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kc/benchmarks/pmc2023+2/"/>
    </mc:Choice>
  </mc:AlternateContent>
  <xr:revisionPtr revIDLastSave="0" documentId="13_ncr:1_{380D395E-2EF4-5947-B649-ACD467852F23}" xr6:coauthVersionLast="47" xr6:coauthVersionMax="47" xr10:uidLastSave="{00000000-0000-0000-0000-000000000000}"/>
  <bookViews>
    <workbookView xWindow="54980" yWindow="520" windowWidth="45740" windowHeight="26700" xr2:uid="{00000000-000D-0000-FFFF-FFFF00000000}"/>
  </bookViews>
  <sheets>
    <sheet name="Documentation" sheetId="12" r:id="rId1"/>
    <sheet name="Times" sheetId="8" r:id="rId2"/>
    <sheet name="Clauses" sheetId="9" r:id="rId3"/>
    <sheet name="Portfolio" sheetId="10" r:id="rId4"/>
    <sheet name="Clause Ratio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1" l="1"/>
  <c r="M7" i="11"/>
  <c r="N7" i="11"/>
  <c r="O7" i="11"/>
  <c r="P7" i="11"/>
  <c r="M8" i="11"/>
  <c r="N8" i="11"/>
  <c r="O8" i="11"/>
  <c r="P8" i="11"/>
  <c r="M9" i="11"/>
  <c r="N9" i="11"/>
  <c r="O9" i="11"/>
  <c r="P9" i="11"/>
  <c r="M10" i="11"/>
  <c r="N10" i="11"/>
  <c r="O10" i="11"/>
  <c r="P10" i="11"/>
  <c r="M11" i="11"/>
  <c r="N11" i="11"/>
  <c r="O11" i="11"/>
  <c r="P11" i="11"/>
  <c r="M12" i="11"/>
  <c r="N12" i="11"/>
  <c r="O12" i="11"/>
  <c r="P12" i="11"/>
  <c r="M13" i="11"/>
  <c r="N13" i="11"/>
  <c r="O13" i="11"/>
  <c r="P13" i="11"/>
  <c r="M14" i="11"/>
  <c r="N14" i="11"/>
  <c r="O14" i="11"/>
  <c r="P14" i="11"/>
  <c r="M15" i="11"/>
  <c r="N15" i="11"/>
  <c r="O15" i="11"/>
  <c r="P15" i="11"/>
  <c r="M16" i="11"/>
  <c r="N16" i="11"/>
  <c r="O16" i="11"/>
  <c r="P16" i="11"/>
  <c r="M17" i="11"/>
  <c r="N17" i="11"/>
  <c r="O17" i="11"/>
  <c r="P17" i="11"/>
  <c r="M18" i="11"/>
  <c r="N18" i="11"/>
  <c r="O18" i="11"/>
  <c r="P18" i="11"/>
  <c r="M19" i="11"/>
  <c r="N19" i="11"/>
  <c r="O19" i="11"/>
  <c r="P19" i="11"/>
  <c r="M20" i="11"/>
  <c r="N20" i="11"/>
  <c r="O20" i="11"/>
  <c r="P20" i="11"/>
  <c r="M21" i="11"/>
  <c r="N21" i="11"/>
  <c r="O21" i="11"/>
  <c r="P21" i="11"/>
  <c r="M22" i="11"/>
  <c r="N22" i="11"/>
  <c r="O22" i="11"/>
  <c r="P22" i="11"/>
  <c r="M23" i="11"/>
  <c r="N23" i="11"/>
  <c r="O23" i="11"/>
  <c r="P23" i="11"/>
  <c r="M24" i="11"/>
  <c r="N24" i="11"/>
  <c r="O24" i="11"/>
  <c r="P24" i="11"/>
  <c r="M25" i="11"/>
  <c r="N25" i="11"/>
  <c r="O25" i="11"/>
  <c r="P25" i="11"/>
  <c r="M26" i="11"/>
  <c r="N26" i="11"/>
  <c r="O26" i="11"/>
  <c r="P26" i="11"/>
  <c r="M27" i="11"/>
  <c r="N27" i="11"/>
  <c r="O27" i="11"/>
  <c r="P27" i="11"/>
  <c r="M28" i="11"/>
  <c r="N28" i="11"/>
  <c r="O28" i="11"/>
  <c r="P28" i="11"/>
  <c r="M29" i="11"/>
  <c r="N29" i="11"/>
  <c r="O29" i="11"/>
  <c r="P29" i="11"/>
  <c r="M30" i="11"/>
  <c r="N30" i="11"/>
  <c r="O30" i="11"/>
  <c r="P30" i="11"/>
  <c r="M31" i="11"/>
  <c r="N31" i="11"/>
  <c r="O31" i="11"/>
  <c r="P31" i="11"/>
  <c r="M32" i="11"/>
  <c r="N32" i="11"/>
  <c r="O32" i="11"/>
  <c r="P32" i="11"/>
  <c r="M33" i="11"/>
  <c r="N33" i="11"/>
  <c r="O33" i="11"/>
  <c r="P33" i="11"/>
  <c r="M34" i="11"/>
  <c r="N34" i="11"/>
  <c r="O34" i="11"/>
  <c r="P34" i="11"/>
  <c r="M35" i="11"/>
  <c r="N35" i="11"/>
  <c r="O35" i="11"/>
  <c r="P35" i="11"/>
  <c r="M36" i="11"/>
  <c r="N36" i="11"/>
  <c r="O36" i="11"/>
  <c r="P36" i="11"/>
  <c r="M37" i="11"/>
  <c r="N37" i="11"/>
  <c r="O37" i="11"/>
  <c r="P37" i="11"/>
  <c r="M38" i="11"/>
  <c r="N38" i="11"/>
  <c r="O38" i="11"/>
  <c r="P38" i="11"/>
  <c r="M39" i="11"/>
  <c r="N39" i="11"/>
  <c r="O39" i="11"/>
  <c r="P39" i="11"/>
  <c r="M40" i="11"/>
  <c r="N40" i="11"/>
  <c r="O40" i="11"/>
  <c r="P40" i="11"/>
  <c r="M41" i="11"/>
  <c r="N41" i="11"/>
  <c r="O41" i="11"/>
  <c r="P41" i="11"/>
  <c r="M42" i="11"/>
  <c r="N42" i="11"/>
  <c r="O42" i="11"/>
  <c r="P42" i="11"/>
  <c r="M43" i="11"/>
  <c r="N43" i="11"/>
  <c r="O43" i="11"/>
  <c r="P43" i="11"/>
  <c r="M44" i="11"/>
  <c r="N44" i="11"/>
  <c r="O44" i="11"/>
  <c r="P44" i="11"/>
  <c r="M45" i="11"/>
  <c r="N45" i="11"/>
  <c r="O45" i="11"/>
  <c r="P45" i="11"/>
  <c r="M46" i="11"/>
  <c r="N46" i="11"/>
  <c r="O46" i="11"/>
  <c r="P46" i="11"/>
  <c r="M47" i="11"/>
  <c r="N47" i="11"/>
  <c r="O47" i="11"/>
  <c r="P47" i="11"/>
  <c r="M48" i="11"/>
  <c r="N48" i="11"/>
  <c r="O48" i="11"/>
  <c r="P48" i="11"/>
  <c r="M49" i="11"/>
  <c r="N49" i="11"/>
  <c r="O49" i="11"/>
  <c r="P49" i="11"/>
  <c r="M50" i="11"/>
  <c r="N50" i="11"/>
  <c r="O50" i="11"/>
  <c r="P50" i="11"/>
  <c r="M51" i="11"/>
  <c r="N51" i="11"/>
  <c r="O51" i="11"/>
  <c r="P51" i="11"/>
  <c r="M52" i="11"/>
  <c r="N52" i="11"/>
  <c r="O52" i="11"/>
  <c r="P52" i="11"/>
  <c r="M53" i="11"/>
  <c r="N53" i="11"/>
  <c r="O53" i="11"/>
  <c r="P53" i="11"/>
  <c r="M54" i="11"/>
  <c r="N54" i="11"/>
  <c r="O54" i="11"/>
  <c r="P54" i="11"/>
  <c r="M55" i="11"/>
  <c r="N55" i="11"/>
  <c r="O55" i="11"/>
  <c r="P55" i="11"/>
  <c r="M56" i="11"/>
  <c r="N56" i="11"/>
  <c r="O56" i="11"/>
  <c r="P56" i="11"/>
  <c r="M57" i="11"/>
  <c r="N57" i="11"/>
  <c r="O57" i="11"/>
  <c r="P57" i="11"/>
  <c r="M58" i="11"/>
  <c r="N58" i="11"/>
  <c r="O58" i="11"/>
  <c r="P58" i="11"/>
  <c r="M59" i="11"/>
  <c r="N59" i="11"/>
  <c r="O59" i="11"/>
  <c r="P59" i="11"/>
  <c r="M60" i="11"/>
  <c r="N60" i="11"/>
  <c r="O60" i="11"/>
  <c r="P60" i="11"/>
  <c r="M61" i="11"/>
  <c r="N61" i="11"/>
  <c r="O61" i="11"/>
  <c r="P61" i="11"/>
  <c r="M62" i="11"/>
  <c r="N62" i="11"/>
  <c r="O62" i="11"/>
  <c r="P62" i="11"/>
  <c r="M63" i="11"/>
  <c r="N63" i="11"/>
  <c r="O63" i="11"/>
  <c r="P63" i="11"/>
  <c r="M64" i="11"/>
  <c r="N64" i="11"/>
  <c r="O64" i="11"/>
  <c r="P64" i="11"/>
  <c r="M65" i="11"/>
  <c r="N65" i="11"/>
  <c r="O65" i="11"/>
  <c r="P65" i="11"/>
  <c r="M66" i="11"/>
  <c r="N66" i="11"/>
  <c r="O66" i="11"/>
  <c r="P66" i="11"/>
  <c r="M67" i="11"/>
  <c r="N67" i="11"/>
  <c r="O67" i="11"/>
  <c r="P67" i="11"/>
  <c r="M68" i="11"/>
  <c r="N68" i="11"/>
  <c r="O68" i="11"/>
  <c r="P68" i="11"/>
  <c r="M69" i="11"/>
  <c r="N69" i="11"/>
  <c r="O69" i="11"/>
  <c r="P69" i="11"/>
  <c r="M70" i="11"/>
  <c r="N70" i="11"/>
  <c r="O70" i="11"/>
  <c r="P70" i="11"/>
  <c r="M71" i="11"/>
  <c r="N71" i="11"/>
  <c r="O71" i="11"/>
  <c r="P71" i="11"/>
  <c r="M72" i="11"/>
  <c r="N72" i="11"/>
  <c r="O72" i="11"/>
  <c r="P72" i="11"/>
  <c r="M73" i="11"/>
  <c r="N73" i="11"/>
  <c r="O73" i="11"/>
  <c r="P73" i="11"/>
  <c r="M74" i="11"/>
  <c r="N74" i="11"/>
  <c r="O74" i="11"/>
  <c r="P74" i="11"/>
  <c r="M75" i="11"/>
  <c r="N75" i="11"/>
  <c r="O75" i="11"/>
  <c r="P75" i="11"/>
  <c r="M76" i="11"/>
  <c r="N76" i="11"/>
  <c r="O76" i="11"/>
  <c r="P76" i="11"/>
  <c r="M77" i="11"/>
  <c r="N77" i="11"/>
  <c r="O77" i="11"/>
  <c r="P77" i="11"/>
  <c r="M78" i="11"/>
  <c r="N78" i="11"/>
  <c r="O78" i="11"/>
  <c r="P78" i="11"/>
  <c r="M79" i="11"/>
  <c r="N79" i="11"/>
  <c r="O79" i="11"/>
  <c r="P79" i="11"/>
  <c r="M80" i="11"/>
  <c r="N80" i="11"/>
  <c r="O80" i="11"/>
  <c r="P80" i="11"/>
  <c r="M81" i="11"/>
  <c r="N81" i="11"/>
  <c r="O81" i="11"/>
  <c r="P81" i="11"/>
  <c r="M82" i="11"/>
  <c r="N82" i="11"/>
  <c r="O82" i="11"/>
  <c r="P82" i="11"/>
  <c r="M83" i="11"/>
  <c r="N83" i="11"/>
  <c r="O83" i="11"/>
  <c r="P83" i="11"/>
  <c r="M84" i="11"/>
  <c r="N84" i="11"/>
  <c r="O84" i="11"/>
  <c r="P84" i="11"/>
  <c r="M85" i="11"/>
  <c r="N85" i="11"/>
  <c r="O85" i="11"/>
  <c r="P85" i="11"/>
  <c r="M86" i="11"/>
  <c r="N86" i="11"/>
  <c r="O86" i="11"/>
  <c r="P86" i="11"/>
  <c r="M87" i="11"/>
  <c r="N87" i="11"/>
  <c r="O87" i="11"/>
  <c r="P87" i="11"/>
  <c r="M88" i="11"/>
  <c r="N88" i="11"/>
  <c r="O88" i="11"/>
  <c r="P88" i="11"/>
  <c r="M89" i="11"/>
  <c r="N89" i="11"/>
  <c r="O89" i="11"/>
  <c r="P89" i="11"/>
  <c r="M90" i="11"/>
  <c r="N90" i="11"/>
  <c r="O90" i="11"/>
  <c r="P90" i="11"/>
  <c r="M91" i="11"/>
  <c r="N91" i="11"/>
  <c r="O91" i="11"/>
  <c r="P91" i="11"/>
  <c r="M92" i="11"/>
  <c r="N92" i="11"/>
  <c r="O92" i="11"/>
  <c r="P92" i="11"/>
  <c r="M93" i="11"/>
  <c r="N93" i="11"/>
  <c r="O93" i="11"/>
  <c r="P93" i="11"/>
  <c r="M94" i="11"/>
  <c r="N94" i="11"/>
  <c r="O94" i="11"/>
  <c r="P94" i="11"/>
  <c r="M95" i="11"/>
  <c r="N95" i="11"/>
  <c r="O95" i="11"/>
  <c r="P95" i="11"/>
  <c r="M96" i="11"/>
  <c r="N96" i="11"/>
  <c r="O96" i="11"/>
  <c r="P96" i="11"/>
  <c r="M97" i="11"/>
  <c r="N97" i="11"/>
  <c r="O97" i="11"/>
  <c r="P97" i="11"/>
  <c r="M98" i="11"/>
  <c r="N98" i="11"/>
  <c r="O98" i="11"/>
  <c r="P98" i="11"/>
  <c r="M99" i="11"/>
  <c r="N99" i="11"/>
  <c r="O99" i="11"/>
  <c r="P99" i="11"/>
  <c r="M100" i="11"/>
  <c r="N100" i="11"/>
  <c r="O100" i="11"/>
  <c r="P100" i="11"/>
  <c r="M101" i="11"/>
  <c r="N101" i="11"/>
  <c r="O101" i="11"/>
  <c r="P101" i="11"/>
  <c r="M102" i="11"/>
  <c r="N102" i="11"/>
  <c r="O102" i="11"/>
  <c r="P102" i="11"/>
  <c r="M103" i="11"/>
  <c r="N103" i="11"/>
  <c r="O103" i="11"/>
  <c r="P103" i="11"/>
  <c r="M104" i="11"/>
  <c r="N104" i="11"/>
  <c r="O104" i="11"/>
  <c r="P104" i="11"/>
  <c r="M105" i="11"/>
  <c r="N105" i="11"/>
  <c r="O105" i="11"/>
  <c r="P105" i="11"/>
  <c r="M106" i="11"/>
  <c r="N106" i="11"/>
  <c r="O106" i="11"/>
  <c r="P106" i="11"/>
  <c r="M107" i="11"/>
  <c r="N107" i="11"/>
  <c r="O107" i="11"/>
  <c r="P107" i="11"/>
  <c r="M108" i="11"/>
  <c r="N108" i="11"/>
  <c r="O108" i="11"/>
  <c r="P108" i="11"/>
  <c r="M109" i="11"/>
  <c r="N109" i="11"/>
  <c r="O109" i="11"/>
  <c r="P109" i="11"/>
  <c r="M110" i="11"/>
  <c r="N110" i="11"/>
  <c r="O110" i="11"/>
  <c r="P110" i="11"/>
  <c r="M111" i="11"/>
  <c r="N111" i="11"/>
  <c r="O111" i="11"/>
  <c r="P111" i="11"/>
  <c r="M112" i="11"/>
  <c r="N112" i="11"/>
  <c r="O112" i="11"/>
  <c r="P112" i="11"/>
  <c r="M113" i="11"/>
  <c r="N113" i="11"/>
  <c r="O113" i="11"/>
  <c r="P113" i="11"/>
  <c r="M114" i="11"/>
  <c r="N114" i="11"/>
  <c r="O114" i="11"/>
  <c r="P114" i="11"/>
  <c r="M115" i="11"/>
  <c r="N115" i="11"/>
  <c r="O115" i="11"/>
  <c r="P115" i="11"/>
  <c r="M116" i="11"/>
  <c r="N116" i="11"/>
  <c r="O116" i="11"/>
  <c r="P116" i="11"/>
  <c r="M117" i="11"/>
  <c r="N117" i="11"/>
  <c r="O117" i="11"/>
  <c r="P117" i="11"/>
  <c r="M118" i="11"/>
  <c r="N118" i="11"/>
  <c r="O118" i="11"/>
  <c r="P118" i="11"/>
  <c r="M119" i="11"/>
  <c r="N119" i="11"/>
  <c r="O119" i="11"/>
  <c r="P119" i="11"/>
  <c r="M120" i="11"/>
  <c r="N120" i="11"/>
  <c r="O120" i="11"/>
  <c r="P120" i="11"/>
  <c r="M121" i="11"/>
  <c r="N121" i="11"/>
  <c r="O121" i="11"/>
  <c r="P121" i="11"/>
  <c r="M122" i="11"/>
  <c r="N122" i="11"/>
  <c r="O122" i="11"/>
  <c r="P122" i="11"/>
  <c r="M123" i="11"/>
  <c r="N123" i="11"/>
  <c r="O123" i="11"/>
  <c r="P123" i="11"/>
  <c r="M3" i="11"/>
  <c r="N3" i="11"/>
  <c r="O3" i="11"/>
  <c r="P3" i="11"/>
  <c r="M4" i="11"/>
  <c r="N4" i="11"/>
  <c r="O4" i="11"/>
  <c r="P4" i="11"/>
  <c r="M5" i="11"/>
  <c r="N5" i="11"/>
  <c r="O5" i="11"/>
  <c r="P5" i="11"/>
  <c r="M6" i="11"/>
  <c r="N6" i="11"/>
  <c r="O6" i="11"/>
  <c r="P6" i="11"/>
  <c r="N2" i="11"/>
  <c r="O2" i="11"/>
  <c r="P2" i="11"/>
  <c r="M2" i="11"/>
  <c r="G3" i="11" l="1"/>
  <c r="H3" i="11"/>
  <c r="I3" i="11"/>
  <c r="J3" i="11"/>
  <c r="G4" i="11"/>
  <c r="H4" i="11"/>
  <c r="I4" i="11"/>
  <c r="J4" i="11"/>
  <c r="G5" i="11"/>
  <c r="H5" i="11"/>
  <c r="I5" i="11"/>
  <c r="J5" i="11"/>
  <c r="G6" i="11"/>
  <c r="H6" i="11"/>
  <c r="I6" i="11"/>
  <c r="J6" i="11"/>
  <c r="G7" i="11"/>
  <c r="H7" i="11"/>
  <c r="I7" i="11"/>
  <c r="J7" i="11"/>
  <c r="G8" i="11"/>
  <c r="H8" i="11"/>
  <c r="I8" i="11"/>
  <c r="J8" i="11"/>
  <c r="G9" i="11"/>
  <c r="H9" i="11"/>
  <c r="I9" i="11"/>
  <c r="J9" i="11"/>
  <c r="G10" i="11"/>
  <c r="H10" i="11"/>
  <c r="I10" i="11"/>
  <c r="J10" i="11"/>
  <c r="G11" i="11"/>
  <c r="H11" i="11"/>
  <c r="I11" i="11"/>
  <c r="J11" i="11"/>
  <c r="G12" i="11"/>
  <c r="H12" i="11"/>
  <c r="I12" i="11"/>
  <c r="J12" i="11"/>
  <c r="G13" i="11"/>
  <c r="H13" i="11"/>
  <c r="I13" i="11"/>
  <c r="J13" i="11"/>
  <c r="G14" i="11"/>
  <c r="H14" i="11"/>
  <c r="I14" i="11"/>
  <c r="J14" i="11"/>
  <c r="G15" i="11"/>
  <c r="H15" i="11"/>
  <c r="I15" i="11"/>
  <c r="J15" i="11"/>
  <c r="G16" i="11"/>
  <c r="H16" i="11"/>
  <c r="I16" i="11"/>
  <c r="J16" i="11"/>
  <c r="G17" i="11"/>
  <c r="H17" i="11"/>
  <c r="I17" i="11"/>
  <c r="J17" i="11"/>
  <c r="G18" i="11"/>
  <c r="H18" i="11"/>
  <c r="I18" i="11"/>
  <c r="J18" i="11"/>
  <c r="G19" i="11"/>
  <c r="H19" i="11"/>
  <c r="I19" i="11"/>
  <c r="J19" i="11"/>
  <c r="G20" i="11"/>
  <c r="H20" i="11"/>
  <c r="I20" i="11"/>
  <c r="J20" i="11"/>
  <c r="G21" i="11"/>
  <c r="H21" i="11"/>
  <c r="I21" i="11"/>
  <c r="J21" i="11"/>
  <c r="G22" i="11"/>
  <c r="H22" i="11"/>
  <c r="I22" i="11"/>
  <c r="J22" i="11"/>
  <c r="G23" i="11"/>
  <c r="H23" i="11"/>
  <c r="I23" i="11"/>
  <c r="J23" i="11"/>
  <c r="G24" i="11"/>
  <c r="H24" i="11"/>
  <c r="I24" i="11"/>
  <c r="J24" i="11"/>
  <c r="G25" i="11"/>
  <c r="H25" i="11"/>
  <c r="I25" i="11"/>
  <c r="J25" i="11"/>
  <c r="G26" i="11"/>
  <c r="H26" i="11"/>
  <c r="I26" i="11"/>
  <c r="J26" i="11"/>
  <c r="G27" i="11"/>
  <c r="H27" i="11"/>
  <c r="I27" i="11"/>
  <c r="J27" i="11"/>
  <c r="G28" i="11"/>
  <c r="H28" i="11"/>
  <c r="I28" i="11"/>
  <c r="J28" i="11"/>
  <c r="G29" i="11"/>
  <c r="H29" i="11"/>
  <c r="I29" i="11"/>
  <c r="J29" i="11"/>
  <c r="G30" i="11"/>
  <c r="H30" i="11"/>
  <c r="I30" i="11"/>
  <c r="J30" i="11"/>
  <c r="G31" i="11"/>
  <c r="H31" i="11"/>
  <c r="I31" i="11"/>
  <c r="J31" i="11"/>
  <c r="G32" i="11"/>
  <c r="H32" i="11"/>
  <c r="I32" i="11"/>
  <c r="J32" i="11"/>
  <c r="G33" i="11"/>
  <c r="H33" i="11"/>
  <c r="I33" i="11"/>
  <c r="J33" i="11"/>
  <c r="G34" i="11"/>
  <c r="H34" i="11"/>
  <c r="I34" i="11"/>
  <c r="J34" i="11"/>
  <c r="G35" i="11"/>
  <c r="H35" i="11"/>
  <c r="I35" i="11"/>
  <c r="J35" i="11"/>
  <c r="G36" i="11"/>
  <c r="H36" i="11"/>
  <c r="I36" i="11"/>
  <c r="J36" i="11"/>
  <c r="G37" i="11"/>
  <c r="H37" i="11"/>
  <c r="I37" i="11"/>
  <c r="J37" i="11"/>
  <c r="G38" i="11"/>
  <c r="H38" i="11"/>
  <c r="I38" i="11"/>
  <c r="J38" i="11"/>
  <c r="G39" i="11"/>
  <c r="H39" i="11"/>
  <c r="I39" i="11"/>
  <c r="J39" i="11"/>
  <c r="G40" i="11"/>
  <c r="H40" i="11"/>
  <c r="I40" i="11"/>
  <c r="J40" i="11"/>
  <c r="G41" i="11"/>
  <c r="H41" i="11"/>
  <c r="I41" i="11"/>
  <c r="J41" i="11"/>
  <c r="G42" i="11"/>
  <c r="H42" i="11"/>
  <c r="I42" i="11"/>
  <c r="J42" i="11"/>
  <c r="G43" i="11"/>
  <c r="H43" i="11"/>
  <c r="I43" i="11"/>
  <c r="J43" i="11"/>
  <c r="G44" i="11"/>
  <c r="H44" i="11"/>
  <c r="I44" i="11"/>
  <c r="J44" i="11"/>
  <c r="G45" i="11"/>
  <c r="H45" i="11"/>
  <c r="I45" i="11"/>
  <c r="J45" i="11"/>
  <c r="G46" i="11"/>
  <c r="H46" i="11"/>
  <c r="I46" i="11"/>
  <c r="J46" i="11"/>
  <c r="G47" i="11"/>
  <c r="H47" i="11"/>
  <c r="I47" i="11"/>
  <c r="J47" i="11"/>
  <c r="G48" i="11"/>
  <c r="H48" i="11"/>
  <c r="I48" i="11"/>
  <c r="J48" i="11"/>
  <c r="G49" i="11"/>
  <c r="H49" i="11"/>
  <c r="I49" i="11"/>
  <c r="J49" i="11"/>
  <c r="G50" i="11"/>
  <c r="H50" i="11"/>
  <c r="I50" i="11"/>
  <c r="J50" i="11"/>
  <c r="G51" i="11"/>
  <c r="H51" i="11"/>
  <c r="I51" i="11"/>
  <c r="J51" i="11"/>
  <c r="G52" i="11"/>
  <c r="H52" i="11"/>
  <c r="I52" i="11"/>
  <c r="J52" i="11"/>
  <c r="G53" i="11"/>
  <c r="H53" i="11"/>
  <c r="I53" i="11"/>
  <c r="J53" i="11"/>
  <c r="G54" i="11"/>
  <c r="H54" i="11"/>
  <c r="I54" i="11"/>
  <c r="J54" i="11"/>
  <c r="G55" i="11"/>
  <c r="H55" i="11"/>
  <c r="I55" i="11"/>
  <c r="J55" i="11"/>
  <c r="G56" i="11"/>
  <c r="H56" i="11"/>
  <c r="I56" i="11"/>
  <c r="J56" i="11"/>
  <c r="G57" i="11"/>
  <c r="H57" i="11"/>
  <c r="I57" i="11"/>
  <c r="J57" i="11"/>
  <c r="G58" i="11"/>
  <c r="H58" i="11"/>
  <c r="I58" i="11"/>
  <c r="J58" i="11"/>
  <c r="G59" i="11"/>
  <c r="H59" i="11"/>
  <c r="I59" i="11"/>
  <c r="J59" i="11"/>
  <c r="G60" i="11"/>
  <c r="H60" i="11"/>
  <c r="I60" i="11"/>
  <c r="J60" i="11"/>
  <c r="G61" i="11"/>
  <c r="H61" i="11"/>
  <c r="I61" i="11"/>
  <c r="J61" i="11"/>
  <c r="G62" i="11"/>
  <c r="H62" i="11"/>
  <c r="I62" i="11"/>
  <c r="J62" i="11"/>
  <c r="G63" i="11"/>
  <c r="H63" i="11"/>
  <c r="I63" i="11"/>
  <c r="J63" i="11"/>
  <c r="G64" i="11"/>
  <c r="H64" i="11"/>
  <c r="I64" i="11"/>
  <c r="J64" i="11"/>
  <c r="G65" i="11"/>
  <c r="H65" i="11"/>
  <c r="I65" i="11"/>
  <c r="J65" i="11"/>
  <c r="G66" i="11"/>
  <c r="H66" i="11"/>
  <c r="I66" i="11"/>
  <c r="J66" i="11"/>
  <c r="G67" i="11"/>
  <c r="H67" i="11"/>
  <c r="I67" i="11"/>
  <c r="J67" i="11"/>
  <c r="G68" i="11"/>
  <c r="H68" i="11"/>
  <c r="I68" i="11"/>
  <c r="J68" i="11"/>
  <c r="G69" i="11"/>
  <c r="H69" i="11"/>
  <c r="I69" i="11"/>
  <c r="J69" i="11"/>
  <c r="G70" i="11"/>
  <c r="H70" i="11"/>
  <c r="I70" i="11"/>
  <c r="J70" i="11"/>
  <c r="G71" i="11"/>
  <c r="H71" i="11"/>
  <c r="I71" i="11"/>
  <c r="J71" i="11"/>
  <c r="G72" i="11"/>
  <c r="H72" i="11"/>
  <c r="I72" i="11"/>
  <c r="J72" i="11"/>
  <c r="G73" i="11"/>
  <c r="H73" i="11"/>
  <c r="I73" i="11"/>
  <c r="J73" i="11"/>
  <c r="G74" i="11"/>
  <c r="H74" i="11"/>
  <c r="I74" i="11"/>
  <c r="J74" i="11"/>
  <c r="G75" i="11"/>
  <c r="H75" i="11"/>
  <c r="I75" i="11"/>
  <c r="J75" i="11"/>
  <c r="G76" i="11"/>
  <c r="H76" i="11"/>
  <c r="I76" i="11"/>
  <c r="J76" i="11"/>
  <c r="G77" i="11"/>
  <c r="H77" i="11"/>
  <c r="I77" i="11"/>
  <c r="J77" i="11"/>
  <c r="G78" i="11"/>
  <c r="H78" i="11"/>
  <c r="I78" i="11"/>
  <c r="J78" i="11"/>
  <c r="G79" i="11"/>
  <c r="H79" i="11"/>
  <c r="I79" i="11"/>
  <c r="J79" i="11"/>
  <c r="G80" i="11"/>
  <c r="H80" i="11"/>
  <c r="I80" i="11"/>
  <c r="J80" i="11"/>
  <c r="G81" i="11"/>
  <c r="H81" i="11"/>
  <c r="I81" i="11"/>
  <c r="J81" i="11"/>
  <c r="G82" i="11"/>
  <c r="H82" i="11"/>
  <c r="I82" i="11"/>
  <c r="J82" i="11"/>
  <c r="G83" i="11"/>
  <c r="H83" i="11"/>
  <c r="I83" i="11"/>
  <c r="J83" i="11"/>
  <c r="G84" i="11"/>
  <c r="H84" i="11"/>
  <c r="I84" i="11"/>
  <c r="J84" i="11"/>
  <c r="G85" i="11"/>
  <c r="H85" i="11"/>
  <c r="I85" i="11"/>
  <c r="J85" i="11"/>
  <c r="G86" i="11"/>
  <c r="H86" i="11"/>
  <c r="I86" i="11"/>
  <c r="J86" i="11"/>
  <c r="G87" i="11"/>
  <c r="H87" i="11"/>
  <c r="I87" i="11"/>
  <c r="J87" i="11"/>
  <c r="G88" i="11"/>
  <c r="H88" i="11"/>
  <c r="I88" i="11"/>
  <c r="J88" i="11"/>
  <c r="G89" i="11"/>
  <c r="H89" i="11"/>
  <c r="I89" i="11"/>
  <c r="J89" i="11"/>
  <c r="G90" i="11"/>
  <c r="H90" i="11"/>
  <c r="I90" i="11"/>
  <c r="J90" i="11"/>
  <c r="G91" i="11"/>
  <c r="H91" i="11"/>
  <c r="I91" i="11"/>
  <c r="J91" i="11"/>
  <c r="G92" i="11"/>
  <c r="H92" i="11"/>
  <c r="I92" i="11"/>
  <c r="J92" i="11"/>
  <c r="G93" i="11"/>
  <c r="H93" i="11"/>
  <c r="I93" i="11"/>
  <c r="J93" i="11"/>
  <c r="G94" i="11"/>
  <c r="H94" i="11"/>
  <c r="I94" i="11"/>
  <c r="J94" i="11"/>
  <c r="G95" i="11"/>
  <c r="H95" i="11"/>
  <c r="I95" i="11"/>
  <c r="J95" i="11"/>
  <c r="G96" i="11"/>
  <c r="H96" i="11"/>
  <c r="I96" i="11"/>
  <c r="J96" i="11"/>
  <c r="G97" i="11"/>
  <c r="H97" i="11"/>
  <c r="I97" i="11"/>
  <c r="J97" i="11"/>
  <c r="G98" i="11"/>
  <c r="H98" i="11"/>
  <c r="I98" i="11"/>
  <c r="J98" i="11"/>
  <c r="G99" i="11"/>
  <c r="H99" i="11"/>
  <c r="I99" i="11"/>
  <c r="J99" i="11"/>
  <c r="G100" i="11"/>
  <c r="H100" i="11"/>
  <c r="I100" i="11"/>
  <c r="J100" i="11"/>
  <c r="G101" i="11"/>
  <c r="H101" i="11"/>
  <c r="I101" i="11"/>
  <c r="J101" i="11"/>
  <c r="G102" i="11"/>
  <c r="H102" i="11"/>
  <c r="I102" i="11"/>
  <c r="J102" i="11"/>
  <c r="G103" i="11"/>
  <c r="H103" i="11"/>
  <c r="I103" i="11"/>
  <c r="J103" i="11"/>
  <c r="G104" i="11"/>
  <c r="H104" i="11"/>
  <c r="I104" i="11"/>
  <c r="J104" i="11"/>
  <c r="G105" i="11"/>
  <c r="H105" i="11"/>
  <c r="I105" i="11"/>
  <c r="J105" i="11"/>
  <c r="G106" i="11"/>
  <c r="H106" i="11"/>
  <c r="I106" i="11"/>
  <c r="J106" i="11"/>
  <c r="G107" i="11"/>
  <c r="H107" i="11"/>
  <c r="I107" i="11"/>
  <c r="J107" i="11"/>
  <c r="G108" i="11"/>
  <c r="H108" i="11"/>
  <c r="I108" i="11"/>
  <c r="J108" i="11"/>
  <c r="G109" i="11"/>
  <c r="H109" i="11"/>
  <c r="I109" i="11"/>
  <c r="J109" i="11"/>
  <c r="G110" i="11"/>
  <c r="H110" i="11"/>
  <c r="I110" i="11"/>
  <c r="J110" i="11"/>
  <c r="G111" i="11"/>
  <c r="H111" i="11"/>
  <c r="I111" i="11"/>
  <c r="J111" i="11"/>
  <c r="G112" i="11"/>
  <c r="H112" i="11"/>
  <c r="I112" i="11"/>
  <c r="J112" i="11"/>
  <c r="G113" i="11"/>
  <c r="H113" i="11"/>
  <c r="I113" i="11"/>
  <c r="J113" i="11"/>
  <c r="G114" i="11"/>
  <c r="H114" i="11"/>
  <c r="I114" i="11"/>
  <c r="J114" i="11"/>
  <c r="G115" i="11"/>
  <c r="H115" i="11"/>
  <c r="I115" i="11"/>
  <c r="J115" i="11"/>
  <c r="G116" i="11"/>
  <c r="H116" i="11"/>
  <c r="I116" i="11"/>
  <c r="J116" i="11"/>
  <c r="G117" i="11"/>
  <c r="H117" i="11"/>
  <c r="I117" i="11"/>
  <c r="J117" i="11"/>
  <c r="G118" i="11"/>
  <c r="H118" i="11"/>
  <c r="I118" i="11"/>
  <c r="J118" i="11"/>
  <c r="G119" i="11"/>
  <c r="H119" i="11"/>
  <c r="I119" i="11"/>
  <c r="J119" i="11"/>
  <c r="G120" i="11"/>
  <c r="H120" i="11"/>
  <c r="I120" i="11"/>
  <c r="J120" i="11"/>
  <c r="G121" i="11"/>
  <c r="H121" i="11"/>
  <c r="I121" i="11"/>
  <c r="J121" i="11"/>
  <c r="G122" i="11"/>
  <c r="H122" i="11"/>
  <c r="I122" i="11"/>
  <c r="J122" i="11"/>
  <c r="G123" i="11"/>
  <c r="H123" i="11"/>
  <c r="I123" i="11"/>
  <c r="J123" i="11"/>
  <c r="H2" i="11"/>
  <c r="I2" i="11"/>
  <c r="J2" i="11"/>
  <c r="G2" i="11"/>
  <c r="L123" i="10"/>
  <c r="Q123" i="10" s="1"/>
  <c r="K123" i="10"/>
  <c r="P123" i="10" s="1"/>
  <c r="J123" i="10"/>
  <c r="O123" i="10" s="1"/>
  <c r="I123" i="10"/>
  <c r="N123" i="10" s="1"/>
  <c r="G123" i="10"/>
  <c r="V123" i="10" s="1"/>
  <c r="AA123" i="10" s="1"/>
  <c r="L122" i="10"/>
  <c r="Q122" i="10" s="1"/>
  <c r="AH122" i="10" s="1"/>
  <c r="AI122" i="10" s="1"/>
  <c r="K122" i="10"/>
  <c r="P122" i="10" s="1"/>
  <c r="J122" i="10"/>
  <c r="O122" i="10" s="1"/>
  <c r="I122" i="10"/>
  <c r="N122" i="10" s="1"/>
  <c r="G122" i="10"/>
  <c r="S122" i="10" s="1"/>
  <c r="L121" i="10"/>
  <c r="Q121" i="10" s="1"/>
  <c r="K121" i="10"/>
  <c r="P121" i="10" s="1"/>
  <c r="J121" i="10"/>
  <c r="O121" i="10" s="1"/>
  <c r="I121" i="10"/>
  <c r="N121" i="10" s="1"/>
  <c r="G121" i="10"/>
  <c r="S121" i="10" s="1"/>
  <c r="L120" i="10"/>
  <c r="Q120" i="10" s="1"/>
  <c r="K120" i="10"/>
  <c r="P120" i="10" s="1"/>
  <c r="J120" i="10"/>
  <c r="O120" i="10" s="1"/>
  <c r="I120" i="10"/>
  <c r="N120" i="10" s="1"/>
  <c r="G120" i="10"/>
  <c r="U120" i="10" s="1"/>
  <c r="Z120" i="10" s="1"/>
  <c r="L119" i="10"/>
  <c r="Q119" i="10" s="1"/>
  <c r="K119" i="10"/>
  <c r="P119" i="10" s="1"/>
  <c r="J119" i="10"/>
  <c r="O119" i="10" s="1"/>
  <c r="I119" i="10"/>
  <c r="N119" i="10" s="1"/>
  <c r="G119" i="10"/>
  <c r="S119" i="10" s="1"/>
  <c r="L118" i="10"/>
  <c r="Q118" i="10" s="1"/>
  <c r="K118" i="10"/>
  <c r="P118" i="10" s="1"/>
  <c r="J118" i="10"/>
  <c r="O118" i="10" s="1"/>
  <c r="I118" i="10"/>
  <c r="N118" i="10" s="1"/>
  <c r="G118" i="10"/>
  <c r="L117" i="10"/>
  <c r="Q117" i="10" s="1"/>
  <c r="K117" i="10"/>
  <c r="P117" i="10" s="1"/>
  <c r="J117" i="10"/>
  <c r="O117" i="10" s="1"/>
  <c r="I117" i="10"/>
  <c r="N117" i="10" s="1"/>
  <c r="G117" i="10"/>
  <c r="T117" i="10" s="1"/>
  <c r="L116" i="10"/>
  <c r="Q116" i="10" s="1"/>
  <c r="K116" i="10"/>
  <c r="P116" i="10" s="1"/>
  <c r="J116" i="10"/>
  <c r="O116" i="10" s="1"/>
  <c r="I116" i="10"/>
  <c r="N116" i="10" s="1"/>
  <c r="G116" i="10"/>
  <c r="S116" i="10" s="1"/>
  <c r="L115" i="10"/>
  <c r="Q115" i="10" s="1"/>
  <c r="K115" i="10"/>
  <c r="P115" i="10" s="1"/>
  <c r="J115" i="10"/>
  <c r="O115" i="10" s="1"/>
  <c r="I115" i="10"/>
  <c r="N115" i="10" s="1"/>
  <c r="G115" i="10"/>
  <c r="L114" i="10"/>
  <c r="Q114" i="10" s="1"/>
  <c r="K114" i="10"/>
  <c r="P114" i="10" s="1"/>
  <c r="J114" i="10"/>
  <c r="O114" i="10" s="1"/>
  <c r="I114" i="10"/>
  <c r="N114" i="10" s="1"/>
  <c r="G114" i="10"/>
  <c r="S114" i="10" s="1"/>
  <c r="L113" i="10"/>
  <c r="Q113" i="10" s="1"/>
  <c r="K113" i="10"/>
  <c r="P113" i="10" s="1"/>
  <c r="J113" i="10"/>
  <c r="O113" i="10" s="1"/>
  <c r="I113" i="10"/>
  <c r="N113" i="10" s="1"/>
  <c r="G113" i="10"/>
  <c r="T113" i="10" s="1"/>
  <c r="L112" i="10"/>
  <c r="Q112" i="10" s="1"/>
  <c r="K112" i="10"/>
  <c r="P112" i="10" s="1"/>
  <c r="J112" i="10"/>
  <c r="O112" i="10" s="1"/>
  <c r="I112" i="10"/>
  <c r="N112" i="10" s="1"/>
  <c r="G112" i="10"/>
  <c r="L111" i="10"/>
  <c r="Q111" i="10" s="1"/>
  <c r="K111" i="10"/>
  <c r="P111" i="10" s="1"/>
  <c r="J111" i="10"/>
  <c r="O111" i="10" s="1"/>
  <c r="I111" i="10"/>
  <c r="N111" i="10" s="1"/>
  <c r="G111" i="10"/>
  <c r="L110" i="10"/>
  <c r="Q110" i="10" s="1"/>
  <c r="K110" i="10"/>
  <c r="P110" i="10" s="1"/>
  <c r="J110" i="10"/>
  <c r="O110" i="10" s="1"/>
  <c r="I110" i="10"/>
  <c r="N110" i="10" s="1"/>
  <c r="G110" i="10"/>
  <c r="Q109" i="10"/>
  <c r="AH109" i="10" s="1"/>
  <c r="AI109" i="10" s="1"/>
  <c r="P109" i="10"/>
  <c r="L109" i="10"/>
  <c r="K109" i="10"/>
  <c r="J109" i="10"/>
  <c r="O109" i="10" s="1"/>
  <c r="I109" i="10"/>
  <c r="N109" i="10" s="1"/>
  <c r="G109" i="10"/>
  <c r="N108" i="10"/>
  <c r="L108" i="10"/>
  <c r="Q108" i="10" s="1"/>
  <c r="K108" i="10"/>
  <c r="P108" i="10" s="1"/>
  <c r="J108" i="10"/>
  <c r="O108" i="10" s="1"/>
  <c r="I108" i="10"/>
  <c r="G108" i="10"/>
  <c r="V108" i="10" s="1"/>
  <c r="AA108" i="10" s="1"/>
  <c r="L107" i="10"/>
  <c r="Q107" i="10" s="1"/>
  <c r="K107" i="10"/>
  <c r="P107" i="10" s="1"/>
  <c r="J107" i="10"/>
  <c r="O107" i="10" s="1"/>
  <c r="I107" i="10"/>
  <c r="N107" i="10" s="1"/>
  <c r="G107" i="10"/>
  <c r="L106" i="10"/>
  <c r="Q106" i="10" s="1"/>
  <c r="K106" i="10"/>
  <c r="P106" i="10" s="1"/>
  <c r="J106" i="10"/>
  <c r="O106" i="10" s="1"/>
  <c r="I106" i="10"/>
  <c r="N106" i="10" s="1"/>
  <c r="G106" i="10"/>
  <c r="T106" i="10" s="1"/>
  <c r="L105" i="10"/>
  <c r="Q105" i="10" s="1"/>
  <c r="K105" i="10"/>
  <c r="P105" i="10" s="1"/>
  <c r="J105" i="10"/>
  <c r="O105" i="10" s="1"/>
  <c r="I105" i="10"/>
  <c r="N105" i="10" s="1"/>
  <c r="G105" i="10"/>
  <c r="V105" i="10" s="1"/>
  <c r="AA105" i="10" s="1"/>
  <c r="L104" i="10"/>
  <c r="Q104" i="10" s="1"/>
  <c r="K104" i="10"/>
  <c r="P104" i="10" s="1"/>
  <c r="J104" i="10"/>
  <c r="O104" i="10" s="1"/>
  <c r="I104" i="10"/>
  <c r="N104" i="10" s="1"/>
  <c r="G104" i="10"/>
  <c r="L103" i="10"/>
  <c r="Q103" i="10" s="1"/>
  <c r="K103" i="10"/>
  <c r="P103" i="10" s="1"/>
  <c r="J103" i="10"/>
  <c r="O103" i="10" s="1"/>
  <c r="I103" i="10"/>
  <c r="N103" i="10" s="1"/>
  <c r="G103" i="10"/>
  <c r="S103" i="10" s="1"/>
  <c r="L102" i="10"/>
  <c r="Q102" i="10" s="1"/>
  <c r="AH102" i="10" s="1"/>
  <c r="AI102" i="10" s="1"/>
  <c r="K102" i="10"/>
  <c r="P102" i="10" s="1"/>
  <c r="J102" i="10"/>
  <c r="O102" i="10" s="1"/>
  <c r="I102" i="10"/>
  <c r="N102" i="10" s="1"/>
  <c r="G102" i="10"/>
  <c r="L101" i="10"/>
  <c r="Q101" i="10" s="1"/>
  <c r="K101" i="10"/>
  <c r="P101" i="10" s="1"/>
  <c r="J101" i="10"/>
  <c r="O101" i="10" s="1"/>
  <c r="I101" i="10"/>
  <c r="N101" i="10" s="1"/>
  <c r="G101" i="10"/>
  <c r="L100" i="10"/>
  <c r="Q100" i="10" s="1"/>
  <c r="K100" i="10"/>
  <c r="P100" i="10" s="1"/>
  <c r="J100" i="10"/>
  <c r="O100" i="10" s="1"/>
  <c r="I100" i="10"/>
  <c r="N100" i="10" s="1"/>
  <c r="G100" i="10"/>
  <c r="M100" i="10" s="1"/>
  <c r="R100" i="10" s="1"/>
  <c r="L99" i="10"/>
  <c r="Q99" i="10" s="1"/>
  <c r="AH99" i="10" s="1"/>
  <c r="AI99" i="10" s="1"/>
  <c r="K99" i="10"/>
  <c r="P99" i="10" s="1"/>
  <c r="J99" i="10"/>
  <c r="O99" i="10" s="1"/>
  <c r="I99" i="10"/>
  <c r="N99" i="10" s="1"/>
  <c r="G99" i="10"/>
  <c r="L98" i="10"/>
  <c r="Q98" i="10" s="1"/>
  <c r="AH98" i="10" s="1"/>
  <c r="AI98" i="10" s="1"/>
  <c r="K98" i="10"/>
  <c r="P98" i="10" s="1"/>
  <c r="J98" i="10"/>
  <c r="O98" i="10" s="1"/>
  <c r="I98" i="10"/>
  <c r="N98" i="10" s="1"/>
  <c r="G98" i="10"/>
  <c r="S98" i="10" s="1"/>
  <c r="L97" i="10"/>
  <c r="Q97" i="10" s="1"/>
  <c r="AH97" i="10" s="1"/>
  <c r="AI97" i="10" s="1"/>
  <c r="K97" i="10"/>
  <c r="P97" i="10" s="1"/>
  <c r="J97" i="10"/>
  <c r="O97" i="10" s="1"/>
  <c r="I97" i="10"/>
  <c r="N97" i="10" s="1"/>
  <c r="G97" i="10"/>
  <c r="T97" i="10" s="1"/>
  <c r="L96" i="10"/>
  <c r="Q96" i="10" s="1"/>
  <c r="K96" i="10"/>
  <c r="P96" i="10" s="1"/>
  <c r="J96" i="10"/>
  <c r="O96" i="10" s="1"/>
  <c r="I96" i="10"/>
  <c r="N96" i="10" s="1"/>
  <c r="G96" i="10"/>
  <c r="L95" i="10"/>
  <c r="Q95" i="10" s="1"/>
  <c r="K95" i="10"/>
  <c r="P95" i="10" s="1"/>
  <c r="J95" i="10"/>
  <c r="O95" i="10" s="1"/>
  <c r="I95" i="10"/>
  <c r="N95" i="10" s="1"/>
  <c r="G95" i="10"/>
  <c r="V95" i="10" s="1"/>
  <c r="L94" i="10"/>
  <c r="Q94" i="10" s="1"/>
  <c r="K94" i="10"/>
  <c r="P94" i="10" s="1"/>
  <c r="J94" i="10"/>
  <c r="O94" i="10" s="1"/>
  <c r="I94" i="10"/>
  <c r="N94" i="10" s="1"/>
  <c r="G94" i="10"/>
  <c r="L93" i="10"/>
  <c r="Q93" i="10" s="1"/>
  <c r="K93" i="10"/>
  <c r="P93" i="10" s="1"/>
  <c r="J93" i="10"/>
  <c r="O93" i="10" s="1"/>
  <c r="I93" i="10"/>
  <c r="N93" i="10" s="1"/>
  <c r="G93" i="10"/>
  <c r="M92" i="10"/>
  <c r="R92" i="10" s="1"/>
  <c r="L92" i="10"/>
  <c r="Q92" i="10" s="1"/>
  <c r="AH92" i="10" s="1"/>
  <c r="AI92" i="10" s="1"/>
  <c r="K92" i="10"/>
  <c r="P92" i="10" s="1"/>
  <c r="J92" i="10"/>
  <c r="O92" i="10" s="1"/>
  <c r="I92" i="10"/>
  <c r="N92" i="10" s="1"/>
  <c r="G92" i="10"/>
  <c r="V92" i="10" s="1"/>
  <c r="L91" i="10"/>
  <c r="Q91" i="10" s="1"/>
  <c r="K91" i="10"/>
  <c r="P91" i="10" s="1"/>
  <c r="J91" i="10"/>
  <c r="O91" i="10" s="1"/>
  <c r="I91" i="10"/>
  <c r="N91" i="10" s="1"/>
  <c r="G91" i="10"/>
  <c r="L90" i="10"/>
  <c r="Q90" i="10" s="1"/>
  <c r="K90" i="10"/>
  <c r="P90" i="10" s="1"/>
  <c r="J90" i="10"/>
  <c r="O90" i="10" s="1"/>
  <c r="I90" i="10"/>
  <c r="N90" i="10" s="1"/>
  <c r="G90" i="10"/>
  <c r="L89" i="10"/>
  <c r="Q89" i="10" s="1"/>
  <c r="AH89" i="10" s="1"/>
  <c r="AI89" i="10" s="1"/>
  <c r="K89" i="10"/>
  <c r="P89" i="10" s="1"/>
  <c r="J89" i="10"/>
  <c r="O89" i="10" s="1"/>
  <c r="I89" i="10"/>
  <c r="N89" i="10" s="1"/>
  <c r="G89" i="10"/>
  <c r="L88" i="10"/>
  <c r="Q88" i="10" s="1"/>
  <c r="AH88" i="10" s="1"/>
  <c r="AI88" i="10" s="1"/>
  <c r="K88" i="10"/>
  <c r="P88" i="10" s="1"/>
  <c r="J88" i="10"/>
  <c r="O88" i="10" s="1"/>
  <c r="I88" i="10"/>
  <c r="N88" i="10" s="1"/>
  <c r="G88" i="10"/>
  <c r="S88" i="10" s="1"/>
  <c r="L87" i="10"/>
  <c r="Q87" i="10" s="1"/>
  <c r="K87" i="10"/>
  <c r="P87" i="10" s="1"/>
  <c r="J87" i="10"/>
  <c r="O87" i="10" s="1"/>
  <c r="I87" i="10"/>
  <c r="N87" i="10" s="1"/>
  <c r="G87" i="10"/>
  <c r="S87" i="10" s="1"/>
  <c r="L86" i="10"/>
  <c r="Q86" i="10" s="1"/>
  <c r="K86" i="10"/>
  <c r="P86" i="10" s="1"/>
  <c r="J86" i="10"/>
  <c r="O86" i="10" s="1"/>
  <c r="I86" i="10"/>
  <c r="N86" i="10" s="1"/>
  <c r="G86" i="10"/>
  <c r="V86" i="10" s="1"/>
  <c r="AA86" i="10" s="1"/>
  <c r="L85" i="10"/>
  <c r="Q85" i="10" s="1"/>
  <c r="K85" i="10"/>
  <c r="P85" i="10" s="1"/>
  <c r="J85" i="10"/>
  <c r="O85" i="10" s="1"/>
  <c r="I85" i="10"/>
  <c r="N85" i="10" s="1"/>
  <c r="G85" i="10"/>
  <c r="L84" i="10"/>
  <c r="Q84" i="10" s="1"/>
  <c r="K84" i="10"/>
  <c r="P84" i="10" s="1"/>
  <c r="J84" i="10"/>
  <c r="O84" i="10" s="1"/>
  <c r="I84" i="10"/>
  <c r="N84" i="10" s="1"/>
  <c r="G84" i="10"/>
  <c r="U84" i="10" s="1"/>
  <c r="Z84" i="10" s="1"/>
  <c r="L83" i="10"/>
  <c r="Q83" i="10" s="1"/>
  <c r="K83" i="10"/>
  <c r="P83" i="10" s="1"/>
  <c r="J83" i="10"/>
  <c r="O83" i="10" s="1"/>
  <c r="I83" i="10"/>
  <c r="N83" i="10" s="1"/>
  <c r="G83" i="10"/>
  <c r="S83" i="10" s="1"/>
  <c r="L82" i="10"/>
  <c r="Q82" i="10" s="1"/>
  <c r="K82" i="10"/>
  <c r="P82" i="10" s="1"/>
  <c r="J82" i="10"/>
  <c r="O82" i="10" s="1"/>
  <c r="I82" i="10"/>
  <c r="N82" i="10" s="1"/>
  <c r="G82" i="10"/>
  <c r="L81" i="10"/>
  <c r="Q81" i="10" s="1"/>
  <c r="K81" i="10"/>
  <c r="P81" i="10" s="1"/>
  <c r="J81" i="10"/>
  <c r="O81" i="10" s="1"/>
  <c r="I81" i="10"/>
  <c r="N81" i="10" s="1"/>
  <c r="G81" i="10"/>
  <c r="V81" i="10" s="1"/>
  <c r="L80" i="10"/>
  <c r="Q80" i="10" s="1"/>
  <c r="K80" i="10"/>
  <c r="P80" i="10" s="1"/>
  <c r="J80" i="10"/>
  <c r="O80" i="10" s="1"/>
  <c r="I80" i="10"/>
  <c r="N80" i="10" s="1"/>
  <c r="G80" i="10"/>
  <c r="M80" i="10" s="1"/>
  <c r="R80" i="10" s="1"/>
  <c r="N79" i="10"/>
  <c r="M79" i="10"/>
  <c r="R79" i="10" s="1"/>
  <c r="L79" i="10"/>
  <c r="Q79" i="10" s="1"/>
  <c r="K79" i="10"/>
  <c r="P79" i="10" s="1"/>
  <c r="J79" i="10"/>
  <c r="O79" i="10" s="1"/>
  <c r="I79" i="10"/>
  <c r="G79" i="10"/>
  <c r="V79" i="10" s="1"/>
  <c r="AA79" i="10" s="1"/>
  <c r="L78" i="10"/>
  <c r="Q78" i="10" s="1"/>
  <c r="K78" i="10"/>
  <c r="P78" i="10" s="1"/>
  <c r="J78" i="10"/>
  <c r="O78" i="10" s="1"/>
  <c r="I78" i="10"/>
  <c r="N78" i="10" s="1"/>
  <c r="G78" i="10"/>
  <c r="T78" i="10" s="1"/>
  <c r="L77" i="10"/>
  <c r="Q77" i="10" s="1"/>
  <c r="K77" i="10"/>
  <c r="P77" i="10" s="1"/>
  <c r="J77" i="10"/>
  <c r="O77" i="10" s="1"/>
  <c r="I77" i="10"/>
  <c r="N77" i="10" s="1"/>
  <c r="G77" i="10"/>
  <c r="S77" i="10" s="1"/>
  <c r="L76" i="10"/>
  <c r="Q76" i="10" s="1"/>
  <c r="K76" i="10"/>
  <c r="P76" i="10" s="1"/>
  <c r="J76" i="10"/>
  <c r="O76" i="10" s="1"/>
  <c r="I76" i="10"/>
  <c r="N76" i="10" s="1"/>
  <c r="G76" i="10"/>
  <c r="L75" i="10"/>
  <c r="Q75" i="10" s="1"/>
  <c r="AH75" i="10" s="1"/>
  <c r="AI75" i="10" s="1"/>
  <c r="K75" i="10"/>
  <c r="P75" i="10" s="1"/>
  <c r="J75" i="10"/>
  <c r="O75" i="10" s="1"/>
  <c r="I75" i="10"/>
  <c r="N75" i="10" s="1"/>
  <c r="G75" i="10"/>
  <c r="T75" i="10" s="1"/>
  <c r="L74" i="10"/>
  <c r="Q74" i="10" s="1"/>
  <c r="AH74" i="10" s="1"/>
  <c r="AI74" i="10" s="1"/>
  <c r="K74" i="10"/>
  <c r="P74" i="10" s="1"/>
  <c r="J74" i="10"/>
  <c r="O74" i="10" s="1"/>
  <c r="I74" i="10"/>
  <c r="N74" i="10" s="1"/>
  <c r="G74" i="10"/>
  <c r="S74" i="10" s="1"/>
  <c r="L73" i="10"/>
  <c r="Q73" i="10" s="1"/>
  <c r="K73" i="10"/>
  <c r="P73" i="10" s="1"/>
  <c r="J73" i="10"/>
  <c r="O73" i="10" s="1"/>
  <c r="I73" i="10"/>
  <c r="N73" i="10" s="1"/>
  <c r="G73" i="10"/>
  <c r="M73" i="10" s="1"/>
  <c r="R73" i="10" s="1"/>
  <c r="U72" i="10"/>
  <c r="Z72" i="10" s="1"/>
  <c r="L72" i="10"/>
  <c r="Q72" i="10" s="1"/>
  <c r="K72" i="10"/>
  <c r="P72" i="10" s="1"/>
  <c r="J72" i="10"/>
  <c r="O72" i="10" s="1"/>
  <c r="I72" i="10"/>
  <c r="N72" i="10" s="1"/>
  <c r="G72" i="10"/>
  <c r="N71" i="10"/>
  <c r="M71" i="10"/>
  <c r="R71" i="10" s="1"/>
  <c r="L71" i="10"/>
  <c r="Q71" i="10" s="1"/>
  <c r="K71" i="10"/>
  <c r="P71" i="10" s="1"/>
  <c r="J71" i="10"/>
  <c r="O71" i="10" s="1"/>
  <c r="I71" i="10"/>
  <c r="G71" i="10"/>
  <c r="L70" i="10"/>
  <c r="Q70" i="10" s="1"/>
  <c r="K70" i="10"/>
  <c r="P70" i="10" s="1"/>
  <c r="J70" i="10"/>
  <c r="O70" i="10" s="1"/>
  <c r="I70" i="10"/>
  <c r="N70" i="10" s="1"/>
  <c r="G70" i="10"/>
  <c r="S70" i="10" s="1"/>
  <c r="L69" i="10"/>
  <c r="Q69" i="10" s="1"/>
  <c r="K69" i="10"/>
  <c r="P69" i="10" s="1"/>
  <c r="J69" i="10"/>
  <c r="O69" i="10" s="1"/>
  <c r="I69" i="10"/>
  <c r="N69" i="10" s="1"/>
  <c r="G69" i="10"/>
  <c r="S69" i="10" s="1"/>
  <c r="L68" i="10"/>
  <c r="Q68" i="10" s="1"/>
  <c r="K68" i="10"/>
  <c r="P68" i="10" s="1"/>
  <c r="J68" i="10"/>
  <c r="O68" i="10" s="1"/>
  <c r="I68" i="10"/>
  <c r="N68" i="10" s="1"/>
  <c r="G68" i="10"/>
  <c r="M67" i="10"/>
  <c r="R67" i="10" s="1"/>
  <c r="L67" i="10"/>
  <c r="Q67" i="10" s="1"/>
  <c r="K67" i="10"/>
  <c r="P67" i="10" s="1"/>
  <c r="J67" i="10"/>
  <c r="O67" i="10" s="1"/>
  <c r="I67" i="10"/>
  <c r="N67" i="10" s="1"/>
  <c r="G67" i="10"/>
  <c r="S67" i="10" s="1"/>
  <c r="L66" i="10"/>
  <c r="Q66" i="10" s="1"/>
  <c r="K66" i="10"/>
  <c r="P66" i="10" s="1"/>
  <c r="J66" i="10"/>
  <c r="O66" i="10" s="1"/>
  <c r="I66" i="10"/>
  <c r="N66" i="10" s="1"/>
  <c r="G66" i="10"/>
  <c r="S66" i="10" s="1"/>
  <c r="L65" i="10"/>
  <c r="Q65" i="10" s="1"/>
  <c r="K65" i="10"/>
  <c r="P65" i="10" s="1"/>
  <c r="J65" i="10"/>
  <c r="O65" i="10" s="1"/>
  <c r="I65" i="10"/>
  <c r="N65" i="10" s="1"/>
  <c r="G65" i="10"/>
  <c r="S65" i="10" s="1"/>
  <c r="L64" i="10"/>
  <c r="Q64" i="10" s="1"/>
  <c r="K64" i="10"/>
  <c r="P64" i="10" s="1"/>
  <c r="J64" i="10"/>
  <c r="O64" i="10" s="1"/>
  <c r="I64" i="10"/>
  <c r="N64" i="10" s="1"/>
  <c r="G64" i="10"/>
  <c r="V64" i="10" s="1"/>
  <c r="AA64" i="10" s="1"/>
  <c r="M63" i="10"/>
  <c r="R63" i="10" s="1"/>
  <c r="L63" i="10"/>
  <c r="Q63" i="10" s="1"/>
  <c r="K63" i="10"/>
  <c r="P63" i="10" s="1"/>
  <c r="J63" i="10"/>
  <c r="O63" i="10" s="1"/>
  <c r="I63" i="10"/>
  <c r="N63" i="10" s="1"/>
  <c r="G63" i="10"/>
  <c r="U63" i="10" s="1"/>
  <c r="Z63" i="10" s="1"/>
  <c r="L62" i="10"/>
  <c r="Q62" i="10" s="1"/>
  <c r="K62" i="10"/>
  <c r="P62" i="10" s="1"/>
  <c r="J62" i="10"/>
  <c r="O62" i="10" s="1"/>
  <c r="I62" i="10"/>
  <c r="N62" i="10" s="1"/>
  <c r="G62" i="10"/>
  <c r="S62" i="10" s="1"/>
  <c r="L61" i="10"/>
  <c r="Q61" i="10" s="1"/>
  <c r="K61" i="10"/>
  <c r="P61" i="10" s="1"/>
  <c r="J61" i="10"/>
  <c r="O61" i="10" s="1"/>
  <c r="I61" i="10"/>
  <c r="N61" i="10" s="1"/>
  <c r="G61" i="10"/>
  <c r="L60" i="10"/>
  <c r="Q60" i="10" s="1"/>
  <c r="K60" i="10"/>
  <c r="P60" i="10" s="1"/>
  <c r="J60" i="10"/>
  <c r="O60" i="10" s="1"/>
  <c r="I60" i="10"/>
  <c r="N60" i="10" s="1"/>
  <c r="G60" i="10"/>
  <c r="M59" i="10"/>
  <c r="R59" i="10" s="1"/>
  <c r="L59" i="10"/>
  <c r="Q59" i="10" s="1"/>
  <c r="K59" i="10"/>
  <c r="P59" i="10" s="1"/>
  <c r="J59" i="10"/>
  <c r="O59" i="10" s="1"/>
  <c r="I59" i="10"/>
  <c r="N59" i="10" s="1"/>
  <c r="G59" i="10"/>
  <c r="S59" i="10" s="1"/>
  <c r="L58" i="10"/>
  <c r="Q58" i="10" s="1"/>
  <c r="K58" i="10"/>
  <c r="P58" i="10" s="1"/>
  <c r="J58" i="10"/>
  <c r="O58" i="10" s="1"/>
  <c r="I58" i="10"/>
  <c r="N58" i="10" s="1"/>
  <c r="G58" i="10"/>
  <c r="L57" i="10"/>
  <c r="Q57" i="10" s="1"/>
  <c r="K57" i="10"/>
  <c r="P57" i="10" s="1"/>
  <c r="J57" i="10"/>
  <c r="O57" i="10" s="1"/>
  <c r="I57" i="10"/>
  <c r="N57" i="10" s="1"/>
  <c r="G57" i="10"/>
  <c r="L56" i="10"/>
  <c r="Q56" i="10" s="1"/>
  <c r="K56" i="10"/>
  <c r="P56" i="10" s="1"/>
  <c r="J56" i="10"/>
  <c r="O56" i="10" s="1"/>
  <c r="I56" i="10"/>
  <c r="N56" i="10" s="1"/>
  <c r="G56" i="10"/>
  <c r="M56" i="10" s="1"/>
  <c r="R56" i="10" s="1"/>
  <c r="L55" i="10"/>
  <c r="Q55" i="10" s="1"/>
  <c r="K55" i="10"/>
  <c r="P55" i="10" s="1"/>
  <c r="J55" i="10"/>
  <c r="O55" i="10" s="1"/>
  <c r="I55" i="10"/>
  <c r="N55" i="10" s="1"/>
  <c r="G55" i="10"/>
  <c r="L54" i="10"/>
  <c r="Q54" i="10" s="1"/>
  <c r="AH54" i="10" s="1"/>
  <c r="AI54" i="10" s="1"/>
  <c r="K54" i="10"/>
  <c r="P54" i="10" s="1"/>
  <c r="J54" i="10"/>
  <c r="O54" i="10" s="1"/>
  <c r="I54" i="10"/>
  <c r="N54" i="10" s="1"/>
  <c r="G54" i="10"/>
  <c r="L53" i="10"/>
  <c r="Q53" i="10" s="1"/>
  <c r="K53" i="10"/>
  <c r="P53" i="10" s="1"/>
  <c r="J53" i="10"/>
  <c r="O53" i="10" s="1"/>
  <c r="I53" i="10"/>
  <c r="N53" i="10" s="1"/>
  <c r="G53" i="10"/>
  <c r="U53" i="10" s="1"/>
  <c r="Q52" i="10"/>
  <c r="L52" i="10"/>
  <c r="K52" i="10"/>
  <c r="P52" i="10" s="1"/>
  <c r="J52" i="10"/>
  <c r="O52" i="10" s="1"/>
  <c r="I52" i="10"/>
  <c r="N52" i="10" s="1"/>
  <c r="G52" i="10"/>
  <c r="L51" i="10"/>
  <c r="Q51" i="10" s="1"/>
  <c r="K51" i="10"/>
  <c r="P51" i="10" s="1"/>
  <c r="J51" i="10"/>
  <c r="O51" i="10" s="1"/>
  <c r="I51" i="10"/>
  <c r="N51" i="10" s="1"/>
  <c r="G51" i="10"/>
  <c r="M51" i="10" s="1"/>
  <c r="R51" i="10" s="1"/>
  <c r="L50" i="10"/>
  <c r="Q50" i="10" s="1"/>
  <c r="K50" i="10"/>
  <c r="P50" i="10" s="1"/>
  <c r="J50" i="10"/>
  <c r="O50" i="10" s="1"/>
  <c r="I50" i="10"/>
  <c r="N50" i="10" s="1"/>
  <c r="G50" i="10"/>
  <c r="T50" i="10" s="1"/>
  <c r="L49" i="10"/>
  <c r="Q49" i="10" s="1"/>
  <c r="K49" i="10"/>
  <c r="P49" i="10" s="1"/>
  <c r="J49" i="10"/>
  <c r="O49" i="10" s="1"/>
  <c r="I49" i="10"/>
  <c r="N49" i="10" s="1"/>
  <c r="G49" i="10"/>
  <c r="M49" i="10" s="1"/>
  <c r="R49" i="10" s="1"/>
  <c r="N48" i="10"/>
  <c r="L48" i="10"/>
  <c r="Q48" i="10" s="1"/>
  <c r="K48" i="10"/>
  <c r="P48" i="10" s="1"/>
  <c r="J48" i="10"/>
  <c r="O48" i="10" s="1"/>
  <c r="I48" i="10"/>
  <c r="G48" i="10"/>
  <c r="T48" i="10" s="1"/>
  <c r="L47" i="10"/>
  <c r="Q47" i="10" s="1"/>
  <c r="K47" i="10"/>
  <c r="P47" i="10" s="1"/>
  <c r="J47" i="10"/>
  <c r="O47" i="10" s="1"/>
  <c r="I47" i="10"/>
  <c r="N47" i="10" s="1"/>
  <c r="G47" i="10"/>
  <c r="L46" i="10"/>
  <c r="Q46" i="10" s="1"/>
  <c r="K46" i="10"/>
  <c r="P46" i="10" s="1"/>
  <c r="J46" i="10"/>
  <c r="O46" i="10" s="1"/>
  <c r="I46" i="10"/>
  <c r="N46" i="10" s="1"/>
  <c r="G46" i="10"/>
  <c r="S46" i="10" s="1"/>
  <c r="L45" i="10"/>
  <c r="Q45" i="10" s="1"/>
  <c r="AH45" i="10" s="1"/>
  <c r="AI45" i="10" s="1"/>
  <c r="K45" i="10"/>
  <c r="P45" i="10" s="1"/>
  <c r="J45" i="10"/>
  <c r="O45" i="10" s="1"/>
  <c r="I45" i="10"/>
  <c r="N45" i="10" s="1"/>
  <c r="G45" i="10"/>
  <c r="T45" i="10" s="1"/>
  <c r="L44" i="10"/>
  <c r="Q44" i="10" s="1"/>
  <c r="K44" i="10"/>
  <c r="P44" i="10" s="1"/>
  <c r="J44" i="10"/>
  <c r="O44" i="10" s="1"/>
  <c r="I44" i="10"/>
  <c r="N44" i="10" s="1"/>
  <c r="G44" i="10"/>
  <c r="L43" i="10"/>
  <c r="Q43" i="10" s="1"/>
  <c r="K43" i="10"/>
  <c r="P43" i="10" s="1"/>
  <c r="J43" i="10"/>
  <c r="O43" i="10" s="1"/>
  <c r="I43" i="10"/>
  <c r="N43" i="10" s="1"/>
  <c r="G43" i="10"/>
  <c r="M43" i="10" s="1"/>
  <c r="R43" i="10" s="1"/>
  <c r="L42" i="10"/>
  <c r="Q42" i="10" s="1"/>
  <c r="K42" i="10"/>
  <c r="P42" i="10" s="1"/>
  <c r="J42" i="10"/>
  <c r="O42" i="10" s="1"/>
  <c r="I42" i="10"/>
  <c r="N42" i="10" s="1"/>
  <c r="G42" i="10"/>
  <c r="L41" i="10"/>
  <c r="Q41" i="10" s="1"/>
  <c r="AH41" i="10" s="1"/>
  <c r="AI41" i="10" s="1"/>
  <c r="K41" i="10"/>
  <c r="P41" i="10" s="1"/>
  <c r="J41" i="10"/>
  <c r="O41" i="10" s="1"/>
  <c r="I41" i="10"/>
  <c r="N41" i="10" s="1"/>
  <c r="G41" i="10"/>
  <c r="V41" i="10" s="1"/>
  <c r="AA41" i="10" s="1"/>
  <c r="L40" i="10"/>
  <c r="Q40" i="10" s="1"/>
  <c r="AH40" i="10" s="1"/>
  <c r="AI40" i="10" s="1"/>
  <c r="K40" i="10"/>
  <c r="P40" i="10" s="1"/>
  <c r="J40" i="10"/>
  <c r="O40" i="10" s="1"/>
  <c r="I40" i="10"/>
  <c r="N40" i="10" s="1"/>
  <c r="G40" i="10"/>
  <c r="M40" i="10" s="1"/>
  <c r="R40" i="10" s="1"/>
  <c r="L39" i="10"/>
  <c r="Q39" i="10" s="1"/>
  <c r="K39" i="10"/>
  <c r="P39" i="10" s="1"/>
  <c r="J39" i="10"/>
  <c r="O39" i="10" s="1"/>
  <c r="I39" i="10"/>
  <c r="N39" i="10" s="1"/>
  <c r="G39" i="10"/>
  <c r="S39" i="10" s="1"/>
  <c r="L38" i="10"/>
  <c r="Q38" i="10" s="1"/>
  <c r="K38" i="10"/>
  <c r="P38" i="10" s="1"/>
  <c r="J38" i="10"/>
  <c r="O38" i="10" s="1"/>
  <c r="I38" i="10"/>
  <c r="N38" i="10" s="1"/>
  <c r="G38" i="10"/>
  <c r="S38" i="10" s="1"/>
  <c r="L37" i="10"/>
  <c r="Q37" i="10" s="1"/>
  <c r="K37" i="10"/>
  <c r="P37" i="10" s="1"/>
  <c r="J37" i="10"/>
  <c r="O37" i="10" s="1"/>
  <c r="I37" i="10"/>
  <c r="N37" i="10" s="1"/>
  <c r="G37" i="10"/>
  <c r="U37" i="10" s="1"/>
  <c r="Z37" i="10" s="1"/>
  <c r="L36" i="10"/>
  <c r="Q36" i="10" s="1"/>
  <c r="AH36" i="10" s="1"/>
  <c r="AI36" i="10" s="1"/>
  <c r="K36" i="10"/>
  <c r="P36" i="10" s="1"/>
  <c r="J36" i="10"/>
  <c r="O36" i="10" s="1"/>
  <c r="I36" i="10"/>
  <c r="N36" i="10" s="1"/>
  <c r="G36" i="10"/>
  <c r="L35" i="10"/>
  <c r="Q35" i="10" s="1"/>
  <c r="K35" i="10"/>
  <c r="P35" i="10" s="1"/>
  <c r="J35" i="10"/>
  <c r="O35" i="10" s="1"/>
  <c r="I35" i="10"/>
  <c r="N35" i="10" s="1"/>
  <c r="G35" i="10"/>
  <c r="T35" i="10" s="1"/>
  <c r="L34" i="10"/>
  <c r="Q34" i="10" s="1"/>
  <c r="AH34" i="10" s="1"/>
  <c r="AI34" i="10" s="1"/>
  <c r="K34" i="10"/>
  <c r="P34" i="10" s="1"/>
  <c r="J34" i="10"/>
  <c r="O34" i="10" s="1"/>
  <c r="I34" i="10"/>
  <c r="N34" i="10" s="1"/>
  <c r="G34" i="10"/>
  <c r="L33" i="10"/>
  <c r="Q33" i="10" s="1"/>
  <c r="AH33" i="10" s="1"/>
  <c r="AI33" i="10" s="1"/>
  <c r="K33" i="10"/>
  <c r="P33" i="10" s="1"/>
  <c r="J33" i="10"/>
  <c r="O33" i="10" s="1"/>
  <c r="I33" i="10"/>
  <c r="N33" i="10" s="1"/>
  <c r="G33" i="10"/>
  <c r="V33" i="10" s="1"/>
  <c r="L32" i="10"/>
  <c r="Q32" i="10" s="1"/>
  <c r="K32" i="10"/>
  <c r="P32" i="10" s="1"/>
  <c r="J32" i="10"/>
  <c r="O32" i="10" s="1"/>
  <c r="I32" i="10"/>
  <c r="N32" i="10" s="1"/>
  <c r="G32" i="10"/>
  <c r="V32" i="10" s="1"/>
  <c r="AA32" i="10" s="1"/>
  <c r="L31" i="10"/>
  <c r="Q31" i="10" s="1"/>
  <c r="K31" i="10"/>
  <c r="P31" i="10" s="1"/>
  <c r="J31" i="10"/>
  <c r="O31" i="10" s="1"/>
  <c r="I31" i="10"/>
  <c r="N31" i="10" s="1"/>
  <c r="G31" i="10"/>
  <c r="M30" i="10"/>
  <c r="R30" i="10" s="1"/>
  <c r="L30" i="10"/>
  <c r="Q30" i="10" s="1"/>
  <c r="K30" i="10"/>
  <c r="P30" i="10" s="1"/>
  <c r="J30" i="10"/>
  <c r="O30" i="10" s="1"/>
  <c r="I30" i="10"/>
  <c r="N30" i="10" s="1"/>
  <c r="G30" i="10"/>
  <c r="S30" i="10" s="1"/>
  <c r="L29" i="10"/>
  <c r="Q29" i="10" s="1"/>
  <c r="K29" i="10"/>
  <c r="P29" i="10" s="1"/>
  <c r="J29" i="10"/>
  <c r="O29" i="10" s="1"/>
  <c r="I29" i="10"/>
  <c r="N29" i="10" s="1"/>
  <c r="G29" i="10"/>
  <c r="M29" i="10" s="1"/>
  <c r="R29" i="10" s="1"/>
  <c r="L28" i="10"/>
  <c r="Q28" i="10" s="1"/>
  <c r="K28" i="10"/>
  <c r="P28" i="10" s="1"/>
  <c r="J28" i="10"/>
  <c r="O28" i="10" s="1"/>
  <c r="I28" i="10"/>
  <c r="N28" i="10" s="1"/>
  <c r="G28" i="10"/>
  <c r="L27" i="10"/>
  <c r="Q27" i="10" s="1"/>
  <c r="K27" i="10"/>
  <c r="P27" i="10" s="1"/>
  <c r="J27" i="10"/>
  <c r="O27" i="10" s="1"/>
  <c r="I27" i="10"/>
  <c r="N27" i="10" s="1"/>
  <c r="G27" i="10"/>
  <c r="M27" i="10" s="1"/>
  <c r="R27" i="10" s="1"/>
  <c r="L26" i="10"/>
  <c r="Q26" i="10" s="1"/>
  <c r="K26" i="10"/>
  <c r="P26" i="10" s="1"/>
  <c r="J26" i="10"/>
  <c r="O26" i="10" s="1"/>
  <c r="I26" i="10"/>
  <c r="N26" i="10" s="1"/>
  <c r="G26" i="10"/>
  <c r="V26" i="10" s="1"/>
  <c r="L25" i="10"/>
  <c r="Q25" i="10" s="1"/>
  <c r="AH25" i="10" s="1"/>
  <c r="AI25" i="10" s="1"/>
  <c r="K25" i="10"/>
  <c r="P25" i="10" s="1"/>
  <c r="J25" i="10"/>
  <c r="O25" i="10" s="1"/>
  <c r="I25" i="10"/>
  <c r="N25" i="10" s="1"/>
  <c r="G25" i="10"/>
  <c r="M25" i="10" s="1"/>
  <c r="R25" i="10" s="1"/>
  <c r="L24" i="10"/>
  <c r="Q24" i="10" s="1"/>
  <c r="AH24" i="10" s="1"/>
  <c r="AI24" i="10" s="1"/>
  <c r="K24" i="10"/>
  <c r="P24" i="10" s="1"/>
  <c r="J24" i="10"/>
  <c r="O24" i="10" s="1"/>
  <c r="I24" i="10"/>
  <c r="N24" i="10" s="1"/>
  <c r="G24" i="10"/>
  <c r="U24" i="10" s="1"/>
  <c r="Z24" i="10" s="1"/>
  <c r="L23" i="10"/>
  <c r="Q23" i="10" s="1"/>
  <c r="K23" i="10"/>
  <c r="P23" i="10" s="1"/>
  <c r="J23" i="10"/>
  <c r="O23" i="10" s="1"/>
  <c r="I23" i="10"/>
  <c r="N23" i="10" s="1"/>
  <c r="G23" i="10"/>
  <c r="V23" i="10" s="1"/>
  <c r="AA23" i="10" s="1"/>
  <c r="L22" i="10"/>
  <c r="Q22" i="10" s="1"/>
  <c r="K22" i="10"/>
  <c r="P22" i="10" s="1"/>
  <c r="J22" i="10"/>
  <c r="O22" i="10" s="1"/>
  <c r="I22" i="10"/>
  <c r="N22" i="10" s="1"/>
  <c r="G22" i="10"/>
  <c r="S22" i="10" s="1"/>
  <c r="L21" i="10"/>
  <c r="Q21" i="10" s="1"/>
  <c r="K21" i="10"/>
  <c r="P21" i="10" s="1"/>
  <c r="J21" i="10"/>
  <c r="O21" i="10" s="1"/>
  <c r="I21" i="10"/>
  <c r="N21" i="10" s="1"/>
  <c r="G21" i="10"/>
  <c r="M20" i="10"/>
  <c r="R20" i="10" s="1"/>
  <c r="L20" i="10"/>
  <c r="Q20" i="10" s="1"/>
  <c r="K20" i="10"/>
  <c r="P20" i="10" s="1"/>
  <c r="J20" i="10"/>
  <c r="O20" i="10" s="1"/>
  <c r="I20" i="10"/>
  <c r="N20" i="10" s="1"/>
  <c r="G20" i="10"/>
  <c r="S20" i="10" s="1"/>
  <c r="L19" i="10"/>
  <c r="Q19" i="10" s="1"/>
  <c r="K19" i="10"/>
  <c r="P19" i="10" s="1"/>
  <c r="J19" i="10"/>
  <c r="O19" i="10" s="1"/>
  <c r="I19" i="10"/>
  <c r="N19" i="10" s="1"/>
  <c r="G19" i="10"/>
  <c r="U19" i="10" s="1"/>
  <c r="Z19" i="10" s="1"/>
  <c r="L18" i="10"/>
  <c r="Q18" i="10" s="1"/>
  <c r="K18" i="10"/>
  <c r="P18" i="10" s="1"/>
  <c r="J18" i="10"/>
  <c r="O18" i="10" s="1"/>
  <c r="I18" i="10"/>
  <c r="N18" i="10" s="1"/>
  <c r="G18" i="10"/>
  <c r="S18" i="10" s="1"/>
  <c r="L17" i="10"/>
  <c r="Q17" i="10" s="1"/>
  <c r="K17" i="10"/>
  <c r="P17" i="10" s="1"/>
  <c r="J17" i="10"/>
  <c r="O17" i="10" s="1"/>
  <c r="I17" i="10"/>
  <c r="N17" i="10" s="1"/>
  <c r="G17" i="10"/>
  <c r="V17" i="10" s="1"/>
  <c r="AA17" i="10" s="1"/>
  <c r="L16" i="10"/>
  <c r="Q16" i="10" s="1"/>
  <c r="AH16" i="10" s="1"/>
  <c r="AI16" i="10" s="1"/>
  <c r="K16" i="10"/>
  <c r="P16" i="10" s="1"/>
  <c r="J16" i="10"/>
  <c r="O16" i="10" s="1"/>
  <c r="I16" i="10"/>
  <c r="N16" i="10" s="1"/>
  <c r="G16" i="10"/>
  <c r="T16" i="10" s="1"/>
  <c r="Y16" i="10" s="1"/>
  <c r="L15" i="10"/>
  <c r="Q15" i="10" s="1"/>
  <c r="K15" i="10"/>
  <c r="P15" i="10" s="1"/>
  <c r="J15" i="10"/>
  <c r="O15" i="10" s="1"/>
  <c r="I15" i="10"/>
  <c r="N15" i="10" s="1"/>
  <c r="G15" i="10"/>
  <c r="S15" i="10" s="1"/>
  <c r="X15" i="10" s="1"/>
  <c r="L14" i="10"/>
  <c r="Q14" i="10" s="1"/>
  <c r="K14" i="10"/>
  <c r="P14" i="10" s="1"/>
  <c r="J14" i="10"/>
  <c r="O14" i="10" s="1"/>
  <c r="I14" i="10"/>
  <c r="N14" i="10" s="1"/>
  <c r="G14" i="10"/>
  <c r="V14" i="10" s="1"/>
  <c r="AA14" i="10" s="1"/>
  <c r="L13" i="10"/>
  <c r="Q13" i="10" s="1"/>
  <c r="K13" i="10"/>
  <c r="P13" i="10" s="1"/>
  <c r="J13" i="10"/>
  <c r="O13" i="10" s="1"/>
  <c r="I13" i="10"/>
  <c r="N13" i="10" s="1"/>
  <c r="G13" i="10"/>
  <c r="S13" i="10" s="1"/>
  <c r="L12" i="10"/>
  <c r="Q12" i="10" s="1"/>
  <c r="K12" i="10"/>
  <c r="P12" i="10" s="1"/>
  <c r="J12" i="10"/>
  <c r="O12" i="10" s="1"/>
  <c r="I12" i="10"/>
  <c r="N12" i="10" s="1"/>
  <c r="G12" i="10"/>
  <c r="V12" i="10" s="1"/>
  <c r="AA12" i="10" s="1"/>
  <c r="L11" i="10"/>
  <c r="Q11" i="10" s="1"/>
  <c r="K11" i="10"/>
  <c r="P11" i="10" s="1"/>
  <c r="J11" i="10"/>
  <c r="O11" i="10" s="1"/>
  <c r="I11" i="10"/>
  <c r="N11" i="10" s="1"/>
  <c r="G11" i="10"/>
  <c r="U11" i="10" s="1"/>
  <c r="L10" i="10"/>
  <c r="Q10" i="10" s="1"/>
  <c r="K10" i="10"/>
  <c r="P10" i="10" s="1"/>
  <c r="J10" i="10"/>
  <c r="O10" i="10" s="1"/>
  <c r="I10" i="10"/>
  <c r="N10" i="10" s="1"/>
  <c r="G10" i="10"/>
  <c r="V10" i="10" s="1"/>
  <c r="AA10" i="10" s="1"/>
  <c r="L9" i="10"/>
  <c r="Q9" i="10" s="1"/>
  <c r="AH9" i="10" s="1"/>
  <c r="AI9" i="10" s="1"/>
  <c r="K9" i="10"/>
  <c r="P9" i="10" s="1"/>
  <c r="J9" i="10"/>
  <c r="O9" i="10" s="1"/>
  <c r="I9" i="10"/>
  <c r="N9" i="10" s="1"/>
  <c r="G9" i="10"/>
  <c r="V9" i="10" s="1"/>
  <c r="AA9" i="10" s="1"/>
  <c r="L8" i="10"/>
  <c r="Q8" i="10" s="1"/>
  <c r="K8" i="10"/>
  <c r="P8" i="10" s="1"/>
  <c r="J8" i="10"/>
  <c r="O8" i="10" s="1"/>
  <c r="I8" i="10"/>
  <c r="N8" i="10" s="1"/>
  <c r="G8" i="10"/>
  <c r="T8" i="10" s="1"/>
  <c r="Y8" i="10" s="1"/>
  <c r="L7" i="10"/>
  <c r="Q7" i="10" s="1"/>
  <c r="K7" i="10"/>
  <c r="P7" i="10" s="1"/>
  <c r="J7" i="10"/>
  <c r="O7" i="10" s="1"/>
  <c r="I7" i="10"/>
  <c r="N7" i="10" s="1"/>
  <c r="G7" i="10"/>
  <c r="V7" i="10" s="1"/>
  <c r="AA7" i="10" s="1"/>
  <c r="L6" i="10"/>
  <c r="Q6" i="10" s="1"/>
  <c r="K6" i="10"/>
  <c r="P6" i="10" s="1"/>
  <c r="J6" i="10"/>
  <c r="O6" i="10" s="1"/>
  <c r="I6" i="10"/>
  <c r="N6" i="10" s="1"/>
  <c r="G6" i="10"/>
  <c r="S6" i="10" s="1"/>
  <c r="L5" i="10"/>
  <c r="Q5" i="10" s="1"/>
  <c r="K5" i="10"/>
  <c r="P5" i="10" s="1"/>
  <c r="J5" i="10"/>
  <c r="O5" i="10" s="1"/>
  <c r="I5" i="10"/>
  <c r="N5" i="10" s="1"/>
  <c r="G5" i="10"/>
  <c r="V5" i="10" s="1"/>
  <c r="AA5" i="10" s="1"/>
  <c r="L4" i="10"/>
  <c r="Q4" i="10" s="1"/>
  <c r="K4" i="10"/>
  <c r="P4" i="10" s="1"/>
  <c r="J4" i="10"/>
  <c r="O4" i="10" s="1"/>
  <c r="I4" i="10"/>
  <c r="N4" i="10" s="1"/>
  <c r="G4" i="10"/>
  <c r="S4" i="10" s="1"/>
  <c r="L3" i="10"/>
  <c r="Q3" i="10" s="1"/>
  <c r="K3" i="10"/>
  <c r="P3" i="10" s="1"/>
  <c r="J3" i="10"/>
  <c r="O3" i="10" s="1"/>
  <c r="I3" i="10"/>
  <c r="N3" i="10" s="1"/>
  <c r="G3" i="10"/>
  <c r="V3" i="10" s="1"/>
  <c r="AA3" i="10" s="1"/>
  <c r="L2" i="10"/>
  <c r="Q2" i="10" s="1"/>
  <c r="K2" i="10"/>
  <c r="P2" i="10" s="1"/>
  <c r="J2" i="10"/>
  <c r="O2" i="10" s="1"/>
  <c r="I2" i="10"/>
  <c r="N2" i="10" s="1"/>
  <c r="G2" i="10"/>
  <c r="S2" i="10" s="1"/>
  <c r="L123" i="9"/>
  <c r="Q123" i="9" s="1"/>
  <c r="K123" i="9"/>
  <c r="P123" i="9" s="1"/>
  <c r="J123" i="9"/>
  <c r="O123" i="9" s="1"/>
  <c r="I123" i="9"/>
  <c r="N123" i="9" s="1"/>
  <c r="G123" i="9"/>
  <c r="V123" i="9" s="1"/>
  <c r="AA123" i="9" s="1"/>
  <c r="L122" i="9"/>
  <c r="Q122" i="9" s="1"/>
  <c r="K122" i="9"/>
  <c r="P122" i="9" s="1"/>
  <c r="J122" i="9"/>
  <c r="O122" i="9" s="1"/>
  <c r="I122" i="9"/>
  <c r="N122" i="9" s="1"/>
  <c r="G122" i="9"/>
  <c r="S122" i="9" s="1"/>
  <c r="L121" i="9"/>
  <c r="Q121" i="9" s="1"/>
  <c r="K121" i="9"/>
  <c r="P121" i="9" s="1"/>
  <c r="J121" i="9"/>
  <c r="O121" i="9" s="1"/>
  <c r="I121" i="9"/>
  <c r="N121" i="9" s="1"/>
  <c r="G121" i="9"/>
  <c r="U121" i="9" s="1"/>
  <c r="Z121" i="9" s="1"/>
  <c r="L120" i="9"/>
  <c r="Q120" i="9" s="1"/>
  <c r="K120" i="9"/>
  <c r="P120" i="9" s="1"/>
  <c r="J120" i="9"/>
  <c r="O120" i="9" s="1"/>
  <c r="I120" i="9"/>
  <c r="N120" i="9" s="1"/>
  <c r="G120" i="9"/>
  <c r="U120" i="9" s="1"/>
  <c r="Z120" i="9" s="1"/>
  <c r="L119" i="9"/>
  <c r="Q119" i="9" s="1"/>
  <c r="K119" i="9"/>
  <c r="P119" i="9" s="1"/>
  <c r="J119" i="9"/>
  <c r="O119" i="9" s="1"/>
  <c r="I119" i="9"/>
  <c r="N119" i="9" s="1"/>
  <c r="G119" i="9"/>
  <c r="U119" i="9" s="1"/>
  <c r="Z119" i="9" s="1"/>
  <c r="L118" i="9"/>
  <c r="Q118" i="9" s="1"/>
  <c r="K118" i="9"/>
  <c r="P118" i="9" s="1"/>
  <c r="J118" i="9"/>
  <c r="O118" i="9" s="1"/>
  <c r="I118" i="9"/>
  <c r="N118" i="9" s="1"/>
  <c r="G118" i="9"/>
  <c r="L117" i="9"/>
  <c r="Q117" i="9" s="1"/>
  <c r="K117" i="9"/>
  <c r="P117" i="9" s="1"/>
  <c r="J117" i="9"/>
  <c r="O117" i="9" s="1"/>
  <c r="I117" i="9"/>
  <c r="N117" i="9" s="1"/>
  <c r="G117" i="9"/>
  <c r="L116" i="9"/>
  <c r="Q116" i="9" s="1"/>
  <c r="K116" i="9"/>
  <c r="P116" i="9" s="1"/>
  <c r="J116" i="9"/>
  <c r="O116" i="9" s="1"/>
  <c r="I116" i="9"/>
  <c r="N116" i="9" s="1"/>
  <c r="G116" i="9"/>
  <c r="U116" i="9" s="1"/>
  <c r="Z116" i="9" s="1"/>
  <c r="L115" i="9"/>
  <c r="Q115" i="9" s="1"/>
  <c r="K115" i="9"/>
  <c r="P115" i="9" s="1"/>
  <c r="J115" i="9"/>
  <c r="O115" i="9" s="1"/>
  <c r="I115" i="9"/>
  <c r="N115" i="9" s="1"/>
  <c r="G115" i="9"/>
  <c r="L114" i="9"/>
  <c r="Q114" i="9" s="1"/>
  <c r="K114" i="9"/>
  <c r="P114" i="9" s="1"/>
  <c r="J114" i="9"/>
  <c r="O114" i="9" s="1"/>
  <c r="I114" i="9"/>
  <c r="N114" i="9" s="1"/>
  <c r="G114" i="9"/>
  <c r="T114" i="9" s="1"/>
  <c r="L113" i="9"/>
  <c r="Q113" i="9" s="1"/>
  <c r="K113" i="9"/>
  <c r="P113" i="9" s="1"/>
  <c r="J113" i="9"/>
  <c r="O113" i="9" s="1"/>
  <c r="I113" i="9"/>
  <c r="N113" i="9" s="1"/>
  <c r="G113" i="9"/>
  <c r="T113" i="9" s="1"/>
  <c r="L112" i="9"/>
  <c r="Q112" i="9" s="1"/>
  <c r="K112" i="9"/>
  <c r="P112" i="9" s="1"/>
  <c r="J112" i="9"/>
  <c r="O112" i="9" s="1"/>
  <c r="I112" i="9"/>
  <c r="N112" i="9" s="1"/>
  <c r="G112" i="9"/>
  <c r="V112" i="9" s="1"/>
  <c r="L111" i="9"/>
  <c r="Q111" i="9" s="1"/>
  <c r="K111" i="9"/>
  <c r="P111" i="9" s="1"/>
  <c r="J111" i="9"/>
  <c r="O111" i="9" s="1"/>
  <c r="I111" i="9"/>
  <c r="N111" i="9" s="1"/>
  <c r="G111" i="9"/>
  <c r="S111" i="9" s="1"/>
  <c r="L110" i="9"/>
  <c r="Q110" i="9" s="1"/>
  <c r="K110" i="9"/>
  <c r="P110" i="9" s="1"/>
  <c r="J110" i="9"/>
  <c r="O110" i="9" s="1"/>
  <c r="I110" i="9"/>
  <c r="N110" i="9" s="1"/>
  <c r="G110" i="9"/>
  <c r="L109" i="9"/>
  <c r="Q109" i="9" s="1"/>
  <c r="K109" i="9"/>
  <c r="P109" i="9" s="1"/>
  <c r="J109" i="9"/>
  <c r="O109" i="9" s="1"/>
  <c r="I109" i="9"/>
  <c r="N109" i="9" s="1"/>
  <c r="G109" i="9"/>
  <c r="L108" i="9"/>
  <c r="Q108" i="9" s="1"/>
  <c r="K108" i="9"/>
  <c r="P108" i="9" s="1"/>
  <c r="J108" i="9"/>
  <c r="O108" i="9" s="1"/>
  <c r="I108" i="9"/>
  <c r="N108" i="9" s="1"/>
  <c r="G108" i="9"/>
  <c r="S108" i="9" s="1"/>
  <c r="L107" i="9"/>
  <c r="Q107" i="9" s="1"/>
  <c r="K107" i="9"/>
  <c r="P107" i="9" s="1"/>
  <c r="J107" i="9"/>
  <c r="O107" i="9" s="1"/>
  <c r="I107" i="9"/>
  <c r="N107" i="9" s="1"/>
  <c r="G107" i="9"/>
  <c r="L106" i="9"/>
  <c r="Q106" i="9" s="1"/>
  <c r="K106" i="9"/>
  <c r="P106" i="9" s="1"/>
  <c r="J106" i="9"/>
  <c r="O106" i="9" s="1"/>
  <c r="I106" i="9"/>
  <c r="N106" i="9" s="1"/>
  <c r="G106" i="9"/>
  <c r="S106" i="9" s="1"/>
  <c r="L105" i="9"/>
  <c r="Q105" i="9" s="1"/>
  <c r="K105" i="9"/>
  <c r="P105" i="9" s="1"/>
  <c r="J105" i="9"/>
  <c r="O105" i="9" s="1"/>
  <c r="I105" i="9"/>
  <c r="N105" i="9" s="1"/>
  <c r="G105" i="9"/>
  <c r="L104" i="9"/>
  <c r="Q104" i="9" s="1"/>
  <c r="K104" i="9"/>
  <c r="P104" i="9" s="1"/>
  <c r="J104" i="9"/>
  <c r="O104" i="9" s="1"/>
  <c r="I104" i="9"/>
  <c r="N104" i="9" s="1"/>
  <c r="G104" i="9"/>
  <c r="L103" i="9"/>
  <c r="Q103" i="9" s="1"/>
  <c r="K103" i="9"/>
  <c r="P103" i="9" s="1"/>
  <c r="J103" i="9"/>
  <c r="O103" i="9" s="1"/>
  <c r="I103" i="9"/>
  <c r="N103" i="9" s="1"/>
  <c r="G103" i="9"/>
  <c r="V103" i="9" s="1"/>
  <c r="AA103" i="9" s="1"/>
  <c r="L102" i="9"/>
  <c r="Q102" i="9" s="1"/>
  <c r="K102" i="9"/>
  <c r="P102" i="9" s="1"/>
  <c r="J102" i="9"/>
  <c r="O102" i="9" s="1"/>
  <c r="I102" i="9"/>
  <c r="N102" i="9" s="1"/>
  <c r="G102" i="9"/>
  <c r="L101" i="9"/>
  <c r="Q101" i="9" s="1"/>
  <c r="K101" i="9"/>
  <c r="P101" i="9" s="1"/>
  <c r="J101" i="9"/>
  <c r="O101" i="9" s="1"/>
  <c r="I101" i="9"/>
  <c r="N101" i="9" s="1"/>
  <c r="G101" i="9"/>
  <c r="L100" i="9"/>
  <c r="Q100" i="9" s="1"/>
  <c r="K100" i="9"/>
  <c r="P100" i="9" s="1"/>
  <c r="J100" i="9"/>
  <c r="O100" i="9" s="1"/>
  <c r="I100" i="9"/>
  <c r="N100" i="9" s="1"/>
  <c r="G100" i="9"/>
  <c r="S100" i="9" s="1"/>
  <c r="L99" i="9"/>
  <c r="Q99" i="9" s="1"/>
  <c r="K99" i="9"/>
  <c r="P99" i="9" s="1"/>
  <c r="J99" i="9"/>
  <c r="O99" i="9" s="1"/>
  <c r="I99" i="9"/>
  <c r="N99" i="9" s="1"/>
  <c r="G99" i="9"/>
  <c r="L98" i="9"/>
  <c r="Q98" i="9" s="1"/>
  <c r="K98" i="9"/>
  <c r="P98" i="9" s="1"/>
  <c r="J98" i="9"/>
  <c r="O98" i="9" s="1"/>
  <c r="I98" i="9"/>
  <c r="N98" i="9" s="1"/>
  <c r="G98" i="9"/>
  <c r="S98" i="9" s="1"/>
  <c r="L97" i="9"/>
  <c r="Q97" i="9" s="1"/>
  <c r="K97" i="9"/>
  <c r="P97" i="9" s="1"/>
  <c r="J97" i="9"/>
  <c r="O97" i="9" s="1"/>
  <c r="I97" i="9"/>
  <c r="N97" i="9" s="1"/>
  <c r="G97" i="9"/>
  <c r="U97" i="9" s="1"/>
  <c r="Z97" i="9" s="1"/>
  <c r="L96" i="9"/>
  <c r="Q96" i="9" s="1"/>
  <c r="K96" i="9"/>
  <c r="P96" i="9" s="1"/>
  <c r="J96" i="9"/>
  <c r="O96" i="9" s="1"/>
  <c r="I96" i="9"/>
  <c r="N96" i="9" s="1"/>
  <c r="G96" i="9"/>
  <c r="L95" i="9"/>
  <c r="Q95" i="9" s="1"/>
  <c r="K95" i="9"/>
  <c r="P95" i="9" s="1"/>
  <c r="J95" i="9"/>
  <c r="O95" i="9" s="1"/>
  <c r="I95" i="9"/>
  <c r="N95" i="9" s="1"/>
  <c r="G95" i="9"/>
  <c r="V95" i="9" s="1"/>
  <c r="L94" i="9"/>
  <c r="Q94" i="9" s="1"/>
  <c r="K94" i="9"/>
  <c r="P94" i="9" s="1"/>
  <c r="J94" i="9"/>
  <c r="O94" i="9" s="1"/>
  <c r="I94" i="9"/>
  <c r="N94" i="9" s="1"/>
  <c r="G94" i="9"/>
  <c r="S94" i="9" s="1"/>
  <c r="L93" i="9"/>
  <c r="Q93" i="9" s="1"/>
  <c r="K93" i="9"/>
  <c r="P93" i="9" s="1"/>
  <c r="J93" i="9"/>
  <c r="O93" i="9" s="1"/>
  <c r="I93" i="9"/>
  <c r="N93" i="9" s="1"/>
  <c r="G93" i="9"/>
  <c r="L92" i="9"/>
  <c r="Q92" i="9" s="1"/>
  <c r="K92" i="9"/>
  <c r="P92" i="9" s="1"/>
  <c r="J92" i="9"/>
  <c r="O92" i="9" s="1"/>
  <c r="I92" i="9"/>
  <c r="N92" i="9" s="1"/>
  <c r="G92" i="9"/>
  <c r="S92" i="9" s="1"/>
  <c r="L91" i="9"/>
  <c r="Q91" i="9" s="1"/>
  <c r="K91" i="9"/>
  <c r="P91" i="9" s="1"/>
  <c r="J91" i="9"/>
  <c r="O91" i="9" s="1"/>
  <c r="I91" i="9"/>
  <c r="N91" i="9" s="1"/>
  <c r="G91" i="9"/>
  <c r="S91" i="9" s="1"/>
  <c r="L90" i="9"/>
  <c r="Q90" i="9" s="1"/>
  <c r="K90" i="9"/>
  <c r="P90" i="9" s="1"/>
  <c r="J90" i="9"/>
  <c r="O90" i="9" s="1"/>
  <c r="I90" i="9"/>
  <c r="N90" i="9" s="1"/>
  <c r="G90" i="9"/>
  <c r="L89" i="9"/>
  <c r="Q89" i="9" s="1"/>
  <c r="K89" i="9"/>
  <c r="P89" i="9" s="1"/>
  <c r="J89" i="9"/>
  <c r="O89" i="9" s="1"/>
  <c r="I89" i="9"/>
  <c r="N89" i="9" s="1"/>
  <c r="G89" i="9"/>
  <c r="T89" i="9" s="1"/>
  <c r="S88" i="9"/>
  <c r="L88" i="9"/>
  <c r="Q88" i="9" s="1"/>
  <c r="K88" i="9"/>
  <c r="P88" i="9" s="1"/>
  <c r="J88" i="9"/>
  <c r="O88" i="9" s="1"/>
  <c r="I88" i="9"/>
  <c r="N88" i="9" s="1"/>
  <c r="G88" i="9"/>
  <c r="V88" i="9" s="1"/>
  <c r="L87" i="9"/>
  <c r="Q87" i="9" s="1"/>
  <c r="K87" i="9"/>
  <c r="P87" i="9" s="1"/>
  <c r="J87" i="9"/>
  <c r="O87" i="9" s="1"/>
  <c r="I87" i="9"/>
  <c r="N87" i="9" s="1"/>
  <c r="G87" i="9"/>
  <c r="M87" i="9" s="1"/>
  <c r="R87" i="9" s="1"/>
  <c r="L86" i="9"/>
  <c r="Q86" i="9" s="1"/>
  <c r="K86" i="9"/>
  <c r="P86" i="9" s="1"/>
  <c r="J86" i="9"/>
  <c r="O86" i="9" s="1"/>
  <c r="I86" i="9"/>
  <c r="N86" i="9" s="1"/>
  <c r="G86" i="9"/>
  <c r="V86" i="9" s="1"/>
  <c r="AA86" i="9" s="1"/>
  <c r="L85" i="9"/>
  <c r="Q85" i="9" s="1"/>
  <c r="K85" i="9"/>
  <c r="P85" i="9" s="1"/>
  <c r="J85" i="9"/>
  <c r="O85" i="9" s="1"/>
  <c r="I85" i="9"/>
  <c r="N85" i="9" s="1"/>
  <c r="G85" i="9"/>
  <c r="M85" i="9" s="1"/>
  <c r="R85" i="9" s="1"/>
  <c r="L84" i="9"/>
  <c r="Q84" i="9" s="1"/>
  <c r="K84" i="9"/>
  <c r="P84" i="9" s="1"/>
  <c r="J84" i="9"/>
  <c r="O84" i="9" s="1"/>
  <c r="I84" i="9"/>
  <c r="N84" i="9" s="1"/>
  <c r="G84" i="9"/>
  <c r="U84" i="9" s="1"/>
  <c r="Z84" i="9" s="1"/>
  <c r="L83" i="9"/>
  <c r="Q83" i="9" s="1"/>
  <c r="K83" i="9"/>
  <c r="P83" i="9" s="1"/>
  <c r="J83" i="9"/>
  <c r="O83" i="9" s="1"/>
  <c r="I83" i="9"/>
  <c r="N83" i="9" s="1"/>
  <c r="G83" i="9"/>
  <c r="V83" i="9" s="1"/>
  <c r="AA83" i="9" s="1"/>
  <c r="L82" i="9"/>
  <c r="Q82" i="9" s="1"/>
  <c r="K82" i="9"/>
  <c r="P82" i="9" s="1"/>
  <c r="J82" i="9"/>
  <c r="O82" i="9" s="1"/>
  <c r="I82" i="9"/>
  <c r="N82" i="9" s="1"/>
  <c r="G82" i="9"/>
  <c r="T82" i="9" s="1"/>
  <c r="L81" i="9"/>
  <c r="Q81" i="9" s="1"/>
  <c r="K81" i="9"/>
  <c r="P81" i="9" s="1"/>
  <c r="J81" i="9"/>
  <c r="O81" i="9" s="1"/>
  <c r="I81" i="9"/>
  <c r="N81" i="9" s="1"/>
  <c r="G81" i="9"/>
  <c r="S81" i="9" s="1"/>
  <c r="L80" i="9"/>
  <c r="Q80" i="9" s="1"/>
  <c r="K80" i="9"/>
  <c r="P80" i="9" s="1"/>
  <c r="J80" i="9"/>
  <c r="O80" i="9" s="1"/>
  <c r="I80" i="9"/>
  <c r="N80" i="9" s="1"/>
  <c r="G80" i="9"/>
  <c r="T80" i="9" s="1"/>
  <c r="L79" i="9"/>
  <c r="Q79" i="9" s="1"/>
  <c r="K79" i="9"/>
  <c r="P79" i="9" s="1"/>
  <c r="J79" i="9"/>
  <c r="O79" i="9" s="1"/>
  <c r="I79" i="9"/>
  <c r="N79" i="9" s="1"/>
  <c r="G79" i="9"/>
  <c r="L78" i="9"/>
  <c r="Q78" i="9" s="1"/>
  <c r="K78" i="9"/>
  <c r="P78" i="9" s="1"/>
  <c r="J78" i="9"/>
  <c r="O78" i="9" s="1"/>
  <c r="I78" i="9"/>
  <c r="N78" i="9" s="1"/>
  <c r="G78" i="9"/>
  <c r="L77" i="9"/>
  <c r="Q77" i="9" s="1"/>
  <c r="K77" i="9"/>
  <c r="P77" i="9" s="1"/>
  <c r="J77" i="9"/>
  <c r="O77" i="9" s="1"/>
  <c r="I77" i="9"/>
  <c r="N77" i="9" s="1"/>
  <c r="G77" i="9"/>
  <c r="S77" i="9" s="1"/>
  <c r="L76" i="9"/>
  <c r="Q76" i="9" s="1"/>
  <c r="K76" i="9"/>
  <c r="P76" i="9" s="1"/>
  <c r="J76" i="9"/>
  <c r="O76" i="9" s="1"/>
  <c r="I76" i="9"/>
  <c r="N76" i="9" s="1"/>
  <c r="G76" i="9"/>
  <c r="L75" i="9"/>
  <c r="Q75" i="9" s="1"/>
  <c r="K75" i="9"/>
  <c r="P75" i="9" s="1"/>
  <c r="J75" i="9"/>
  <c r="O75" i="9" s="1"/>
  <c r="I75" i="9"/>
  <c r="N75" i="9" s="1"/>
  <c r="G75" i="9"/>
  <c r="V75" i="9" s="1"/>
  <c r="L74" i="9"/>
  <c r="Q74" i="9" s="1"/>
  <c r="K74" i="9"/>
  <c r="P74" i="9" s="1"/>
  <c r="J74" i="9"/>
  <c r="O74" i="9" s="1"/>
  <c r="I74" i="9"/>
  <c r="N74" i="9" s="1"/>
  <c r="G74" i="9"/>
  <c r="T74" i="9" s="1"/>
  <c r="U73" i="9"/>
  <c r="M73" i="9"/>
  <c r="R73" i="9" s="1"/>
  <c r="L73" i="9"/>
  <c r="Q73" i="9" s="1"/>
  <c r="K73" i="9"/>
  <c r="P73" i="9" s="1"/>
  <c r="J73" i="9"/>
  <c r="O73" i="9" s="1"/>
  <c r="I73" i="9"/>
  <c r="N73" i="9" s="1"/>
  <c r="G73" i="9"/>
  <c r="S73" i="9" s="1"/>
  <c r="L72" i="9"/>
  <c r="Q72" i="9" s="1"/>
  <c r="K72" i="9"/>
  <c r="P72" i="9" s="1"/>
  <c r="J72" i="9"/>
  <c r="O72" i="9" s="1"/>
  <c r="I72" i="9"/>
  <c r="N72" i="9" s="1"/>
  <c r="G72" i="9"/>
  <c r="U72" i="9" s="1"/>
  <c r="L71" i="9"/>
  <c r="Q71" i="9" s="1"/>
  <c r="K71" i="9"/>
  <c r="P71" i="9" s="1"/>
  <c r="J71" i="9"/>
  <c r="O71" i="9" s="1"/>
  <c r="I71" i="9"/>
  <c r="N71" i="9" s="1"/>
  <c r="G71" i="9"/>
  <c r="L70" i="9"/>
  <c r="Q70" i="9" s="1"/>
  <c r="K70" i="9"/>
  <c r="P70" i="9" s="1"/>
  <c r="J70" i="9"/>
  <c r="O70" i="9" s="1"/>
  <c r="I70" i="9"/>
  <c r="N70" i="9" s="1"/>
  <c r="G70" i="9"/>
  <c r="L69" i="9"/>
  <c r="Q69" i="9" s="1"/>
  <c r="K69" i="9"/>
  <c r="P69" i="9" s="1"/>
  <c r="J69" i="9"/>
  <c r="O69" i="9" s="1"/>
  <c r="I69" i="9"/>
  <c r="N69" i="9" s="1"/>
  <c r="G69" i="9"/>
  <c r="L68" i="9"/>
  <c r="Q68" i="9" s="1"/>
  <c r="K68" i="9"/>
  <c r="P68" i="9" s="1"/>
  <c r="J68" i="9"/>
  <c r="O68" i="9" s="1"/>
  <c r="I68" i="9"/>
  <c r="N68" i="9" s="1"/>
  <c r="G68" i="9"/>
  <c r="L67" i="9"/>
  <c r="Q67" i="9" s="1"/>
  <c r="K67" i="9"/>
  <c r="P67" i="9" s="1"/>
  <c r="J67" i="9"/>
  <c r="O67" i="9" s="1"/>
  <c r="I67" i="9"/>
  <c r="N67" i="9" s="1"/>
  <c r="G67" i="9"/>
  <c r="T67" i="9" s="1"/>
  <c r="L66" i="9"/>
  <c r="Q66" i="9" s="1"/>
  <c r="K66" i="9"/>
  <c r="P66" i="9" s="1"/>
  <c r="J66" i="9"/>
  <c r="O66" i="9" s="1"/>
  <c r="I66" i="9"/>
  <c r="N66" i="9" s="1"/>
  <c r="G66" i="9"/>
  <c r="T66" i="9" s="1"/>
  <c r="V65" i="9"/>
  <c r="AA65" i="9" s="1"/>
  <c r="L65" i="9"/>
  <c r="Q65" i="9" s="1"/>
  <c r="K65" i="9"/>
  <c r="P65" i="9" s="1"/>
  <c r="J65" i="9"/>
  <c r="O65" i="9" s="1"/>
  <c r="I65" i="9"/>
  <c r="N65" i="9" s="1"/>
  <c r="G65" i="9"/>
  <c r="S65" i="9" s="1"/>
  <c r="S64" i="9"/>
  <c r="N64" i="9"/>
  <c r="L64" i="9"/>
  <c r="Q64" i="9" s="1"/>
  <c r="K64" i="9"/>
  <c r="P64" i="9" s="1"/>
  <c r="J64" i="9"/>
  <c r="O64" i="9" s="1"/>
  <c r="I64" i="9"/>
  <c r="G64" i="9"/>
  <c r="V64" i="9" s="1"/>
  <c r="AA64" i="9" s="1"/>
  <c r="L63" i="9"/>
  <c r="Q63" i="9" s="1"/>
  <c r="K63" i="9"/>
  <c r="P63" i="9" s="1"/>
  <c r="J63" i="9"/>
  <c r="O63" i="9" s="1"/>
  <c r="I63" i="9"/>
  <c r="N63" i="9" s="1"/>
  <c r="G63" i="9"/>
  <c r="L62" i="9"/>
  <c r="Q62" i="9" s="1"/>
  <c r="K62" i="9"/>
  <c r="P62" i="9" s="1"/>
  <c r="J62" i="9"/>
  <c r="O62" i="9" s="1"/>
  <c r="I62" i="9"/>
  <c r="N62" i="9" s="1"/>
  <c r="G62" i="9"/>
  <c r="L61" i="9"/>
  <c r="Q61" i="9" s="1"/>
  <c r="K61" i="9"/>
  <c r="P61" i="9" s="1"/>
  <c r="J61" i="9"/>
  <c r="O61" i="9" s="1"/>
  <c r="I61" i="9"/>
  <c r="N61" i="9" s="1"/>
  <c r="G61" i="9"/>
  <c r="S61" i="9" s="1"/>
  <c r="L60" i="9"/>
  <c r="Q60" i="9" s="1"/>
  <c r="K60" i="9"/>
  <c r="P60" i="9" s="1"/>
  <c r="J60" i="9"/>
  <c r="O60" i="9" s="1"/>
  <c r="I60" i="9"/>
  <c r="N60" i="9" s="1"/>
  <c r="G60" i="9"/>
  <c r="T60" i="9" s="1"/>
  <c r="L59" i="9"/>
  <c r="Q59" i="9" s="1"/>
  <c r="K59" i="9"/>
  <c r="P59" i="9" s="1"/>
  <c r="J59" i="9"/>
  <c r="O59" i="9" s="1"/>
  <c r="I59" i="9"/>
  <c r="N59" i="9" s="1"/>
  <c r="G59" i="9"/>
  <c r="L58" i="9"/>
  <c r="Q58" i="9" s="1"/>
  <c r="K58" i="9"/>
  <c r="P58" i="9" s="1"/>
  <c r="J58" i="9"/>
  <c r="O58" i="9" s="1"/>
  <c r="I58" i="9"/>
  <c r="N58" i="9" s="1"/>
  <c r="G58" i="9"/>
  <c r="M58" i="9" s="1"/>
  <c r="R58" i="9" s="1"/>
  <c r="L57" i="9"/>
  <c r="Q57" i="9" s="1"/>
  <c r="K57" i="9"/>
  <c r="P57" i="9" s="1"/>
  <c r="J57" i="9"/>
  <c r="O57" i="9" s="1"/>
  <c r="I57" i="9"/>
  <c r="N57" i="9" s="1"/>
  <c r="G57" i="9"/>
  <c r="T57" i="9" s="1"/>
  <c r="L56" i="9"/>
  <c r="Q56" i="9" s="1"/>
  <c r="K56" i="9"/>
  <c r="P56" i="9" s="1"/>
  <c r="J56" i="9"/>
  <c r="O56" i="9" s="1"/>
  <c r="I56" i="9"/>
  <c r="N56" i="9" s="1"/>
  <c r="G56" i="9"/>
  <c r="L55" i="9"/>
  <c r="Q55" i="9" s="1"/>
  <c r="K55" i="9"/>
  <c r="P55" i="9" s="1"/>
  <c r="J55" i="9"/>
  <c r="O55" i="9" s="1"/>
  <c r="I55" i="9"/>
  <c r="N55" i="9" s="1"/>
  <c r="G55" i="9"/>
  <c r="S55" i="9" s="1"/>
  <c r="L54" i="9"/>
  <c r="Q54" i="9" s="1"/>
  <c r="K54" i="9"/>
  <c r="P54" i="9" s="1"/>
  <c r="J54" i="9"/>
  <c r="O54" i="9" s="1"/>
  <c r="I54" i="9"/>
  <c r="N54" i="9" s="1"/>
  <c r="G54" i="9"/>
  <c r="L53" i="9"/>
  <c r="Q53" i="9" s="1"/>
  <c r="K53" i="9"/>
  <c r="P53" i="9" s="1"/>
  <c r="J53" i="9"/>
  <c r="O53" i="9" s="1"/>
  <c r="I53" i="9"/>
  <c r="N53" i="9" s="1"/>
  <c r="G53" i="9"/>
  <c r="L52" i="9"/>
  <c r="Q52" i="9" s="1"/>
  <c r="K52" i="9"/>
  <c r="P52" i="9" s="1"/>
  <c r="J52" i="9"/>
  <c r="O52" i="9" s="1"/>
  <c r="I52" i="9"/>
  <c r="N52" i="9" s="1"/>
  <c r="G52" i="9"/>
  <c r="M52" i="9" s="1"/>
  <c r="R52" i="9" s="1"/>
  <c r="L51" i="9"/>
  <c r="Q51" i="9" s="1"/>
  <c r="K51" i="9"/>
  <c r="P51" i="9" s="1"/>
  <c r="J51" i="9"/>
  <c r="O51" i="9" s="1"/>
  <c r="I51" i="9"/>
  <c r="N51" i="9" s="1"/>
  <c r="G51" i="9"/>
  <c r="L50" i="9"/>
  <c r="Q50" i="9" s="1"/>
  <c r="K50" i="9"/>
  <c r="P50" i="9" s="1"/>
  <c r="J50" i="9"/>
  <c r="O50" i="9" s="1"/>
  <c r="I50" i="9"/>
  <c r="N50" i="9" s="1"/>
  <c r="G50" i="9"/>
  <c r="M50" i="9" s="1"/>
  <c r="R50" i="9" s="1"/>
  <c r="L49" i="9"/>
  <c r="Q49" i="9" s="1"/>
  <c r="K49" i="9"/>
  <c r="P49" i="9" s="1"/>
  <c r="J49" i="9"/>
  <c r="O49" i="9" s="1"/>
  <c r="I49" i="9"/>
  <c r="N49" i="9" s="1"/>
  <c r="G49" i="9"/>
  <c r="U49" i="9" s="1"/>
  <c r="L48" i="9"/>
  <c r="Q48" i="9" s="1"/>
  <c r="K48" i="9"/>
  <c r="P48" i="9" s="1"/>
  <c r="J48" i="9"/>
  <c r="O48" i="9" s="1"/>
  <c r="I48" i="9"/>
  <c r="N48" i="9" s="1"/>
  <c r="G48" i="9"/>
  <c r="S48" i="9" s="1"/>
  <c r="L47" i="9"/>
  <c r="Q47" i="9" s="1"/>
  <c r="K47" i="9"/>
  <c r="P47" i="9" s="1"/>
  <c r="J47" i="9"/>
  <c r="O47" i="9" s="1"/>
  <c r="I47" i="9"/>
  <c r="N47" i="9" s="1"/>
  <c r="G47" i="9"/>
  <c r="L46" i="9"/>
  <c r="Q46" i="9" s="1"/>
  <c r="K46" i="9"/>
  <c r="P46" i="9" s="1"/>
  <c r="J46" i="9"/>
  <c r="O46" i="9" s="1"/>
  <c r="I46" i="9"/>
  <c r="N46" i="9" s="1"/>
  <c r="G46" i="9"/>
  <c r="L45" i="9"/>
  <c r="Q45" i="9" s="1"/>
  <c r="K45" i="9"/>
  <c r="P45" i="9" s="1"/>
  <c r="J45" i="9"/>
  <c r="O45" i="9" s="1"/>
  <c r="I45" i="9"/>
  <c r="N45" i="9" s="1"/>
  <c r="G45" i="9"/>
  <c r="V45" i="9" s="1"/>
  <c r="AA45" i="9" s="1"/>
  <c r="L44" i="9"/>
  <c r="Q44" i="9" s="1"/>
  <c r="K44" i="9"/>
  <c r="P44" i="9" s="1"/>
  <c r="J44" i="9"/>
  <c r="O44" i="9" s="1"/>
  <c r="I44" i="9"/>
  <c r="N44" i="9" s="1"/>
  <c r="G44" i="9"/>
  <c r="V44" i="9" s="1"/>
  <c r="L43" i="9"/>
  <c r="Q43" i="9" s="1"/>
  <c r="K43" i="9"/>
  <c r="P43" i="9" s="1"/>
  <c r="J43" i="9"/>
  <c r="O43" i="9" s="1"/>
  <c r="I43" i="9"/>
  <c r="N43" i="9" s="1"/>
  <c r="G43" i="9"/>
  <c r="L42" i="9"/>
  <c r="Q42" i="9" s="1"/>
  <c r="K42" i="9"/>
  <c r="P42" i="9" s="1"/>
  <c r="J42" i="9"/>
  <c r="O42" i="9" s="1"/>
  <c r="I42" i="9"/>
  <c r="N42" i="9" s="1"/>
  <c r="G42" i="9"/>
  <c r="M42" i="9" s="1"/>
  <c r="R42" i="9" s="1"/>
  <c r="L41" i="9"/>
  <c r="Q41" i="9" s="1"/>
  <c r="K41" i="9"/>
  <c r="P41" i="9" s="1"/>
  <c r="J41" i="9"/>
  <c r="O41" i="9" s="1"/>
  <c r="I41" i="9"/>
  <c r="N41" i="9" s="1"/>
  <c r="G41" i="9"/>
  <c r="T41" i="9" s="1"/>
  <c r="L40" i="9"/>
  <c r="Q40" i="9" s="1"/>
  <c r="K40" i="9"/>
  <c r="P40" i="9" s="1"/>
  <c r="J40" i="9"/>
  <c r="O40" i="9" s="1"/>
  <c r="I40" i="9"/>
  <c r="N40" i="9" s="1"/>
  <c r="G40" i="9"/>
  <c r="M40" i="9" s="1"/>
  <c r="R40" i="9" s="1"/>
  <c r="L39" i="9"/>
  <c r="Q39" i="9" s="1"/>
  <c r="K39" i="9"/>
  <c r="P39" i="9" s="1"/>
  <c r="J39" i="9"/>
  <c r="O39" i="9" s="1"/>
  <c r="I39" i="9"/>
  <c r="N39" i="9" s="1"/>
  <c r="G39" i="9"/>
  <c r="S39" i="9" s="1"/>
  <c r="X39" i="9" s="1"/>
  <c r="L38" i="9"/>
  <c r="Q38" i="9" s="1"/>
  <c r="K38" i="9"/>
  <c r="P38" i="9" s="1"/>
  <c r="J38" i="9"/>
  <c r="O38" i="9" s="1"/>
  <c r="I38" i="9"/>
  <c r="N38" i="9" s="1"/>
  <c r="G38" i="9"/>
  <c r="T38" i="9" s="1"/>
  <c r="L37" i="9"/>
  <c r="Q37" i="9" s="1"/>
  <c r="K37" i="9"/>
  <c r="P37" i="9" s="1"/>
  <c r="J37" i="9"/>
  <c r="O37" i="9" s="1"/>
  <c r="I37" i="9"/>
  <c r="N37" i="9" s="1"/>
  <c r="G37" i="9"/>
  <c r="T37" i="9" s="1"/>
  <c r="L36" i="9"/>
  <c r="Q36" i="9" s="1"/>
  <c r="K36" i="9"/>
  <c r="P36" i="9" s="1"/>
  <c r="J36" i="9"/>
  <c r="O36" i="9" s="1"/>
  <c r="I36" i="9"/>
  <c r="N36" i="9" s="1"/>
  <c r="G36" i="9"/>
  <c r="V36" i="9" s="1"/>
  <c r="AA36" i="9" s="1"/>
  <c r="L35" i="9"/>
  <c r="Q35" i="9" s="1"/>
  <c r="K35" i="9"/>
  <c r="P35" i="9" s="1"/>
  <c r="J35" i="9"/>
  <c r="O35" i="9" s="1"/>
  <c r="I35" i="9"/>
  <c r="N35" i="9" s="1"/>
  <c r="G35" i="9"/>
  <c r="U35" i="9" s="1"/>
  <c r="L34" i="9"/>
  <c r="Q34" i="9" s="1"/>
  <c r="K34" i="9"/>
  <c r="P34" i="9" s="1"/>
  <c r="J34" i="9"/>
  <c r="O34" i="9" s="1"/>
  <c r="I34" i="9"/>
  <c r="N34" i="9" s="1"/>
  <c r="G34" i="9"/>
  <c r="T34" i="9" s="1"/>
  <c r="L33" i="9"/>
  <c r="Q33" i="9" s="1"/>
  <c r="K33" i="9"/>
  <c r="P33" i="9" s="1"/>
  <c r="J33" i="9"/>
  <c r="O33" i="9" s="1"/>
  <c r="I33" i="9"/>
  <c r="N33" i="9" s="1"/>
  <c r="G33" i="9"/>
  <c r="V33" i="9" s="1"/>
  <c r="L32" i="9"/>
  <c r="Q32" i="9" s="1"/>
  <c r="K32" i="9"/>
  <c r="P32" i="9" s="1"/>
  <c r="J32" i="9"/>
  <c r="O32" i="9" s="1"/>
  <c r="I32" i="9"/>
  <c r="N32" i="9" s="1"/>
  <c r="G32" i="9"/>
  <c r="V32" i="9" s="1"/>
  <c r="AA32" i="9" s="1"/>
  <c r="L31" i="9"/>
  <c r="Q31" i="9" s="1"/>
  <c r="K31" i="9"/>
  <c r="P31" i="9" s="1"/>
  <c r="J31" i="9"/>
  <c r="O31" i="9" s="1"/>
  <c r="I31" i="9"/>
  <c r="N31" i="9" s="1"/>
  <c r="G31" i="9"/>
  <c r="S31" i="9" s="1"/>
  <c r="L30" i="9"/>
  <c r="Q30" i="9" s="1"/>
  <c r="K30" i="9"/>
  <c r="P30" i="9" s="1"/>
  <c r="J30" i="9"/>
  <c r="O30" i="9" s="1"/>
  <c r="I30" i="9"/>
  <c r="N30" i="9" s="1"/>
  <c r="G30" i="9"/>
  <c r="S30" i="9" s="1"/>
  <c r="L29" i="9"/>
  <c r="Q29" i="9" s="1"/>
  <c r="K29" i="9"/>
  <c r="P29" i="9" s="1"/>
  <c r="J29" i="9"/>
  <c r="O29" i="9" s="1"/>
  <c r="I29" i="9"/>
  <c r="N29" i="9" s="1"/>
  <c r="G29" i="9"/>
  <c r="T29" i="9" s="1"/>
  <c r="Y29" i="9" s="1"/>
  <c r="L28" i="9"/>
  <c r="Q28" i="9" s="1"/>
  <c r="K28" i="9"/>
  <c r="P28" i="9" s="1"/>
  <c r="J28" i="9"/>
  <c r="O28" i="9" s="1"/>
  <c r="I28" i="9"/>
  <c r="N28" i="9" s="1"/>
  <c r="G28" i="9"/>
  <c r="V28" i="9" s="1"/>
  <c r="AA28" i="9" s="1"/>
  <c r="L27" i="9"/>
  <c r="Q27" i="9" s="1"/>
  <c r="K27" i="9"/>
  <c r="P27" i="9" s="1"/>
  <c r="J27" i="9"/>
  <c r="O27" i="9" s="1"/>
  <c r="I27" i="9"/>
  <c r="N27" i="9" s="1"/>
  <c r="G27" i="9"/>
  <c r="T27" i="9" s="1"/>
  <c r="L26" i="9"/>
  <c r="Q26" i="9" s="1"/>
  <c r="K26" i="9"/>
  <c r="P26" i="9" s="1"/>
  <c r="J26" i="9"/>
  <c r="O26" i="9" s="1"/>
  <c r="I26" i="9"/>
  <c r="N26" i="9" s="1"/>
  <c r="G26" i="9"/>
  <c r="T26" i="9" s="1"/>
  <c r="L25" i="9"/>
  <c r="Q25" i="9" s="1"/>
  <c r="K25" i="9"/>
  <c r="P25" i="9" s="1"/>
  <c r="J25" i="9"/>
  <c r="O25" i="9" s="1"/>
  <c r="I25" i="9"/>
  <c r="N25" i="9" s="1"/>
  <c r="G25" i="9"/>
  <c r="V25" i="9" s="1"/>
  <c r="L24" i="9"/>
  <c r="Q24" i="9" s="1"/>
  <c r="K24" i="9"/>
  <c r="P24" i="9" s="1"/>
  <c r="J24" i="9"/>
  <c r="O24" i="9" s="1"/>
  <c r="I24" i="9"/>
  <c r="N24" i="9" s="1"/>
  <c r="G24" i="9"/>
  <c r="V24" i="9" s="1"/>
  <c r="L23" i="9"/>
  <c r="Q23" i="9" s="1"/>
  <c r="K23" i="9"/>
  <c r="P23" i="9" s="1"/>
  <c r="J23" i="9"/>
  <c r="O23" i="9" s="1"/>
  <c r="I23" i="9"/>
  <c r="N23" i="9" s="1"/>
  <c r="G23" i="9"/>
  <c r="S23" i="9" s="1"/>
  <c r="L22" i="9"/>
  <c r="Q22" i="9" s="1"/>
  <c r="K22" i="9"/>
  <c r="P22" i="9" s="1"/>
  <c r="J22" i="9"/>
  <c r="O22" i="9" s="1"/>
  <c r="I22" i="9"/>
  <c r="N22" i="9" s="1"/>
  <c r="G22" i="9"/>
  <c r="V22" i="9" s="1"/>
  <c r="AA22" i="9" s="1"/>
  <c r="L21" i="9"/>
  <c r="Q21" i="9" s="1"/>
  <c r="K21" i="9"/>
  <c r="P21" i="9" s="1"/>
  <c r="J21" i="9"/>
  <c r="O21" i="9" s="1"/>
  <c r="I21" i="9"/>
  <c r="N21" i="9" s="1"/>
  <c r="G21" i="9"/>
  <c r="V21" i="9" s="1"/>
  <c r="AA21" i="9" s="1"/>
  <c r="L20" i="9"/>
  <c r="Q20" i="9" s="1"/>
  <c r="K20" i="9"/>
  <c r="P20" i="9" s="1"/>
  <c r="J20" i="9"/>
  <c r="O20" i="9" s="1"/>
  <c r="I20" i="9"/>
  <c r="N20" i="9" s="1"/>
  <c r="G20" i="9"/>
  <c r="V20" i="9" s="1"/>
  <c r="AA20" i="9" s="1"/>
  <c r="T19" i="9"/>
  <c r="L19" i="9"/>
  <c r="Q19" i="9" s="1"/>
  <c r="K19" i="9"/>
  <c r="P19" i="9" s="1"/>
  <c r="J19" i="9"/>
  <c r="O19" i="9" s="1"/>
  <c r="I19" i="9"/>
  <c r="N19" i="9" s="1"/>
  <c r="G19" i="9"/>
  <c r="S19" i="9" s="1"/>
  <c r="L18" i="9"/>
  <c r="Q18" i="9" s="1"/>
  <c r="K18" i="9"/>
  <c r="P18" i="9" s="1"/>
  <c r="J18" i="9"/>
  <c r="O18" i="9" s="1"/>
  <c r="I18" i="9"/>
  <c r="N18" i="9" s="1"/>
  <c r="G18" i="9"/>
  <c r="L17" i="9"/>
  <c r="Q17" i="9" s="1"/>
  <c r="K17" i="9"/>
  <c r="P17" i="9" s="1"/>
  <c r="J17" i="9"/>
  <c r="O17" i="9" s="1"/>
  <c r="I17" i="9"/>
  <c r="N17" i="9" s="1"/>
  <c r="G17" i="9"/>
  <c r="L16" i="9"/>
  <c r="Q16" i="9" s="1"/>
  <c r="K16" i="9"/>
  <c r="P16" i="9" s="1"/>
  <c r="J16" i="9"/>
  <c r="O16" i="9" s="1"/>
  <c r="I16" i="9"/>
  <c r="N16" i="9" s="1"/>
  <c r="G16" i="9"/>
  <c r="V16" i="9" s="1"/>
  <c r="L15" i="9"/>
  <c r="Q15" i="9" s="1"/>
  <c r="K15" i="9"/>
  <c r="P15" i="9" s="1"/>
  <c r="J15" i="9"/>
  <c r="O15" i="9" s="1"/>
  <c r="I15" i="9"/>
  <c r="N15" i="9" s="1"/>
  <c r="G15" i="9"/>
  <c r="U15" i="9" s="1"/>
  <c r="Z15" i="9" s="1"/>
  <c r="L14" i="9"/>
  <c r="Q14" i="9" s="1"/>
  <c r="K14" i="9"/>
  <c r="P14" i="9" s="1"/>
  <c r="J14" i="9"/>
  <c r="O14" i="9" s="1"/>
  <c r="I14" i="9"/>
  <c r="N14" i="9" s="1"/>
  <c r="G14" i="9"/>
  <c r="U14" i="9" s="1"/>
  <c r="Z14" i="9" s="1"/>
  <c r="L13" i="9"/>
  <c r="Q13" i="9" s="1"/>
  <c r="K13" i="9"/>
  <c r="P13" i="9" s="1"/>
  <c r="J13" i="9"/>
  <c r="O13" i="9" s="1"/>
  <c r="I13" i="9"/>
  <c r="N13" i="9" s="1"/>
  <c r="G13" i="9"/>
  <c r="L12" i="9"/>
  <c r="Q12" i="9" s="1"/>
  <c r="K12" i="9"/>
  <c r="P12" i="9" s="1"/>
  <c r="J12" i="9"/>
  <c r="O12" i="9" s="1"/>
  <c r="I12" i="9"/>
  <c r="N12" i="9" s="1"/>
  <c r="G12" i="9"/>
  <c r="L11" i="9"/>
  <c r="Q11" i="9" s="1"/>
  <c r="K11" i="9"/>
  <c r="P11" i="9" s="1"/>
  <c r="J11" i="9"/>
  <c r="O11" i="9" s="1"/>
  <c r="I11" i="9"/>
  <c r="N11" i="9" s="1"/>
  <c r="G11" i="9"/>
  <c r="U11" i="9" s="1"/>
  <c r="L10" i="9"/>
  <c r="Q10" i="9" s="1"/>
  <c r="K10" i="9"/>
  <c r="P10" i="9" s="1"/>
  <c r="J10" i="9"/>
  <c r="O10" i="9" s="1"/>
  <c r="I10" i="9"/>
  <c r="N10" i="9" s="1"/>
  <c r="G10" i="9"/>
  <c r="L9" i="9"/>
  <c r="Q9" i="9" s="1"/>
  <c r="K9" i="9"/>
  <c r="P9" i="9" s="1"/>
  <c r="J9" i="9"/>
  <c r="O9" i="9" s="1"/>
  <c r="I9" i="9"/>
  <c r="N9" i="9" s="1"/>
  <c r="G9" i="9"/>
  <c r="T9" i="9" s="1"/>
  <c r="Y9" i="9" s="1"/>
  <c r="L8" i="9"/>
  <c r="Q8" i="9" s="1"/>
  <c r="K8" i="9"/>
  <c r="P8" i="9" s="1"/>
  <c r="J8" i="9"/>
  <c r="O8" i="9" s="1"/>
  <c r="I8" i="9"/>
  <c r="N8" i="9" s="1"/>
  <c r="G8" i="9"/>
  <c r="V8" i="9" s="1"/>
  <c r="L7" i="9"/>
  <c r="Q7" i="9" s="1"/>
  <c r="K7" i="9"/>
  <c r="P7" i="9" s="1"/>
  <c r="J7" i="9"/>
  <c r="O7" i="9" s="1"/>
  <c r="I7" i="9"/>
  <c r="N7" i="9" s="1"/>
  <c r="G7" i="9"/>
  <c r="T7" i="9" s="1"/>
  <c r="L6" i="9"/>
  <c r="Q6" i="9" s="1"/>
  <c r="K6" i="9"/>
  <c r="P6" i="9" s="1"/>
  <c r="J6" i="9"/>
  <c r="O6" i="9" s="1"/>
  <c r="I6" i="9"/>
  <c r="N6" i="9" s="1"/>
  <c r="G6" i="9"/>
  <c r="L5" i="9"/>
  <c r="Q5" i="9" s="1"/>
  <c r="K5" i="9"/>
  <c r="P5" i="9" s="1"/>
  <c r="J5" i="9"/>
  <c r="O5" i="9" s="1"/>
  <c r="I5" i="9"/>
  <c r="N5" i="9" s="1"/>
  <c r="G5" i="9"/>
  <c r="M5" i="9" s="1"/>
  <c r="R5" i="9" s="1"/>
  <c r="L4" i="9"/>
  <c r="Q4" i="9" s="1"/>
  <c r="K4" i="9"/>
  <c r="P4" i="9" s="1"/>
  <c r="J4" i="9"/>
  <c r="O4" i="9" s="1"/>
  <c r="I4" i="9"/>
  <c r="N4" i="9" s="1"/>
  <c r="G4" i="9"/>
  <c r="L3" i="9"/>
  <c r="Q3" i="9" s="1"/>
  <c r="K3" i="9"/>
  <c r="P3" i="9" s="1"/>
  <c r="J3" i="9"/>
  <c r="O3" i="9" s="1"/>
  <c r="I3" i="9"/>
  <c r="N3" i="9" s="1"/>
  <c r="G3" i="9"/>
  <c r="T3" i="9" s="1"/>
  <c r="L2" i="9"/>
  <c r="Q2" i="9" s="1"/>
  <c r="K2" i="9"/>
  <c r="P2" i="9" s="1"/>
  <c r="J2" i="9"/>
  <c r="O2" i="9" s="1"/>
  <c r="I2" i="9"/>
  <c r="N2" i="9" s="1"/>
  <c r="G2" i="9"/>
  <c r="L123" i="8"/>
  <c r="Q123" i="8" s="1"/>
  <c r="K123" i="8"/>
  <c r="P123" i="8" s="1"/>
  <c r="J123" i="8"/>
  <c r="O123" i="8" s="1"/>
  <c r="I123" i="8"/>
  <c r="N123" i="8" s="1"/>
  <c r="G123" i="8"/>
  <c r="V123" i="8" s="1"/>
  <c r="AA123" i="8" s="1"/>
  <c r="L122" i="8"/>
  <c r="Q122" i="8" s="1"/>
  <c r="K122" i="8"/>
  <c r="P122" i="8" s="1"/>
  <c r="J122" i="8"/>
  <c r="O122" i="8" s="1"/>
  <c r="I122" i="8"/>
  <c r="N122" i="8" s="1"/>
  <c r="G122" i="8"/>
  <c r="S122" i="8" s="1"/>
  <c r="L121" i="8"/>
  <c r="Q121" i="8" s="1"/>
  <c r="K121" i="8"/>
  <c r="P121" i="8" s="1"/>
  <c r="J121" i="8"/>
  <c r="O121" i="8" s="1"/>
  <c r="I121" i="8"/>
  <c r="N121" i="8" s="1"/>
  <c r="G121" i="8"/>
  <c r="M121" i="8" s="1"/>
  <c r="R121" i="8" s="1"/>
  <c r="L120" i="8"/>
  <c r="Q120" i="8" s="1"/>
  <c r="K120" i="8"/>
  <c r="P120" i="8" s="1"/>
  <c r="J120" i="8"/>
  <c r="O120" i="8" s="1"/>
  <c r="I120" i="8"/>
  <c r="N120" i="8" s="1"/>
  <c r="G120" i="8"/>
  <c r="U120" i="8" s="1"/>
  <c r="Z120" i="8" s="1"/>
  <c r="L119" i="8"/>
  <c r="Q119" i="8" s="1"/>
  <c r="K119" i="8"/>
  <c r="P119" i="8" s="1"/>
  <c r="J119" i="8"/>
  <c r="O119" i="8" s="1"/>
  <c r="I119" i="8"/>
  <c r="N119" i="8" s="1"/>
  <c r="G119" i="8"/>
  <c r="M119" i="8" s="1"/>
  <c r="R119" i="8" s="1"/>
  <c r="L118" i="8"/>
  <c r="Q118" i="8" s="1"/>
  <c r="K118" i="8"/>
  <c r="P118" i="8" s="1"/>
  <c r="J118" i="8"/>
  <c r="O118" i="8" s="1"/>
  <c r="I118" i="8"/>
  <c r="N118" i="8" s="1"/>
  <c r="G118" i="8"/>
  <c r="L117" i="8"/>
  <c r="Q117" i="8" s="1"/>
  <c r="K117" i="8"/>
  <c r="P117" i="8" s="1"/>
  <c r="J117" i="8"/>
  <c r="O117" i="8" s="1"/>
  <c r="I117" i="8"/>
  <c r="N117" i="8" s="1"/>
  <c r="G117" i="8"/>
  <c r="T117" i="8" s="1"/>
  <c r="L116" i="8"/>
  <c r="Q116" i="8" s="1"/>
  <c r="K116" i="8"/>
  <c r="P116" i="8" s="1"/>
  <c r="J116" i="8"/>
  <c r="O116" i="8" s="1"/>
  <c r="I116" i="8"/>
  <c r="N116" i="8" s="1"/>
  <c r="G116" i="8"/>
  <c r="M116" i="8" s="1"/>
  <c r="R116" i="8" s="1"/>
  <c r="L115" i="8"/>
  <c r="Q115" i="8" s="1"/>
  <c r="K115" i="8"/>
  <c r="P115" i="8" s="1"/>
  <c r="J115" i="8"/>
  <c r="O115" i="8" s="1"/>
  <c r="I115" i="8"/>
  <c r="N115" i="8" s="1"/>
  <c r="G115" i="8"/>
  <c r="L114" i="8"/>
  <c r="Q114" i="8" s="1"/>
  <c r="K114" i="8"/>
  <c r="P114" i="8" s="1"/>
  <c r="J114" i="8"/>
  <c r="O114" i="8" s="1"/>
  <c r="I114" i="8"/>
  <c r="N114" i="8" s="1"/>
  <c r="G114" i="8"/>
  <c r="L113" i="8"/>
  <c r="Q113" i="8" s="1"/>
  <c r="K113" i="8"/>
  <c r="P113" i="8" s="1"/>
  <c r="J113" i="8"/>
  <c r="O113" i="8" s="1"/>
  <c r="I113" i="8"/>
  <c r="N113" i="8" s="1"/>
  <c r="G113" i="8"/>
  <c r="S113" i="8" s="1"/>
  <c r="L112" i="8"/>
  <c r="Q112" i="8" s="1"/>
  <c r="K112" i="8"/>
  <c r="P112" i="8" s="1"/>
  <c r="J112" i="8"/>
  <c r="O112" i="8" s="1"/>
  <c r="I112" i="8"/>
  <c r="N112" i="8" s="1"/>
  <c r="G112" i="8"/>
  <c r="L111" i="8"/>
  <c r="Q111" i="8" s="1"/>
  <c r="K111" i="8"/>
  <c r="P111" i="8" s="1"/>
  <c r="J111" i="8"/>
  <c r="O111" i="8" s="1"/>
  <c r="I111" i="8"/>
  <c r="N111" i="8" s="1"/>
  <c r="G111" i="8"/>
  <c r="M111" i="8" s="1"/>
  <c r="R111" i="8" s="1"/>
  <c r="L110" i="8"/>
  <c r="Q110" i="8" s="1"/>
  <c r="K110" i="8"/>
  <c r="P110" i="8" s="1"/>
  <c r="J110" i="8"/>
  <c r="O110" i="8" s="1"/>
  <c r="I110" i="8"/>
  <c r="N110" i="8" s="1"/>
  <c r="G110" i="8"/>
  <c r="L109" i="8"/>
  <c r="Q109" i="8" s="1"/>
  <c r="K109" i="8"/>
  <c r="P109" i="8" s="1"/>
  <c r="J109" i="8"/>
  <c r="O109" i="8" s="1"/>
  <c r="I109" i="8"/>
  <c r="N109" i="8" s="1"/>
  <c r="G109" i="8"/>
  <c r="M109" i="8" s="1"/>
  <c r="R109" i="8" s="1"/>
  <c r="L108" i="8"/>
  <c r="Q108" i="8" s="1"/>
  <c r="K108" i="8"/>
  <c r="P108" i="8" s="1"/>
  <c r="J108" i="8"/>
  <c r="O108" i="8" s="1"/>
  <c r="I108" i="8"/>
  <c r="N108" i="8" s="1"/>
  <c r="G108" i="8"/>
  <c r="M108" i="8" s="1"/>
  <c r="R108" i="8" s="1"/>
  <c r="L107" i="8"/>
  <c r="Q107" i="8" s="1"/>
  <c r="K107" i="8"/>
  <c r="P107" i="8" s="1"/>
  <c r="J107" i="8"/>
  <c r="O107" i="8" s="1"/>
  <c r="I107" i="8"/>
  <c r="N107" i="8" s="1"/>
  <c r="G107" i="8"/>
  <c r="L106" i="8"/>
  <c r="Q106" i="8" s="1"/>
  <c r="K106" i="8"/>
  <c r="P106" i="8" s="1"/>
  <c r="J106" i="8"/>
  <c r="O106" i="8" s="1"/>
  <c r="I106" i="8"/>
  <c r="N106" i="8" s="1"/>
  <c r="G106" i="8"/>
  <c r="S106" i="8" s="1"/>
  <c r="L105" i="8"/>
  <c r="Q105" i="8" s="1"/>
  <c r="K105" i="8"/>
  <c r="P105" i="8" s="1"/>
  <c r="J105" i="8"/>
  <c r="O105" i="8" s="1"/>
  <c r="I105" i="8"/>
  <c r="N105" i="8" s="1"/>
  <c r="G105" i="8"/>
  <c r="M105" i="8" s="1"/>
  <c r="R105" i="8" s="1"/>
  <c r="L104" i="8"/>
  <c r="Q104" i="8" s="1"/>
  <c r="K104" i="8"/>
  <c r="P104" i="8" s="1"/>
  <c r="J104" i="8"/>
  <c r="O104" i="8" s="1"/>
  <c r="I104" i="8"/>
  <c r="N104" i="8" s="1"/>
  <c r="G104" i="8"/>
  <c r="L103" i="8"/>
  <c r="Q103" i="8" s="1"/>
  <c r="K103" i="8"/>
  <c r="P103" i="8" s="1"/>
  <c r="J103" i="8"/>
  <c r="O103" i="8" s="1"/>
  <c r="I103" i="8"/>
  <c r="N103" i="8" s="1"/>
  <c r="G103" i="8"/>
  <c r="U103" i="8" s="1"/>
  <c r="Z103" i="8" s="1"/>
  <c r="L102" i="8"/>
  <c r="Q102" i="8" s="1"/>
  <c r="K102" i="8"/>
  <c r="P102" i="8" s="1"/>
  <c r="J102" i="8"/>
  <c r="O102" i="8" s="1"/>
  <c r="I102" i="8"/>
  <c r="N102" i="8" s="1"/>
  <c r="G102" i="8"/>
  <c r="L101" i="8"/>
  <c r="Q101" i="8" s="1"/>
  <c r="K101" i="8"/>
  <c r="P101" i="8" s="1"/>
  <c r="J101" i="8"/>
  <c r="O101" i="8" s="1"/>
  <c r="I101" i="8"/>
  <c r="N101" i="8" s="1"/>
  <c r="G101" i="8"/>
  <c r="V101" i="8" s="1"/>
  <c r="AA101" i="8" s="1"/>
  <c r="L100" i="8"/>
  <c r="Q100" i="8" s="1"/>
  <c r="K100" i="8"/>
  <c r="P100" i="8" s="1"/>
  <c r="J100" i="8"/>
  <c r="O100" i="8" s="1"/>
  <c r="I100" i="8"/>
  <c r="N100" i="8" s="1"/>
  <c r="G100" i="8"/>
  <c r="V100" i="8" s="1"/>
  <c r="L99" i="8"/>
  <c r="Q99" i="8" s="1"/>
  <c r="K99" i="8"/>
  <c r="P99" i="8" s="1"/>
  <c r="J99" i="8"/>
  <c r="O99" i="8" s="1"/>
  <c r="I99" i="8"/>
  <c r="N99" i="8" s="1"/>
  <c r="G99" i="8"/>
  <c r="L98" i="8"/>
  <c r="Q98" i="8" s="1"/>
  <c r="K98" i="8"/>
  <c r="P98" i="8" s="1"/>
  <c r="J98" i="8"/>
  <c r="O98" i="8" s="1"/>
  <c r="I98" i="8"/>
  <c r="N98" i="8" s="1"/>
  <c r="G98" i="8"/>
  <c r="S98" i="8" s="1"/>
  <c r="L97" i="8"/>
  <c r="Q97" i="8" s="1"/>
  <c r="K97" i="8"/>
  <c r="P97" i="8" s="1"/>
  <c r="J97" i="8"/>
  <c r="O97" i="8" s="1"/>
  <c r="I97" i="8"/>
  <c r="N97" i="8" s="1"/>
  <c r="G97" i="8"/>
  <c r="U97" i="8" s="1"/>
  <c r="L96" i="8"/>
  <c r="Q96" i="8" s="1"/>
  <c r="K96" i="8"/>
  <c r="P96" i="8" s="1"/>
  <c r="J96" i="8"/>
  <c r="O96" i="8" s="1"/>
  <c r="I96" i="8"/>
  <c r="N96" i="8" s="1"/>
  <c r="G96" i="8"/>
  <c r="L95" i="8"/>
  <c r="Q95" i="8" s="1"/>
  <c r="K95" i="8"/>
  <c r="P95" i="8" s="1"/>
  <c r="J95" i="8"/>
  <c r="O95" i="8" s="1"/>
  <c r="I95" i="8"/>
  <c r="N95" i="8" s="1"/>
  <c r="G95" i="8"/>
  <c r="S95" i="8" s="1"/>
  <c r="L94" i="8"/>
  <c r="Q94" i="8" s="1"/>
  <c r="K94" i="8"/>
  <c r="P94" i="8" s="1"/>
  <c r="J94" i="8"/>
  <c r="O94" i="8" s="1"/>
  <c r="I94" i="8"/>
  <c r="N94" i="8" s="1"/>
  <c r="G94" i="8"/>
  <c r="L93" i="8"/>
  <c r="Q93" i="8" s="1"/>
  <c r="K93" i="8"/>
  <c r="P93" i="8" s="1"/>
  <c r="J93" i="8"/>
  <c r="O93" i="8" s="1"/>
  <c r="I93" i="8"/>
  <c r="N93" i="8" s="1"/>
  <c r="G93" i="8"/>
  <c r="M93" i="8" s="1"/>
  <c r="R93" i="8" s="1"/>
  <c r="L92" i="8"/>
  <c r="Q92" i="8" s="1"/>
  <c r="K92" i="8"/>
  <c r="P92" i="8" s="1"/>
  <c r="J92" i="8"/>
  <c r="O92" i="8" s="1"/>
  <c r="I92" i="8"/>
  <c r="N92" i="8" s="1"/>
  <c r="G92" i="8"/>
  <c r="T92" i="8" s="1"/>
  <c r="L91" i="8"/>
  <c r="Q91" i="8" s="1"/>
  <c r="K91" i="8"/>
  <c r="P91" i="8" s="1"/>
  <c r="J91" i="8"/>
  <c r="O91" i="8" s="1"/>
  <c r="I91" i="8"/>
  <c r="N91" i="8" s="1"/>
  <c r="G91" i="8"/>
  <c r="T91" i="8" s="1"/>
  <c r="L90" i="8"/>
  <c r="Q90" i="8" s="1"/>
  <c r="K90" i="8"/>
  <c r="P90" i="8" s="1"/>
  <c r="J90" i="8"/>
  <c r="O90" i="8" s="1"/>
  <c r="I90" i="8"/>
  <c r="N90" i="8" s="1"/>
  <c r="G90" i="8"/>
  <c r="S90" i="8" s="1"/>
  <c r="L89" i="8"/>
  <c r="Q89" i="8" s="1"/>
  <c r="K89" i="8"/>
  <c r="P89" i="8" s="1"/>
  <c r="J89" i="8"/>
  <c r="O89" i="8" s="1"/>
  <c r="I89" i="8"/>
  <c r="N89" i="8" s="1"/>
  <c r="G89" i="8"/>
  <c r="M89" i="8" s="1"/>
  <c r="R89" i="8" s="1"/>
  <c r="L88" i="8"/>
  <c r="Q88" i="8" s="1"/>
  <c r="K88" i="8"/>
  <c r="P88" i="8" s="1"/>
  <c r="J88" i="8"/>
  <c r="O88" i="8" s="1"/>
  <c r="I88" i="8"/>
  <c r="N88" i="8" s="1"/>
  <c r="G88" i="8"/>
  <c r="L87" i="8"/>
  <c r="Q87" i="8" s="1"/>
  <c r="K87" i="8"/>
  <c r="P87" i="8" s="1"/>
  <c r="J87" i="8"/>
  <c r="O87" i="8" s="1"/>
  <c r="I87" i="8"/>
  <c r="N87" i="8" s="1"/>
  <c r="G87" i="8"/>
  <c r="L86" i="8"/>
  <c r="Q86" i="8" s="1"/>
  <c r="K86" i="8"/>
  <c r="P86" i="8" s="1"/>
  <c r="J86" i="8"/>
  <c r="O86" i="8" s="1"/>
  <c r="I86" i="8"/>
  <c r="N86" i="8" s="1"/>
  <c r="G86" i="8"/>
  <c r="V86" i="8" s="1"/>
  <c r="AA86" i="8" s="1"/>
  <c r="L85" i="8"/>
  <c r="Q85" i="8" s="1"/>
  <c r="K85" i="8"/>
  <c r="P85" i="8" s="1"/>
  <c r="J85" i="8"/>
  <c r="O85" i="8" s="1"/>
  <c r="I85" i="8"/>
  <c r="N85" i="8" s="1"/>
  <c r="G85" i="8"/>
  <c r="M85" i="8" s="1"/>
  <c r="R85" i="8" s="1"/>
  <c r="L84" i="8"/>
  <c r="Q84" i="8" s="1"/>
  <c r="K84" i="8"/>
  <c r="P84" i="8" s="1"/>
  <c r="J84" i="8"/>
  <c r="O84" i="8" s="1"/>
  <c r="I84" i="8"/>
  <c r="N84" i="8" s="1"/>
  <c r="G84" i="8"/>
  <c r="S84" i="8" s="1"/>
  <c r="L83" i="8"/>
  <c r="Q83" i="8" s="1"/>
  <c r="K83" i="8"/>
  <c r="P83" i="8" s="1"/>
  <c r="J83" i="8"/>
  <c r="O83" i="8" s="1"/>
  <c r="I83" i="8"/>
  <c r="N83" i="8" s="1"/>
  <c r="G83" i="8"/>
  <c r="L82" i="8"/>
  <c r="Q82" i="8" s="1"/>
  <c r="K82" i="8"/>
  <c r="P82" i="8" s="1"/>
  <c r="J82" i="8"/>
  <c r="O82" i="8" s="1"/>
  <c r="I82" i="8"/>
  <c r="N82" i="8" s="1"/>
  <c r="G82" i="8"/>
  <c r="T82" i="8" s="1"/>
  <c r="L81" i="8"/>
  <c r="Q81" i="8" s="1"/>
  <c r="K81" i="8"/>
  <c r="P81" i="8" s="1"/>
  <c r="J81" i="8"/>
  <c r="O81" i="8" s="1"/>
  <c r="I81" i="8"/>
  <c r="N81" i="8" s="1"/>
  <c r="G81" i="8"/>
  <c r="L80" i="8"/>
  <c r="Q80" i="8" s="1"/>
  <c r="K80" i="8"/>
  <c r="P80" i="8" s="1"/>
  <c r="J80" i="8"/>
  <c r="O80" i="8" s="1"/>
  <c r="I80" i="8"/>
  <c r="N80" i="8" s="1"/>
  <c r="G80" i="8"/>
  <c r="L79" i="8"/>
  <c r="Q79" i="8" s="1"/>
  <c r="K79" i="8"/>
  <c r="P79" i="8" s="1"/>
  <c r="J79" i="8"/>
  <c r="O79" i="8" s="1"/>
  <c r="I79" i="8"/>
  <c r="N79" i="8" s="1"/>
  <c r="G79" i="8"/>
  <c r="V79" i="8" s="1"/>
  <c r="AA79" i="8" s="1"/>
  <c r="L78" i="8"/>
  <c r="Q78" i="8" s="1"/>
  <c r="K78" i="8"/>
  <c r="P78" i="8" s="1"/>
  <c r="J78" i="8"/>
  <c r="O78" i="8" s="1"/>
  <c r="I78" i="8"/>
  <c r="N78" i="8" s="1"/>
  <c r="G78" i="8"/>
  <c r="L77" i="8"/>
  <c r="Q77" i="8" s="1"/>
  <c r="K77" i="8"/>
  <c r="P77" i="8" s="1"/>
  <c r="J77" i="8"/>
  <c r="O77" i="8" s="1"/>
  <c r="I77" i="8"/>
  <c r="N77" i="8" s="1"/>
  <c r="G77" i="8"/>
  <c r="M77" i="8" s="1"/>
  <c r="R77" i="8" s="1"/>
  <c r="L76" i="8"/>
  <c r="Q76" i="8" s="1"/>
  <c r="K76" i="8"/>
  <c r="P76" i="8" s="1"/>
  <c r="J76" i="8"/>
  <c r="O76" i="8" s="1"/>
  <c r="I76" i="8"/>
  <c r="N76" i="8" s="1"/>
  <c r="G76" i="8"/>
  <c r="S76" i="8" s="1"/>
  <c r="L75" i="8"/>
  <c r="Q75" i="8" s="1"/>
  <c r="K75" i="8"/>
  <c r="P75" i="8" s="1"/>
  <c r="J75" i="8"/>
  <c r="O75" i="8" s="1"/>
  <c r="I75" i="8"/>
  <c r="N75" i="8" s="1"/>
  <c r="G75" i="8"/>
  <c r="M75" i="8" s="1"/>
  <c r="R75" i="8" s="1"/>
  <c r="L74" i="8"/>
  <c r="Q74" i="8" s="1"/>
  <c r="K74" i="8"/>
  <c r="P74" i="8" s="1"/>
  <c r="J74" i="8"/>
  <c r="O74" i="8" s="1"/>
  <c r="I74" i="8"/>
  <c r="N74" i="8" s="1"/>
  <c r="G74" i="8"/>
  <c r="U74" i="8" s="1"/>
  <c r="Z74" i="8" s="1"/>
  <c r="L73" i="8"/>
  <c r="Q73" i="8" s="1"/>
  <c r="K73" i="8"/>
  <c r="P73" i="8" s="1"/>
  <c r="J73" i="8"/>
  <c r="O73" i="8" s="1"/>
  <c r="I73" i="8"/>
  <c r="N73" i="8" s="1"/>
  <c r="G73" i="8"/>
  <c r="V73" i="8" s="1"/>
  <c r="AA73" i="8" s="1"/>
  <c r="L72" i="8"/>
  <c r="Q72" i="8" s="1"/>
  <c r="K72" i="8"/>
  <c r="P72" i="8" s="1"/>
  <c r="J72" i="8"/>
  <c r="O72" i="8" s="1"/>
  <c r="I72" i="8"/>
  <c r="N72" i="8" s="1"/>
  <c r="G72" i="8"/>
  <c r="S72" i="8" s="1"/>
  <c r="L71" i="8"/>
  <c r="Q71" i="8" s="1"/>
  <c r="K71" i="8"/>
  <c r="P71" i="8" s="1"/>
  <c r="J71" i="8"/>
  <c r="O71" i="8" s="1"/>
  <c r="I71" i="8"/>
  <c r="N71" i="8" s="1"/>
  <c r="G71" i="8"/>
  <c r="U71" i="8" s="1"/>
  <c r="Z71" i="8" s="1"/>
  <c r="L70" i="8"/>
  <c r="Q70" i="8" s="1"/>
  <c r="K70" i="8"/>
  <c r="P70" i="8" s="1"/>
  <c r="J70" i="8"/>
  <c r="O70" i="8" s="1"/>
  <c r="I70" i="8"/>
  <c r="N70" i="8" s="1"/>
  <c r="G70" i="8"/>
  <c r="V70" i="8" s="1"/>
  <c r="AA70" i="8" s="1"/>
  <c r="L69" i="8"/>
  <c r="Q69" i="8" s="1"/>
  <c r="K69" i="8"/>
  <c r="P69" i="8" s="1"/>
  <c r="J69" i="8"/>
  <c r="O69" i="8" s="1"/>
  <c r="I69" i="8"/>
  <c r="N69" i="8" s="1"/>
  <c r="G69" i="8"/>
  <c r="M69" i="8" s="1"/>
  <c r="R69" i="8" s="1"/>
  <c r="L68" i="8"/>
  <c r="Q68" i="8" s="1"/>
  <c r="K68" i="8"/>
  <c r="P68" i="8" s="1"/>
  <c r="J68" i="8"/>
  <c r="O68" i="8" s="1"/>
  <c r="I68" i="8"/>
  <c r="N68" i="8" s="1"/>
  <c r="G68" i="8"/>
  <c r="S68" i="8" s="1"/>
  <c r="L67" i="8"/>
  <c r="Q67" i="8" s="1"/>
  <c r="K67" i="8"/>
  <c r="P67" i="8" s="1"/>
  <c r="J67" i="8"/>
  <c r="O67" i="8" s="1"/>
  <c r="I67" i="8"/>
  <c r="N67" i="8" s="1"/>
  <c r="G67" i="8"/>
  <c r="L66" i="8"/>
  <c r="Q66" i="8" s="1"/>
  <c r="K66" i="8"/>
  <c r="P66" i="8" s="1"/>
  <c r="J66" i="8"/>
  <c r="O66" i="8" s="1"/>
  <c r="I66" i="8"/>
  <c r="N66" i="8" s="1"/>
  <c r="G66" i="8"/>
  <c r="S66" i="8" s="1"/>
  <c r="L65" i="8"/>
  <c r="Q65" i="8" s="1"/>
  <c r="K65" i="8"/>
  <c r="P65" i="8" s="1"/>
  <c r="J65" i="8"/>
  <c r="O65" i="8" s="1"/>
  <c r="I65" i="8"/>
  <c r="N65" i="8" s="1"/>
  <c r="G65" i="8"/>
  <c r="L64" i="8"/>
  <c r="Q64" i="8" s="1"/>
  <c r="K64" i="8"/>
  <c r="P64" i="8" s="1"/>
  <c r="J64" i="8"/>
  <c r="O64" i="8" s="1"/>
  <c r="I64" i="8"/>
  <c r="N64" i="8" s="1"/>
  <c r="G64" i="8"/>
  <c r="S64" i="8" s="1"/>
  <c r="L63" i="8"/>
  <c r="Q63" i="8" s="1"/>
  <c r="K63" i="8"/>
  <c r="P63" i="8" s="1"/>
  <c r="J63" i="8"/>
  <c r="O63" i="8" s="1"/>
  <c r="I63" i="8"/>
  <c r="N63" i="8" s="1"/>
  <c r="G63" i="8"/>
  <c r="U63" i="8" s="1"/>
  <c r="Z63" i="8" s="1"/>
  <c r="L62" i="8"/>
  <c r="Q62" i="8" s="1"/>
  <c r="K62" i="8"/>
  <c r="P62" i="8" s="1"/>
  <c r="J62" i="8"/>
  <c r="O62" i="8" s="1"/>
  <c r="I62" i="8"/>
  <c r="N62" i="8" s="1"/>
  <c r="G62" i="8"/>
  <c r="L61" i="8"/>
  <c r="Q61" i="8" s="1"/>
  <c r="K61" i="8"/>
  <c r="P61" i="8" s="1"/>
  <c r="J61" i="8"/>
  <c r="O61" i="8" s="1"/>
  <c r="I61" i="8"/>
  <c r="N61" i="8" s="1"/>
  <c r="G61" i="8"/>
  <c r="S61" i="8" s="1"/>
  <c r="L60" i="8"/>
  <c r="Q60" i="8" s="1"/>
  <c r="K60" i="8"/>
  <c r="P60" i="8" s="1"/>
  <c r="J60" i="8"/>
  <c r="O60" i="8" s="1"/>
  <c r="I60" i="8"/>
  <c r="N60" i="8" s="1"/>
  <c r="G60" i="8"/>
  <c r="V60" i="8" s="1"/>
  <c r="AA60" i="8" s="1"/>
  <c r="L59" i="8"/>
  <c r="Q59" i="8" s="1"/>
  <c r="K59" i="8"/>
  <c r="P59" i="8" s="1"/>
  <c r="J59" i="8"/>
  <c r="O59" i="8" s="1"/>
  <c r="I59" i="8"/>
  <c r="N59" i="8" s="1"/>
  <c r="G59" i="8"/>
  <c r="T59" i="8" s="1"/>
  <c r="L58" i="8"/>
  <c r="Q58" i="8" s="1"/>
  <c r="K58" i="8"/>
  <c r="P58" i="8" s="1"/>
  <c r="J58" i="8"/>
  <c r="O58" i="8" s="1"/>
  <c r="I58" i="8"/>
  <c r="N58" i="8" s="1"/>
  <c r="G58" i="8"/>
  <c r="U58" i="8" s="1"/>
  <c r="L57" i="8"/>
  <c r="Q57" i="8" s="1"/>
  <c r="K57" i="8"/>
  <c r="P57" i="8" s="1"/>
  <c r="J57" i="8"/>
  <c r="O57" i="8" s="1"/>
  <c r="I57" i="8"/>
  <c r="N57" i="8" s="1"/>
  <c r="G57" i="8"/>
  <c r="L56" i="8"/>
  <c r="Q56" i="8" s="1"/>
  <c r="K56" i="8"/>
  <c r="P56" i="8" s="1"/>
  <c r="J56" i="8"/>
  <c r="O56" i="8" s="1"/>
  <c r="I56" i="8"/>
  <c r="N56" i="8" s="1"/>
  <c r="G56" i="8"/>
  <c r="S56" i="8" s="1"/>
  <c r="L55" i="8"/>
  <c r="Q55" i="8" s="1"/>
  <c r="K55" i="8"/>
  <c r="P55" i="8" s="1"/>
  <c r="J55" i="8"/>
  <c r="O55" i="8" s="1"/>
  <c r="I55" i="8"/>
  <c r="N55" i="8" s="1"/>
  <c r="G55" i="8"/>
  <c r="V55" i="8" s="1"/>
  <c r="AA55" i="8" s="1"/>
  <c r="L54" i="8"/>
  <c r="Q54" i="8" s="1"/>
  <c r="K54" i="8"/>
  <c r="P54" i="8" s="1"/>
  <c r="J54" i="8"/>
  <c r="O54" i="8" s="1"/>
  <c r="I54" i="8"/>
  <c r="N54" i="8" s="1"/>
  <c r="G54" i="8"/>
  <c r="M54" i="8" s="1"/>
  <c r="R54" i="8" s="1"/>
  <c r="L53" i="8"/>
  <c r="Q53" i="8" s="1"/>
  <c r="K53" i="8"/>
  <c r="P53" i="8" s="1"/>
  <c r="J53" i="8"/>
  <c r="O53" i="8" s="1"/>
  <c r="I53" i="8"/>
  <c r="N53" i="8" s="1"/>
  <c r="G53" i="8"/>
  <c r="U53" i="8" s="1"/>
  <c r="L52" i="8"/>
  <c r="Q52" i="8" s="1"/>
  <c r="K52" i="8"/>
  <c r="P52" i="8" s="1"/>
  <c r="J52" i="8"/>
  <c r="O52" i="8" s="1"/>
  <c r="I52" i="8"/>
  <c r="N52" i="8" s="1"/>
  <c r="G52" i="8"/>
  <c r="U52" i="8" s="1"/>
  <c r="L51" i="8"/>
  <c r="Q51" i="8" s="1"/>
  <c r="K51" i="8"/>
  <c r="P51" i="8" s="1"/>
  <c r="J51" i="8"/>
  <c r="O51" i="8" s="1"/>
  <c r="I51" i="8"/>
  <c r="N51" i="8" s="1"/>
  <c r="G51" i="8"/>
  <c r="V51" i="8" s="1"/>
  <c r="AA51" i="8" s="1"/>
  <c r="L50" i="8"/>
  <c r="Q50" i="8" s="1"/>
  <c r="K50" i="8"/>
  <c r="P50" i="8" s="1"/>
  <c r="J50" i="8"/>
  <c r="O50" i="8" s="1"/>
  <c r="I50" i="8"/>
  <c r="N50" i="8" s="1"/>
  <c r="G50" i="8"/>
  <c r="L49" i="8"/>
  <c r="Q49" i="8" s="1"/>
  <c r="K49" i="8"/>
  <c r="P49" i="8" s="1"/>
  <c r="J49" i="8"/>
  <c r="O49" i="8" s="1"/>
  <c r="I49" i="8"/>
  <c r="N49" i="8" s="1"/>
  <c r="G49" i="8"/>
  <c r="T49" i="8" s="1"/>
  <c r="L48" i="8"/>
  <c r="Q48" i="8" s="1"/>
  <c r="K48" i="8"/>
  <c r="P48" i="8" s="1"/>
  <c r="J48" i="8"/>
  <c r="O48" i="8" s="1"/>
  <c r="I48" i="8"/>
  <c r="N48" i="8" s="1"/>
  <c r="G48" i="8"/>
  <c r="L47" i="8"/>
  <c r="Q47" i="8" s="1"/>
  <c r="K47" i="8"/>
  <c r="P47" i="8" s="1"/>
  <c r="J47" i="8"/>
  <c r="O47" i="8" s="1"/>
  <c r="I47" i="8"/>
  <c r="N47" i="8" s="1"/>
  <c r="G47" i="8"/>
  <c r="L46" i="8"/>
  <c r="Q46" i="8" s="1"/>
  <c r="K46" i="8"/>
  <c r="P46" i="8" s="1"/>
  <c r="J46" i="8"/>
  <c r="O46" i="8" s="1"/>
  <c r="I46" i="8"/>
  <c r="N46" i="8" s="1"/>
  <c r="G46" i="8"/>
  <c r="V46" i="8" s="1"/>
  <c r="AA46" i="8" s="1"/>
  <c r="L45" i="8"/>
  <c r="Q45" i="8" s="1"/>
  <c r="K45" i="8"/>
  <c r="P45" i="8" s="1"/>
  <c r="J45" i="8"/>
  <c r="O45" i="8" s="1"/>
  <c r="I45" i="8"/>
  <c r="N45" i="8" s="1"/>
  <c r="G45" i="8"/>
  <c r="U45" i="8" s="1"/>
  <c r="Z45" i="8" s="1"/>
  <c r="L44" i="8"/>
  <c r="Q44" i="8" s="1"/>
  <c r="K44" i="8"/>
  <c r="P44" i="8" s="1"/>
  <c r="J44" i="8"/>
  <c r="O44" i="8" s="1"/>
  <c r="I44" i="8"/>
  <c r="N44" i="8" s="1"/>
  <c r="G44" i="8"/>
  <c r="U44" i="8" s="1"/>
  <c r="L43" i="8"/>
  <c r="Q43" i="8" s="1"/>
  <c r="K43" i="8"/>
  <c r="P43" i="8" s="1"/>
  <c r="J43" i="8"/>
  <c r="O43" i="8" s="1"/>
  <c r="I43" i="8"/>
  <c r="N43" i="8" s="1"/>
  <c r="G43" i="8"/>
  <c r="V43" i="8" s="1"/>
  <c r="L42" i="8"/>
  <c r="Q42" i="8" s="1"/>
  <c r="K42" i="8"/>
  <c r="P42" i="8" s="1"/>
  <c r="J42" i="8"/>
  <c r="O42" i="8" s="1"/>
  <c r="I42" i="8"/>
  <c r="N42" i="8" s="1"/>
  <c r="G42" i="8"/>
  <c r="L41" i="8"/>
  <c r="Q41" i="8" s="1"/>
  <c r="K41" i="8"/>
  <c r="P41" i="8" s="1"/>
  <c r="J41" i="8"/>
  <c r="O41" i="8" s="1"/>
  <c r="I41" i="8"/>
  <c r="N41" i="8" s="1"/>
  <c r="G41" i="8"/>
  <c r="T41" i="8" s="1"/>
  <c r="L40" i="8"/>
  <c r="Q40" i="8" s="1"/>
  <c r="K40" i="8"/>
  <c r="P40" i="8" s="1"/>
  <c r="J40" i="8"/>
  <c r="O40" i="8" s="1"/>
  <c r="I40" i="8"/>
  <c r="N40" i="8" s="1"/>
  <c r="G40" i="8"/>
  <c r="V40" i="8" s="1"/>
  <c r="L39" i="8"/>
  <c r="Q39" i="8" s="1"/>
  <c r="K39" i="8"/>
  <c r="P39" i="8" s="1"/>
  <c r="J39" i="8"/>
  <c r="O39" i="8" s="1"/>
  <c r="I39" i="8"/>
  <c r="N39" i="8" s="1"/>
  <c r="G39" i="8"/>
  <c r="L38" i="8"/>
  <c r="Q38" i="8" s="1"/>
  <c r="K38" i="8"/>
  <c r="P38" i="8" s="1"/>
  <c r="J38" i="8"/>
  <c r="O38" i="8" s="1"/>
  <c r="I38" i="8"/>
  <c r="N38" i="8" s="1"/>
  <c r="G38" i="8"/>
  <c r="S38" i="8" s="1"/>
  <c r="L37" i="8"/>
  <c r="Q37" i="8" s="1"/>
  <c r="K37" i="8"/>
  <c r="P37" i="8" s="1"/>
  <c r="J37" i="8"/>
  <c r="O37" i="8" s="1"/>
  <c r="I37" i="8"/>
  <c r="N37" i="8" s="1"/>
  <c r="G37" i="8"/>
  <c r="V37" i="8" s="1"/>
  <c r="AA37" i="8" s="1"/>
  <c r="L36" i="8"/>
  <c r="Q36" i="8" s="1"/>
  <c r="K36" i="8"/>
  <c r="P36" i="8" s="1"/>
  <c r="J36" i="8"/>
  <c r="O36" i="8" s="1"/>
  <c r="I36" i="8"/>
  <c r="N36" i="8" s="1"/>
  <c r="G36" i="8"/>
  <c r="L35" i="8"/>
  <c r="Q35" i="8" s="1"/>
  <c r="K35" i="8"/>
  <c r="P35" i="8" s="1"/>
  <c r="J35" i="8"/>
  <c r="O35" i="8" s="1"/>
  <c r="I35" i="8"/>
  <c r="N35" i="8" s="1"/>
  <c r="G35" i="8"/>
  <c r="U35" i="8" s="1"/>
  <c r="Z35" i="8" s="1"/>
  <c r="L34" i="8"/>
  <c r="Q34" i="8" s="1"/>
  <c r="K34" i="8"/>
  <c r="P34" i="8" s="1"/>
  <c r="J34" i="8"/>
  <c r="O34" i="8" s="1"/>
  <c r="I34" i="8"/>
  <c r="N34" i="8" s="1"/>
  <c r="G34" i="8"/>
  <c r="L33" i="8"/>
  <c r="Q33" i="8" s="1"/>
  <c r="K33" i="8"/>
  <c r="P33" i="8" s="1"/>
  <c r="J33" i="8"/>
  <c r="O33" i="8" s="1"/>
  <c r="I33" i="8"/>
  <c r="N33" i="8" s="1"/>
  <c r="G33" i="8"/>
  <c r="T33" i="8" s="1"/>
  <c r="L32" i="8"/>
  <c r="Q32" i="8" s="1"/>
  <c r="K32" i="8"/>
  <c r="P32" i="8" s="1"/>
  <c r="J32" i="8"/>
  <c r="O32" i="8" s="1"/>
  <c r="I32" i="8"/>
  <c r="N32" i="8" s="1"/>
  <c r="G32" i="8"/>
  <c r="U32" i="8" s="1"/>
  <c r="L31" i="8"/>
  <c r="Q31" i="8" s="1"/>
  <c r="K31" i="8"/>
  <c r="P31" i="8" s="1"/>
  <c r="J31" i="8"/>
  <c r="O31" i="8" s="1"/>
  <c r="I31" i="8"/>
  <c r="N31" i="8" s="1"/>
  <c r="G31" i="8"/>
  <c r="L30" i="8"/>
  <c r="Q30" i="8" s="1"/>
  <c r="K30" i="8"/>
  <c r="P30" i="8" s="1"/>
  <c r="J30" i="8"/>
  <c r="O30" i="8" s="1"/>
  <c r="I30" i="8"/>
  <c r="N30" i="8" s="1"/>
  <c r="G30" i="8"/>
  <c r="S30" i="8" s="1"/>
  <c r="L29" i="8"/>
  <c r="Q29" i="8" s="1"/>
  <c r="K29" i="8"/>
  <c r="P29" i="8" s="1"/>
  <c r="J29" i="8"/>
  <c r="O29" i="8" s="1"/>
  <c r="I29" i="8"/>
  <c r="N29" i="8" s="1"/>
  <c r="G29" i="8"/>
  <c r="V29" i="8" s="1"/>
  <c r="AA29" i="8" s="1"/>
  <c r="L28" i="8"/>
  <c r="Q28" i="8" s="1"/>
  <c r="K28" i="8"/>
  <c r="P28" i="8" s="1"/>
  <c r="J28" i="8"/>
  <c r="O28" i="8" s="1"/>
  <c r="I28" i="8"/>
  <c r="N28" i="8" s="1"/>
  <c r="G28" i="8"/>
  <c r="L27" i="8"/>
  <c r="Q27" i="8" s="1"/>
  <c r="K27" i="8"/>
  <c r="P27" i="8" s="1"/>
  <c r="J27" i="8"/>
  <c r="O27" i="8" s="1"/>
  <c r="I27" i="8"/>
  <c r="N27" i="8" s="1"/>
  <c r="G27" i="8"/>
  <c r="U27" i="8" s="1"/>
  <c r="Z27" i="8" s="1"/>
  <c r="L26" i="8"/>
  <c r="Q26" i="8" s="1"/>
  <c r="K26" i="8"/>
  <c r="P26" i="8" s="1"/>
  <c r="J26" i="8"/>
  <c r="O26" i="8" s="1"/>
  <c r="I26" i="8"/>
  <c r="N26" i="8" s="1"/>
  <c r="G26" i="8"/>
  <c r="S26" i="8" s="1"/>
  <c r="L25" i="8"/>
  <c r="Q25" i="8" s="1"/>
  <c r="K25" i="8"/>
  <c r="P25" i="8" s="1"/>
  <c r="J25" i="8"/>
  <c r="O25" i="8" s="1"/>
  <c r="I25" i="8"/>
  <c r="N25" i="8" s="1"/>
  <c r="G25" i="8"/>
  <c r="V25" i="8" s="1"/>
  <c r="L24" i="8"/>
  <c r="Q24" i="8" s="1"/>
  <c r="K24" i="8"/>
  <c r="P24" i="8" s="1"/>
  <c r="J24" i="8"/>
  <c r="O24" i="8" s="1"/>
  <c r="I24" i="8"/>
  <c r="N24" i="8" s="1"/>
  <c r="G24" i="8"/>
  <c r="T24" i="8" s="1"/>
  <c r="L23" i="8"/>
  <c r="Q23" i="8" s="1"/>
  <c r="K23" i="8"/>
  <c r="P23" i="8" s="1"/>
  <c r="J23" i="8"/>
  <c r="O23" i="8" s="1"/>
  <c r="I23" i="8"/>
  <c r="N23" i="8" s="1"/>
  <c r="G23" i="8"/>
  <c r="T23" i="8" s="1"/>
  <c r="L22" i="8"/>
  <c r="Q22" i="8" s="1"/>
  <c r="K22" i="8"/>
  <c r="P22" i="8" s="1"/>
  <c r="J22" i="8"/>
  <c r="O22" i="8" s="1"/>
  <c r="I22" i="8"/>
  <c r="N22" i="8" s="1"/>
  <c r="G22" i="8"/>
  <c r="V22" i="8" s="1"/>
  <c r="AA22" i="8" s="1"/>
  <c r="L21" i="8"/>
  <c r="Q21" i="8" s="1"/>
  <c r="K21" i="8"/>
  <c r="P21" i="8" s="1"/>
  <c r="J21" i="8"/>
  <c r="O21" i="8" s="1"/>
  <c r="I21" i="8"/>
  <c r="N21" i="8" s="1"/>
  <c r="G21" i="8"/>
  <c r="M21" i="8" s="1"/>
  <c r="R21" i="8" s="1"/>
  <c r="L20" i="8"/>
  <c r="Q20" i="8" s="1"/>
  <c r="K20" i="8"/>
  <c r="P20" i="8" s="1"/>
  <c r="J20" i="8"/>
  <c r="O20" i="8" s="1"/>
  <c r="I20" i="8"/>
  <c r="N20" i="8" s="1"/>
  <c r="G20" i="8"/>
  <c r="S20" i="8" s="1"/>
  <c r="L19" i="8"/>
  <c r="Q19" i="8" s="1"/>
  <c r="K19" i="8"/>
  <c r="P19" i="8" s="1"/>
  <c r="J19" i="8"/>
  <c r="O19" i="8" s="1"/>
  <c r="I19" i="8"/>
  <c r="N19" i="8" s="1"/>
  <c r="G19" i="8"/>
  <c r="L18" i="8"/>
  <c r="Q18" i="8" s="1"/>
  <c r="K18" i="8"/>
  <c r="P18" i="8" s="1"/>
  <c r="J18" i="8"/>
  <c r="O18" i="8" s="1"/>
  <c r="I18" i="8"/>
  <c r="N18" i="8" s="1"/>
  <c r="G18" i="8"/>
  <c r="S18" i="8" s="1"/>
  <c r="L17" i="8"/>
  <c r="Q17" i="8" s="1"/>
  <c r="K17" i="8"/>
  <c r="P17" i="8" s="1"/>
  <c r="J17" i="8"/>
  <c r="O17" i="8" s="1"/>
  <c r="I17" i="8"/>
  <c r="N17" i="8" s="1"/>
  <c r="G17" i="8"/>
  <c r="V17" i="8" s="1"/>
  <c r="AA17" i="8" s="1"/>
  <c r="L16" i="8"/>
  <c r="Q16" i="8" s="1"/>
  <c r="K16" i="8"/>
  <c r="P16" i="8" s="1"/>
  <c r="J16" i="8"/>
  <c r="O16" i="8" s="1"/>
  <c r="I16" i="8"/>
  <c r="N16" i="8" s="1"/>
  <c r="G16" i="8"/>
  <c r="U16" i="8" s="1"/>
  <c r="Z16" i="8" s="1"/>
  <c r="L15" i="8"/>
  <c r="Q15" i="8" s="1"/>
  <c r="K15" i="8"/>
  <c r="P15" i="8" s="1"/>
  <c r="J15" i="8"/>
  <c r="O15" i="8" s="1"/>
  <c r="I15" i="8"/>
  <c r="N15" i="8" s="1"/>
  <c r="G15" i="8"/>
  <c r="S15" i="8" s="1"/>
  <c r="L14" i="8"/>
  <c r="Q14" i="8" s="1"/>
  <c r="K14" i="8"/>
  <c r="P14" i="8" s="1"/>
  <c r="J14" i="8"/>
  <c r="O14" i="8" s="1"/>
  <c r="I14" i="8"/>
  <c r="N14" i="8" s="1"/>
  <c r="G14" i="8"/>
  <c r="V14" i="8" s="1"/>
  <c r="L13" i="8"/>
  <c r="Q13" i="8" s="1"/>
  <c r="K13" i="8"/>
  <c r="P13" i="8" s="1"/>
  <c r="J13" i="8"/>
  <c r="O13" i="8" s="1"/>
  <c r="I13" i="8"/>
  <c r="N13" i="8" s="1"/>
  <c r="G13" i="8"/>
  <c r="L12" i="8"/>
  <c r="Q12" i="8" s="1"/>
  <c r="K12" i="8"/>
  <c r="P12" i="8" s="1"/>
  <c r="J12" i="8"/>
  <c r="O12" i="8" s="1"/>
  <c r="I12" i="8"/>
  <c r="N12" i="8" s="1"/>
  <c r="G12" i="8"/>
  <c r="V12" i="8" s="1"/>
  <c r="L11" i="8"/>
  <c r="Q11" i="8" s="1"/>
  <c r="K11" i="8"/>
  <c r="P11" i="8" s="1"/>
  <c r="J11" i="8"/>
  <c r="O11" i="8" s="1"/>
  <c r="I11" i="8"/>
  <c r="N11" i="8" s="1"/>
  <c r="G11" i="8"/>
  <c r="U11" i="8" s="1"/>
  <c r="L10" i="8"/>
  <c r="Q10" i="8" s="1"/>
  <c r="K10" i="8"/>
  <c r="P10" i="8" s="1"/>
  <c r="J10" i="8"/>
  <c r="O10" i="8" s="1"/>
  <c r="I10" i="8"/>
  <c r="N10" i="8" s="1"/>
  <c r="G10" i="8"/>
  <c r="V10" i="8" s="1"/>
  <c r="L9" i="8"/>
  <c r="Q9" i="8" s="1"/>
  <c r="K9" i="8"/>
  <c r="P9" i="8" s="1"/>
  <c r="J9" i="8"/>
  <c r="O9" i="8" s="1"/>
  <c r="I9" i="8"/>
  <c r="N9" i="8" s="1"/>
  <c r="G9" i="8"/>
  <c r="T9" i="8" s="1"/>
  <c r="L8" i="8"/>
  <c r="Q8" i="8" s="1"/>
  <c r="K8" i="8"/>
  <c r="P8" i="8" s="1"/>
  <c r="J8" i="8"/>
  <c r="O8" i="8" s="1"/>
  <c r="I8" i="8"/>
  <c r="N8" i="8" s="1"/>
  <c r="G8" i="8"/>
  <c r="T8" i="8" s="1"/>
  <c r="L7" i="8"/>
  <c r="Q7" i="8" s="1"/>
  <c r="K7" i="8"/>
  <c r="P7" i="8" s="1"/>
  <c r="J7" i="8"/>
  <c r="O7" i="8" s="1"/>
  <c r="I7" i="8"/>
  <c r="N7" i="8" s="1"/>
  <c r="G7" i="8"/>
  <c r="V7" i="8" s="1"/>
  <c r="L6" i="8"/>
  <c r="Q6" i="8" s="1"/>
  <c r="K6" i="8"/>
  <c r="P6" i="8" s="1"/>
  <c r="J6" i="8"/>
  <c r="O6" i="8" s="1"/>
  <c r="I6" i="8"/>
  <c r="N6" i="8" s="1"/>
  <c r="G6" i="8"/>
  <c r="U6" i="8" s="1"/>
  <c r="L5" i="8"/>
  <c r="Q5" i="8" s="1"/>
  <c r="K5" i="8"/>
  <c r="P5" i="8" s="1"/>
  <c r="J5" i="8"/>
  <c r="O5" i="8" s="1"/>
  <c r="I5" i="8"/>
  <c r="N5" i="8" s="1"/>
  <c r="G5" i="8"/>
  <c r="V5" i="8" s="1"/>
  <c r="L4" i="8"/>
  <c r="Q4" i="8" s="1"/>
  <c r="K4" i="8"/>
  <c r="P4" i="8" s="1"/>
  <c r="J4" i="8"/>
  <c r="O4" i="8" s="1"/>
  <c r="I4" i="8"/>
  <c r="N4" i="8" s="1"/>
  <c r="G4" i="8"/>
  <c r="S4" i="8" s="1"/>
  <c r="L3" i="8"/>
  <c r="Q3" i="8" s="1"/>
  <c r="K3" i="8"/>
  <c r="P3" i="8" s="1"/>
  <c r="J3" i="8"/>
  <c r="O3" i="8" s="1"/>
  <c r="I3" i="8"/>
  <c r="N3" i="8" s="1"/>
  <c r="G3" i="8"/>
  <c r="V3" i="8" s="1"/>
  <c r="L2" i="8"/>
  <c r="K2" i="8"/>
  <c r="P2" i="8" s="1"/>
  <c r="J2" i="8"/>
  <c r="I2" i="8"/>
  <c r="G2" i="8"/>
  <c r="S2" i="8" s="1"/>
  <c r="V45" i="10" l="1"/>
  <c r="AA45" i="10" s="1"/>
  <c r="AH58" i="10"/>
  <c r="AI58" i="10" s="1"/>
  <c r="M78" i="10"/>
  <c r="R78" i="10" s="1"/>
  <c r="U122" i="10"/>
  <c r="AH2" i="10"/>
  <c r="AI2" i="10" s="1"/>
  <c r="M98" i="10"/>
  <c r="R98" i="10" s="1"/>
  <c r="T98" i="10"/>
  <c r="W98" i="10" s="1"/>
  <c r="X98" i="10" s="1"/>
  <c r="AH12" i="10"/>
  <c r="AI12" i="10" s="1"/>
  <c r="U15" i="10"/>
  <c r="AH29" i="10"/>
  <c r="AI29" i="10" s="1"/>
  <c r="V98" i="10"/>
  <c r="AH76" i="10"/>
  <c r="AI76" i="10" s="1"/>
  <c r="V88" i="10"/>
  <c r="AH123" i="10"/>
  <c r="AI123" i="10" s="1"/>
  <c r="T32" i="9"/>
  <c r="M35" i="9"/>
  <c r="R35" i="9" s="1"/>
  <c r="U41" i="9"/>
  <c r="Z41" i="9" s="1"/>
  <c r="AH26" i="10"/>
  <c r="AI26" i="10" s="1"/>
  <c r="AH8" i="10"/>
  <c r="AI8" i="10" s="1"/>
  <c r="AH17" i="10"/>
  <c r="AI17" i="10" s="1"/>
  <c r="AH23" i="10"/>
  <c r="AI23" i="10" s="1"/>
  <c r="AH44" i="10"/>
  <c r="AI44" i="10" s="1"/>
  <c r="AH60" i="10"/>
  <c r="AI60" i="10" s="1"/>
  <c r="AH104" i="10"/>
  <c r="AI104" i="10" s="1"/>
  <c r="T116" i="10"/>
  <c r="U4" i="10"/>
  <c r="Z4" i="10" s="1"/>
  <c r="M37" i="10"/>
  <c r="R37" i="10" s="1"/>
  <c r="S40" i="10"/>
  <c r="T59" i="10"/>
  <c r="AH77" i="10"/>
  <c r="AI77" i="10" s="1"/>
  <c r="AH81" i="10"/>
  <c r="AI81" i="10" s="1"/>
  <c r="AH90" i="10"/>
  <c r="AI90" i="10" s="1"/>
  <c r="AH93" i="10"/>
  <c r="AI93" i="10" s="1"/>
  <c r="AH100" i="10"/>
  <c r="AI100" i="10" s="1"/>
  <c r="AH110" i="10"/>
  <c r="AI110" i="10" s="1"/>
  <c r="AH7" i="10"/>
  <c r="AI7" i="10" s="1"/>
  <c r="AH55" i="10"/>
  <c r="AI55" i="10" s="1"/>
  <c r="V59" i="10"/>
  <c r="U65" i="10"/>
  <c r="AH69" i="10"/>
  <c r="AI69" i="10" s="1"/>
  <c r="AH96" i="10"/>
  <c r="AI96" i="10" s="1"/>
  <c r="M103" i="10"/>
  <c r="R103" i="10" s="1"/>
  <c r="AH118" i="10"/>
  <c r="AI118" i="10" s="1"/>
  <c r="AH39" i="10"/>
  <c r="AI39" i="10" s="1"/>
  <c r="AH46" i="10"/>
  <c r="AI46" i="10" s="1"/>
  <c r="V65" i="10"/>
  <c r="AA65" i="10" s="1"/>
  <c r="AH72" i="10"/>
  <c r="AI72" i="10" s="1"/>
  <c r="T73" i="10"/>
  <c r="U80" i="9"/>
  <c r="Z80" i="9" s="1"/>
  <c r="U57" i="9"/>
  <c r="Z57" i="9" s="1"/>
  <c r="V97" i="9"/>
  <c r="T103" i="9"/>
  <c r="M33" i="8"/>
  <c r="R33" i="8" s="1"/>
  <c r="K2" i="11"/>
  <c r="U9" i="9"/>
  <c r="Z9" i="9" s="1"/>
  <c r="AD3" i="9"/>
  <c r="S52" i="9"/>
  <c r="M95" i="9"/>
  <c r="R95" i="9" s="1"/>
  <c r="V41" i="9"/>
  <c r="AA41" i="9" s="1"/>
  <c r="U67" i="9"/>
  <c r="Z67" i="9" s="1"/>
  <c r="V81" i="9"/>
  <c r="S97" i="9"/>
  <c r="V98" i="9"/>
  <c r="AA98" i="9" s="1"/>
  <c r="M14" i="9"/>
  <c r="R14" i="9" s="1"/>
  <c r="M26" i="9"/>
  <c r="R26" i="9" s="1"/>
  <c r="M27" i="9"/>
  <c r="R27" i="9" s="1"/>
  <c r="T72" i="9"/>
  <c r="M86" i="9"/>
  <c r="R86" i="9" s="1"/>
  <c r="V7" i="9"/>
  <c r="M49" i="9"/>
  <c r="R49" i="9" s="1"/>
  <c r="M103" i="9"/>
  <c r="R103" i="9" s="1"/>
  <c r="M3" i="9"/>
  <c r="R3" i="9" s="1"/>
  <c r="M64" i="9"/>
  <c r="R64" i="9" s="1"/>
  <c r="U65" i="9"/>
  <c r="V89" i="9"/>
  <c r="T116" i="9"/>
  <c r="M119" i="9"/>
  <c r="R119" i="9" s="1"/>
  <c r="M12" i="10"/>
  <c r="R12" i="10" s="1"/>
  <c r="AH32" i="10"/>
  <c r="AI32" i="10" s="1"/>
  <c r="AH43" i="10"/>
  <c r="AI43" i="10" s="1"/>
  <c r="AH106" i="10"/>
  <c r="AI106" i="10" s="1"/>
  <c r="AH114" i="10"/>
  <c r="AI114" i="10" s="1"/>
  <c r="AH115" i="10"/>
  <c r="AI115" i="10" s="1"/>
  <c r="AH111" i="10"/>
  <c r="AI111" i="10" s="1"/>
  <c r="AH28" i="10"/>
  <c r="AI28" i="10" s="1"/>
  <c r="AH61" i="10"/>
  <c r="AI61" i="10" s="1"/>
  <c r="U70" i="10"/>
  <c r="Z70" i="10" s="1"/>
  <c r="M105" i="10"/>
  <c r="R105" i="10" s="1"/>
  <c r="M53" i="10"/>
  <c r="R53" i="10" s="1"/>
  <c r="M64" i="10"/>
  <c r="R64" i="10" s="1"/>
  <c r="AH80" i="10"/>
  <c r="AI80" i="10" s="1"/>
  <c r="U105" i="10"/>
  <c r="Z105" i="10" s="1"/>
  <c r="AH113" i="10"/>
  <c r="AI113" i="10" s="1"/>
  <c r="M18" i="10"/>
  <c r="R18" i="10" s="1"/>
  <c r="AH5" i="10"/>
  <c r="AI5" i="10" s="1"/>
  <c r="AH49" i="10"/>
  <c r="AI49" i="10" s="1"/>
  <c r="U75" i="10"/>
  <c r="AH79" i="10"/>
  <c r="AI79" i="10" s="1"/>
  <c r="M83" i="10"/>
  <c r="R83" i="10" s="1"/>
  <c r="U117" i="10"/>
  <c r="Z117" i="10" s="1"/>
  <c r="V71" i="8"/>
  <c r="AA71" i="8" s="1"/>
  <c r="S23" i="8"/>
  <c r="AH68" i="10"/>
  <c r="AI68" i="10" s="1"/>
  <c r="T4" i="10"/>
  <c r="T15" i="10"/>
  <c r="Y15" i="10" s="1"/>
  <c r="M16" i="10"/>
  <c r="R16" i="10" s="1"/>
  <c r="U18" i="10"/>
  <c r="Z18" i="10" s="1"/>
  <c r="U20" i="10"/>
  <c r="Z20" i="10" s="1"/>
  <c r="V37" i="10"/>
  <c r="AA37" i="10" s="1"/>
  <c r="U45" i="10"/>
  <c r="Z45" i="10" s="1"/>
  <c r="AH52" i="10"/>
  <c r="AI52" i="10" s="1"/>
  <c r="T53" i="10"/>
  <c r="V63" i="10"/>
  <c r="AA63" i="10" s="1"/>
  <c r="T65" i="10"/>
  <c r="W65" i="10" s="1"/>
  <c r="X65" i="10" s="1"/>
  <c r="U67" i="10"/>
  <c r="Z67" i="10" s="1"/>
  <c r="T70" i="10"/>
  <c r="T103" i="10"/>
  <c r="U113" i="10"/>
  <c r="Z113" i="10" s="1"/>
  <c r="T122" i="10"/>
  <c r="W122" i="10" s="1"/>
  <c r="AH3" i="10"/>
  <c r="AI3" i="10" s="1"/>
  <c r="AH14" i="10"/>
  <c r="AI14" i="10" s="1"/>
  <c r="V18" i="10"/>
  <c r="AA18" i="10" s="1"/>
  <c r="V20" i="10"/>
  <c r="AA20" i="10" s="1"/>
  <c r="V53" i="10"/>
  <c r="AH59" i="10"/>
  <c r="AI59" i="10" s="1"/>
  <c r="V67" i="10"/>
  <c r="AA67" i="10" s="1"/>
  <c r="U78" i="10"/>
  <c r="AH87" i="10"/>
  <c r="AI87" i="10" s="1"/>
  <c r="U103" i="10"/>
  <c r="Z103" i="10" s="1"/>
  <c r="V113" i="10"/>
  <c r="AA113" i="10" s="1"/>
  <c r="AH73" i="10"/>
  <c r="AI73" i="10" s="1"/>
  <c r="V4" i="10"/>
  <c r="AA4" i="10" s="1"/>
  <c r="V15" i="10"/>
  <c r="AA15" i="10" s="1"/>
  <c r="V70" i="10"/>
  <c r="AA70" i="10" s="1"/>
  <c r="U73" i="10"/>
  <c r="Z73" i="10" s="1"/>
  <c r="V75" i="10"/>
  <c r="AA75" i="10" s="1"/>
  <c r="V78" i="10"/>
  <c r="AA78" i="10" s="1"/>
  <c r="V103" i="10"/>
  <c r="AA103" i="10" s="1"/>
  <c r="V122" i="10"/>
  <c r="U100" i="10"/>
  <c r="AH10" i="10"/>
  <c r="AI10" i="10" s="1"/>
  <c r="M23" i="10"/>
  <c r="R23" i="10" s="1"/>
  <c r="M32" i="10"/>
  <c r="R32" i="10" s="1"/>
  <c r="M48" i="10"/>
  <c r="R48" i="10" s="1"/>
  <c r="M86" i="10"/>
  <c r="R86" i="10" s="1"/>
  <c r="AH91" i="10"/>
  <c r="AI91" i="10" s="1"/>
  <c r="S97" i="10"/>
  <c r="AH117" i="10"/>
  <c r="AI117" i="10" s="1"/>
  <c r="V120" i="10"/>
  <c r="M10" i="10"/>
  <c r="R10" i="10" s="1"/>
  <c r="S32" i="10"/>
  <c r="AH65" i="10"/>
  <c r="AI65" i="10" s="1"/>
  <c r="AH66" i="10"/>
  <c r="AI66" i="10" s="1"/>
  <c r="U79" i="10"/>
  <c r="Z79" i="10" s="1"/>
  <c r="T92" i="10"/>
  <c r="AH95" i="10"/>
  <c r="AI95" i="10" s="1"/>
  <c r="AH108" i="10"/>
  <c r="AI108" i="10" s="1"/>
  <c r="M117" i="10"/>
  <c r="R117" i="10" s="1"/>
  <c r="AH6" i="10"/>
  <c r="AI6" i="10" s="1"/>
  <c r="V48" i="10"/>
  <c r="AA48" i="10" s="1"/>
  <c r="AH20" i="10"/>
  <c r="AI20" i="10" s="1"/>
  <c r="AH22" i="10"/>
  <c r="AI22" i="10" s="1"/>
  <c r="T32" i="10"/>
  <c r="AH37" i="10"/>
  <c r="AI37" i="10" s="1"/>
  <c r="AH38" i="10"/>
  <c r="AI38" i="10" s="1"/>
  <c r="M41" i="10"/>
  <c r="R41" i="10" s="1"/>
  <c r="AH47" i="10"/>
  <c r="AI47" i="10" s="1"/>
  <c r="U48" i="10"/>
  <c r="Z48" i="10" s="1"/>
  <c r="AH53" i="10"/>
  <c r="AI53" i="10" s="1"/>
  <c r="U59" i="10"/>
  <c r="W59" i="10" s="1"/>
  <c r="AA59" i="10" s="1"/>
  <c r="AH63" i="10"/>
  <c r="AI63" i="10" s="1"/>
  <c r="AH64" i="10"/>
  <c r="AI64" i="10" s="1"/>
  <c r="M65" i="10"/>
  <c r="R65" i="10" s="1"/>
  <c r="AH67" i="10"/>
  <c r="AI67" i="10" s="1"/>
  <c r="AH78" i="10"/>
  <c r="AI78" i="10" s="1"/>
  <c r="AH85" i="10"/>
  <c r="AI85" i="10" s="1"/>
  <c r="M95" i="10"/>
  <c r="R95" i="10" s="1"/>
  <c r="U98" i="10"/>
  <c r="T100" i="10"/>
  <c r="AH103" i="10"/>
  <c r="AI103" i="10" s="1"/>
  <c r="AH107" i="10"/>
  <c r="AI107" i="10" s="1"/>
  <c r="M108" i="10"/>
  <c r="R108" i="10" s="1"/>
  <c r="AH19" i="10"/>
  <c r="AI19" i="10" s="1"/>
  <c r="M4" i="10"/>
  <c r="R4" i="10" s="1"/>
  <c r="M6" i="10"/>
  <c r="R6" i="10" s="1"/>
  <c r="M15" i="10"/>
  <c r="R15" i="10" s="1"/>
  <c r="T18" i="10"/>
  <c r="T20" i="10"/>
  <c r="AH35" i="10"/>
  <c r="AI35" i="10" s="1"/>
  <c r="T37" i="10"/>
  <c r="T40" i="10"/>
  <c r="M46" i="10"/>
  <c r="R46" i="10" s="1"/>
  <c r="AH51" i="10"/>
  <c r="AI51" i="10" s="1"/>
  <c r="S53" i="10"/>
  <c r="X53" i="10" s="1"/>
  <c r="AH56" i="10"/>
  <c r="AI56" i="10" s="1"/>
  <c r="S64" i="10"/>
  <c r="T67" i="10"/>
  <c r="M70" i="10"/>
  <c r="R70" i="10" s="1"/>
  <c r="AH71" i="10"/>
  <c r="AI71" i="10" s="1"/>
  <c r="M75" i="10"/>
  <c r="R75" i="10" s="1"/>
  <c r="M113" i="10"/>
  <c r="R113" i="10" s="1"/>
  <c r="M114" i="10"/>
  <c r="R114" i="10" s="1"/>
  <c r="V117" i="10"/>
  <c r="AA117" i="10" s="1"/>
  <c r="M122" i="10"/>
  <c r="R122" i="10" s="1"/>
  <c r="V31" i="9"/>
  <c r="AA31" i="9" s="1"/>
  <c r="V122" i="9"/>
  <c r="AA122" i="9" s="1"/>
  <c r="U3" i="9"/>
  <c r="Z3" i="9" s="1"/>
  <c r="U19" i="9"/>
  <c r="Z19" i="9" s="1"/>
  <c r="M34" i="9"/>
  <c r="R34" i="9" s="1"/>
  <c r="T35" i="9"/>
  <c r="T95" i="9"/>
  <c r="U103" i="9"/>
  <c r="Z103" i="9" s="1"/>
  <c r="M116" i="9"/>
  <c r="R116" i="9" s="1"/>
  <c r="T119" i="9"/>
  <c r="V3" i="9"/>
  <c r="AA3" i="9" s="1"/>
  <c r="M7" i="9"/>
  <c r="R7" i="9" s="1"/>
  <c r="M9" i="9"/>
  <c r="R9" i="9" s="1"/>
  <c r="M11" i="9"/>
  <c r="R11" i="9" s="1"/>
  <c r="V19" i="9"/>
  <c r="AA19" i="9" s="1"/>
  <c r="M23" i="9"/>
  <c r="R23" i="9" s="1"/>
  <c r="S24" i="9"/>
  <c r="X24" i="9" s="1"/>
  <c r="U26" i="9"/>
  <c r="S27" i="9"/>
  <c r="W27" i="9" s="1"/>
  <c r="Y27" i="9" s="1"/>
  <c r="M39" i="9"/>
  <c r="R39" i="9" s="1"/>
  <c r="V49" i="9"/>
  <c r="V50" i="9"/>
  <c r="U60" i="9"/>
  <c r="Z60" i="9" s="1"/>
  <c r="V67" i="9"/>
  <c r="AA67" i="9" s="1"/>
  <c r="V84" i="9"/>
  <c r="AA84" i="9" s="1"/>
  <c r="S86" i="9"/>
  <c r="T100" i="9"/>
  <c r="M111" i="9"/>
  <c r="R111" i="9" s="1"/>
  <c r="M113" i="9"/>
  <c r="R113" i="9" s="1"/>
  <c r="V119" i="9"/>
  <c r="AA119" i="9" s="1"/>
  <c r="M16" i="9"/>
  <c r="R16" i="9" s="1"/>
  <c r="T24" i="9"/>
  <c r="Y24" i="9" s="1"/>
  <c r="U27" i="9"/>
  <c r="Z27" i="9" s="1"/>
  <c r="M31" i="9"/>
  <c r="R31" i="9" s="1"/>
  <c r="U38" i="9"/>
  <c r="Z38" i="9" s="1"/>
  <c r="V60" i="9"/>
  <c r="S83" i="9"/>
  <c r="U100" i="9"/>
  <c r="V106" i="9"/>
  <c r="T111" i="9"/>
  <c r="S113" i="9"/>
  <c r="W113" i="9" s="1"/>
  <c r="Y113" i="9" s="1"/>
  <c r="V116" i="9"/>
  <c r="M121" i="9"/>
  <c r="R121" i="9" s="1"/>
  <c r="T16" i="9"/>
  <c r="Y16" i="9" s="1"/>
  <c r="S22" i="9"/>
  <c r="V23" i="9"/>
  <c r="AA23" i="9" s="1"/>
  <c r="V27" i="9"/>
  <c r="AA27" i="9" s="1"/>
  <c r="S32" i="9"/>
  <c r="V38" i="9"/>
  <c r="AA38" i="9" s="1"/>
  <c r="U89" i="9"/>
  <c r="V100" i="9"/>
  <c r="W100" i="9" s="1"/>
  <c r="Z100" i="9" s="1"/>
  <c r="U111" i="9"/>
  <c r="Z111" i="9" s="1"/>
  <c r="U113" i="9"/>
  <c r="Z113" i="9" s="1"/>
  <c r="T121" i="9"/>
  <c r="M122" i="9"/>
  <c r="R122" i="9" s="1"/>
  <c r="U7" i="9"/>
  <c r="Z7" i="9" s="1"/>
  <c r="V111" i="9"/>
  <c r="V113" i="9"/>
  <c r="AA113" i="9" s="1"/>
  <c r="V121" i="9"/>
  <c r="AA121" i="9" s="1"/>
  <c r="S43" i="8"/>
  <c r="V97" i="8"/>
  <c r="M90" i="8"/>
  <c r="R90" i="8" s="1"/>
  <c r="U18" i="8"/>
  <c r="W18" i="8" s="1"/>
  <c r="Y18" i="8" s="1"/>
  <c r="AH15" i="10"/>
  <c r="AI15" i="10" s="1"/>
  <c r="AH21" i="10"/>
  <c r="AI21" i="10" s="1"/>
  <c r="V24" i="10"/>
  <c r="AA24" i="10" s="1"/>
  <c r="S27" i="10"/>
  <c r="S35" i="10"/>
  <c r="M84" i="10"/>
  <c r="R84" i="10" s="1"/>
  <c r="T84" i="10"/>
  <c r="V84" i="10"/>
  <c r="AA84" i="10" s="1"/>
  <c r="M89" i="10"/>
  <c r="R89" i="10" s="1"/>
  <c r="V89" i="10"/>
  <c r="U89" i="10"/>
  <c r="M111" i="10"/>
  <c r="R111" i="10" s="1"/>
  <c r="V111" i="10"/>
  <c r="AA111" i="10" s="1"/>
  <c r="U111" i="10"/>
  <c r="Z111" i="10" s="1"/>
  <c r="T111" i="10"/>
  <c r="T24" i="10"/>
  <c r="AD5" i="10"/>
  <c r="AH11" i="10"/>
  <c r="U25" i="10"/>
  <c r="S29" i="10"/>
  <c r="X29" i="10" s="1"/>
  <c r="U33" i="10"/>
  <c r="Z33" i="10" s="1"/>
  <c r="U35" i="10"/>
  <c r="Z35" i="10" s="1"/>
  <c r="M62" i="10"/>
  <c r="R62" i="10" s="1"/>
  <c r="V62" i="10"/>
  <c r="AA62" i="10" s="1"/>
  <c r="T62" i="10"/>
  <c r="M85" i="10"/>
  <c r="R85" i="10" s="1"/>
  <c r="V85" i="10"/>
  <c r="AA85" i="10" s="1"/>
  <c r="M119" i="10"/>
  <c r="R119" i="10" s="1"/>
  <c r="V119" i="10"/>
  <c r="AA119" i="10" s="1"/>
  <c r="U119" i="10"/>
  <c r="Z119" i="10" s="1"/>
  <c r="T119" i="10"/>
  <c r="AH31" i="10"/>
  <c r="AI31" i="10" s="1"/>
  <c r="V51" i="10"/>
  <c r="AA51" i="10" s="1"/>
  <c r="V87" i="10"/>
  <c r="U87" i="10"/>
  <c r="T87" i="10"/>
  <c r="AB3" i="10"/>
  <c r="T2" i="10"/>
  <c r="AH4" i="10"/>
  <c r="AI4" i="10" s="1"/>
  <c r="U8" i="10"/>
  <c r="V11" i="10"/>
  <c r="AA11" i="10" s="1"/>
  <c r="T13" i="10"/>
  <c r="AH18" i="10"/>
  <c r="AI18" i="10" s="1"/>
  <c r="V25" i="10"/>
  <c r="T29" i="10"/>
  <c r="Y29" i="10" s="1"/>
  <c r="AH30" i="10"/>
  <c r="AI30" i="10" s="1"/>
  <c r="V35" i="10"/>
  <c r="AA35" i="10" s="1"/>
  <c r="U40" i="10"/>
  <c r="AH42" i="10"/>
  <c r="AI42" i="10" s="1"/>
  <c r="U62" i="10"/>
  <c r="Z62" i="10" s="1"/>
  <c r="M116" i="10"/>
  <c r="R116" i="10" s="1"/>
  <c r="V116" i="10"/>
  <c r="AA116" i="10" s="1"/>
  <c r="U116" i="10"/>
  <c r="AH119" i="10"/>
  <c r="AI119" i="10" s="1"/>
  <c r="AC3" i="10"/>
  <c r="U2" i="10"/>
  <c r="Z2" i="10" s="1"/>
  <c r="V8" i="10"/>
  <c r="AA8" i="10" s="1"/>
  <c r="S10" i="10"/>
  <c r="S12" i="10"/>
  <c r="U13" i="10"/>
  <c r="Z13" i="10" s="1"/>
  <c r="U29" i="10"/>
  <c r="V40" i="10"/>
  <c r="V43" i="10"/>
  <c r="U43" i="10"/>
  <c r="S43" i="10"/>
  <c r="S45" i="10"/>
  <c r="M45" i="10"/>
  <c r="R45" i="10" s="1"/>
  <c r="T64" i="10"/>
  <c r="V71" i="10"/>
  <c r="AA71" i="10" s="1"/>
  <c r="U71" i="10"/>
  <c r="Z71" i="10" s="1"/>
  <c r="AH101" i="10"/>
  <c r="AI101" i="10" s="1"/>
  <c r="S106" i="10"/>
  <c r="X106" i="10" s="1"/>
  <c r="M106" i="10"/>
  <c r="R106" i="10" s="1"/>
  <c r="V106" i="10"/>
  <c r="AA106" i="10" s="1"/>
  <c r="U106" i="10"/>
  <c r="W106" i="10" s="1"/>
  <c r="Y106" i="10" s="1"/>
  <c r="AH112" i="10"/>
  <c r="AI112" i="10" s="1"/>
  <c r="AD3" i="10"/>
  <c r="V2" i="10"/>
  <c r="AA2" i="10" s="1"/>
  <c r="T6" i="10"/>
  <c r="T10" i="10"/>
  <c r="T12" i="10"/>
  <c r="V13" i="10"/>
  <c r="AA13" i="10" s="1"/>
  <c r="S21" i="10"/>
  <c r="X21" i="10" s="1"/>
  <c r="M21" i="10"/>
  <c r="R21" i="10" s="1"/>
  <c r="T21" i="10"/>
  <c r="M24" i="10"/>
  <c r="R24" i="10" s="1"/>
  <c r="V29" i="10"/>
  <c r="AA29" i="10" s="1"/>
  <c r="M33" i="10"/>
  <c r="R33" i="10" s="1"/>
  <c r="T43" i="10"/>
  <c r="S51" i="10"/>
  <c r="S54" i="10"/>
  <c r="M54" i="10"/>
  <c r="R54" i="10" s="1"/>
  <c r="AH57" i="10"/>
  <c r="AI57" i="10" s="1"/>
  <c r="U64" i="10"/>
  <c r="Z64" i="10" s="1"/>
  <c r="V72" i="10"/>
  <c r="AA72" i="10" s="1"/>
  <c r="T72" i="10"/>
  <c r="S72" i="10"/>
  <c r="M72" i="10"/>
  <c r="R72" i="10" s="1"/>
  <c r="AH84" i="10"/>
  <c r="AI84" i="10" s="1"/>
  <c r="AH86" i="10"/>
  <c r="AI86" i="10" s="1"/>
  <c r="M87" i="10"/>
  <c r="R87" i="10" s="1"/>
  <c r="AH120" i="10"/>
  <c r="AI120" i="10" s="1"/>
  <c r="U6" i="10"/>
  <c r="Z6" i="10" s="1"/>
  <c r="M8" i="10"/>
  <c r="R8" i="10" s="1"/>
  <c r="U10" i="10"/>
  <c r="Z10" i="10" s="1"/>
  <c r="U12" i="10"/>
  <c r="Z12" i="10" s="1"/>
  <c r="AH13" i="10"/>
  <c r="AI13" i="10" s="1"/>
  <c r="U16" i="10"/>
  <c r="Z16" i="10" s="1"/>
  <c r="V19" i="10"/>
  <c r="AA19" i="10" s="1"/>
  <c r="U21" i="10"/>
  <c r="Z21" i="10" s="1"/>
  <c r="AH27" i="10"/>
  <c r="AI27" i="10" s="1"/>
  <c r="U32" i="10"/>
  <c r="Z32" i="10" s="1"/>
  <c r="M35" i="10"/>
  <c r="R35" i="10" s="1"/>
  <c r="U41" i="10"/>
  <c r="Z41" i="10" s="1"/>
  <c r="T51" i="10"/>
  <c r="V56" i="10"/>
  <c r="AA56" i="10" s="1"/>
  <c r="U56" i="10"/>
  <c r="Z56" i="10" s="1"/>
  <c r="T56" i="10"/>
  <c r="S56" i="10"/>
  <c r="AH62" i="10"/>
  <c r="AI62" i="10" s="1"/>
  <c r="AH70" i="10"/>
  <c r="AI70" i="10" s="1"/>
  <c r="V83" i="10"/>
  <c r="AA83" i="10" s="1"/>
  <c r="U83" i="10"/>
  <c r="Z83" i="10" s="1"/>
  <c r="T83" i="10"/>
  <c r="W83" i="10" s="1"/>
  <c r="S89" i="10"/>
  <c r="AH83" i="10"/>
  <c r="AI83" i="10" s="1"/>
  <c r="M2" i="10"/>
  <c r="R2" i="10" s="1"/>
  <c r="V6" i="10"/>
  <c r="AA6" i="10" s="1"/>
  <c r="M13" i="10"/>
  <c r="R13" i="10" s="1"/>
  <c r="V16" i="10"/>
  <c r="V21" i="10"/>
  <c r="AA21" i="10" s="1"/>
  <c r="S24" i="10"/>
  <c r="W24" i="10" s="1"/>
  <c r="X24" i="10" s="1"/>
  <c r="V30" i="10"/>
  <c r="AA30" i="10" s="1"/>
  <c r="S37" i="10"/>
  <c r="AH48" i="10"/>
  <c r="AI48" i="10" s="1"/>
  <c r="U51" i="10"/>
  <c r="Z51" i="10" s="1"/>
  <c r="U81" i="10"/>
  <c r="M81" i="10"/>
  <c r="R81" i="10" s="1"/>
  <c r="S84" i="10"/>
  <c r="X84" i="10" s="1"/>
  <c r="T89" i="10"/>
  <c r="AH94" i="10"/>
  <c r="AI94" i="10" s="1"/>
  <c r="M97" i="10"/>
  <c r="R97" i="10" s="1"/>
  <c r="V97" i="10"/>
  <c r="U97" i="10"/>
  <c r="S111" i="10"/>
  <c r="X111" i="10" s="1"/>
  <c r="AH116" i="10"/>
  <c r="AI116" i="10" s="1"/>
  <c r="M121" i="10"/>
  <c r="R121" i="10" s="1"/>
  <c r="V121" i="10"/>
  <c r="AA121" i="10" s="1"/>
  <c r="U121" i="10"/>
  <c r="Z121" i="10" s="1"/>
  <c r="T121" i="10"/>
  <c r="AH82" i="10"/>
  <c r="AI82" i="10" s="1"/>
  <c r="AH50" i="10"/>
  <c r="AI50" i="10" s="1"/>
  <c r="S73" i="10"/>
  <c r="U86" i="10"/>
  <c r="S100" i="10"/>
  <c r="S105" i="10"/>
  <c r="W105" i="10" s="1"/>
  <c r="Y105" i="10" s="1"/>
  <c r="AH121" i="10"/>
  <c r="AI121" i="10" s="1"/>
  <c r="AH105" i="10"/>
  <c r="AI105" i="10" s="1"/>
  <c r="S92" i="10"/>
  <c r="T105" i="10"/>
  <c r="S95" i="10"/>
  <c r="S108" i="10"/>
  <c r="V73" i="10"/>
  <c r="AA73" i="10" s="1"/>
  <c r="S75" i="10"/>
  <c r="S78" i="10"/>
  <c r="U92" i="10"/>
  <c r="T95" i="10"/>
  <c r="V100" i="10"/>
  <c r="T108" i="10"/>
  <c r="T114" i="10"/>
  <c r="S48" i="10"/>
  <c r="U95" i="10"/>
  <c r="U108" i="10"/>
  <c r="Z108" i="10" s="1"/>
  <c r="S113" i="10"/>
  <c r="U114" i="10"/>
  <c r="V114" i="10"/>
  <c r="AA114" i="10" s="1"/>
  <c r="AC5" i="10"/>
  <c r="AE5" i="10"/>
  <c r="X66" i="10"/>
  <c r="W2" i="10"/>
  <c r="Y2" i="10" s="1"/>
  <c r="AB5" i="10"/>
  <c r="V58" i="10"/>
  <c r="AA58" i="10" s="1"/>
  <c r="U58" i="10"/>
  <c r="M58" i="10"/>
  <c r="R58" i="10" s="1"/>
  <c r="S26" i="10"/>
  <c r="V39" i="10"/>
  <c r="AA39" i="10" s="1"/>
  <c r="U39" i="10"/>
  <c r="Z39" i="10" s="1"/>
  <c r="M39" i="10"/>
  <c r="R39" i="10" s="1"/>
  <c r="T39" i="10"/>
  <c r="T57" i="10"/>
  <c r="S57" i="10"/>
  <c r="T58" i="10"/>
  <c r="AE3" i="10"/>
  <c r="T26" i="10"/>
  <c r="Y26" i="10" s="1"/>
  <c r="U28" i="10"/>
  <c r="Z28" i="10" s="1"/>
  <c r="M28" i="10"/>
  <c r="R28" i="10" s="1"/>
  <c r="T28" i="10"/>
  <c r="W37" i="10"/>
  <c r="Y37" i="10" s="1"/>
  <c r="V47" i="10"/>
  <c r="AA47" i="10" s="1"/>
  <c r="U47" i="10"/>
  <c r="Z47" i="10" s="1"/>
  <c r="M47" i="10"/>
  <c r="R47" i="10" s="1"/>
  <c r="T47" i="10"/>
  <c r="U49" i="10"/>
  <c r="Z49" i="10" s="1"/>
  <c r="V61" i="10"/>
  <c r="AA61" i="10" s="1"/>
  <c r="U61" i="10"/>
  <c r="Z61" i="10" s="1"/>
  <c r="M61" i="10"/>
  <c r="R61" i="10" s="1"/>
  <c r="T61" i="10"/>
  <c r="S9" i="10"/>
  <c r="S17" i="10"/>
  <c r="T22" i="10"/>
  <c r="U26" i="10"/>
  <c r="T27" i="10"/>
  <c r="U36" i="10"/>
  <c r="M36" i="10"/>
  <c r="R36" i="10" s="1"/>
  <c r="T36" i="10"/>
  <c r="S36" i="10"/>
  <c r="T38" i="10"/>
  <c r="W45" i="10"/>
  <c r="Y45" i="10" s="1"/>
  <c r="S47" i="10"/>
  <c r="V49" i="10"/>
  <c r="AA49" i="10" s="1"/>
  <c r="V55" i="10"/>
  <c r="AA55" i="10" s="1"/>
  <c r="U55" i="10"/>
  <c r="Z55" i="10" s="1"/>
  <c r="M55" i="10"/>
  <c r="R55" i="10" s="1"/>
  <c r="T55" i="10"/>
  <c r="U57" i="10"/>
  <c r="Z57" i="10" s="1"/>
  <c r="S61" i="10"/>
  <c r="T109" i="10"/>
  <c r="S109" i="10"/>
  <c r="M109" i="10"/>
  <c r="R109" i="10" s="1"/>
  <c r="V109" i="10"/>
  <c r="AA109" i="10" s="1"/>
  <c r="U109" i="10"/>
  <c r="Z109" i="10" s="1"/>
  <c r="S3" i="10"/>
  <c r="S5" i="10"/>
  <c r="S7" i="10"/>
  <c r="T9" i="10"/>
  <c r="Y9" i="10" s="1"/>
  <c r="S14" i="10"/>
  <c r="T17" i="10"/>
  <c r="U22" i="10"/>
  <c r="Z22" i="10" s="1"/>
  <c r="U27" i="10"/>
  <c r="Z27" i="10" s="1"/>
  <c r="S28" i="10"/>
  <c r="U38" i="10"/>
  <c r="Z38" i="10" s="1"/>
  <c r="U44" i="10"/>
  <c r="M44" i="10"/>
  <c r="R44" i="10" s="1"/>
  <c r="T44" i="10"/>
  <c r="S44" i="10"/>
  <c r="T46" i="10"/>
  <c r="S55" i="10"/>
  <c r="V57" i="10"/>
  <c r="AA57" i="10" s="1"/>
  <c r="T3" i="10"/>
  <c r="T5" i="10"/>
  <c r="T7" i="10"/>
  <c r="M9" i="10"/>
  <c r="R9" i="10" s="1"/>
  <c r="U9" i="10"/>
  <c r="Z9" i="10" s="1"/>
  <c r="S11" i="10"/>
  <c r="T14" i="10"/>
  <c r="M17" i="10"/>
  <c r="R17" i="10" s="1"/>
  <c r="U17" i="10"/>
  <c r="Z17" i="10" s="1"/>
  <c r="S19" i="10"/>
  <c r="M22" i="10"/>
  <c r="R22" i="10" s="1"/>
  <c r="V22" i="10"/>
  <c r="AA22" i="10" s="1"/>
  <c r="S23" i="10"/>
  <c r="M26" i="10"/>
  <c r="R26" i="10" s="1"/>
  <c r="V27" i="10"/>
  <c r="AA27" i="10" s="1"/>
  <c r="V28" i="10"/>
  <c r="AA28" i="10" s="1"/>
  <c r="V31" i="10"/>
  <c r="AA31" i="10" s="1"/>
  <c r="U31" i="10"/>
  <c r="Z31" i="10" s="1"/>
  <c r="M31" i="10"/>
  <c r="R31" i="10" s="1"/>
  <c r="V34" i="10"/>
  <c r="U34" i="10"/>
  <c r="M34" i="10"/>
  <c r="R34" i="10" s="1"/>
  <c r="S34" i="10"/>
  <c r="V36" i="10"/>
  <c r="V38" i="10"/>
  <c r="AA38" i="10" s="1"/>
  <c r="U46" i="10"/>
  <c r="Z46" i="10" s="1"/>
  <c r="U52" i="10"/>
  <c r="M52" i="10"/>
  <c r="R52" i="10" s="1"/>
  <c r="T52" i="10"/>
  <c r="S52" i="10"/>
  <c r="T54" i="10"/>
  <c r="S60" i="10"/>
  <c r="V60" i="10"/>
  <c r="AA60" i="10" s="1"/>
  <c r="M60" i="10"/>
  <c r="R60" i="10" s="1"/>
  <c r="T60" i="10"/>
  <c r="W62" i="10"/>
  <c r="X62" i="10" s="1"/>
  <c r="S68" i="10"/>
  <c r="M68" i="10"/>
  <c r="R68" i="10" s="1"/>
  <c r="V68" i="10"/>
  <c r="AA68" i="10" s="1"/>
  <c r="U68" i="10"/>
  <c r="Z68" i="10" s="1"/>
  <c r="T68" i="10"/>
  <c r="S90" i="10"/>
  <c r="M90" i="10"/>
  <c r="R90" i="10" s="1"/>
  <c r="V90" i="10"/>
  <c r="U90" i="10"/>
  <c r="T90" i="10"/>
  <c r="S58" i="10"/>
  <c r="M3" i="10"/>
  <c r="R3" i="10" s="1"/>
  <c r="U3" i="10"/>
  <c r="Z3" i="10" s="1"/>
  <c r="M5" i="10"/>
  <c r="R5" i="10" s="1"/>
  <c r="U5" i="10"/>
  <c r="Z5" i="10" s="1"/>
  <c r="M7" i="10"/>
  <c r="R7" i="10" s="1"/>
  <c r="U7" i="10"/>
  <c r="Z7" i="10" s="1"/>
  <c r="S8" i="10"/>
  <c r="T11" i="10"/>
  <c r="Y11" i="10" s="1"/>
  <c r="M14" i="10"/>
  <c r="R14" i="10" s="1"/>
  <c r="U14" i="10"/>
  <c r="Z14" i="10" s="1"/>
  <c r="S16" i="10"/>
  <c r="T19" i="10"/>
  <c r="T23" i="10"/>
  <c r="T30" i="10"/>
  <c r="S31" i="10"/>
  <c r="T33" i="10"/>
  <c r="Y33" i="10" s="1"/>
  <c r="S33" i="10"/>
  <c r="T34" i="10"/>
  <c r="V42" i="10"/>
  <c r="AA42" i="10" s="1"/>
  <c r="U42" i="10"/>
  <c r="Z42" i="10" s="1"/>
  <c r="M42" i="10"/>
  <c r="R42" i="10" s="1"/>
  <c r="S42" i="10"/>
  <c r="V44" i="10"/>
  <c r="V46" i="10"/>
  <c r="AA46" i="10" s="1"/>
  <c r="U54" i="10"/>
  <c r="M57" i="10"/>
  <c r="R57" i="10" s="1"/>
  <c r="U60" i="10"/>
  <c r="U66" i="10"/>
  <c r="M66" i="10"/>
  <c r="R66" i="10" s="1"/>
  <c r="T66" i="10"/>
  <c r="V66" i="10"/>
  <c r="S76" i="10"/>
  <c r="M76" i="10"/>
  <c r="R76" i="10" s="1"/>
  <c r="V76" i="10"/>
  <c r="AA76" i="10" s="1"/>
  <c r="U76" i="10"/>
  <c r="T76" i="10"/>
  <c r="T49" i="10"/>
  <c r="S49" i="10"/>
  <c r="M11" i="10"/>
  <c r="R11" i="10" s="1"/>
  <c r="M19" i="10"/>
  <c r="R19" i="10" s="1"/>
  <c r="U23" i="10"/>
  <c r="Z23" i="10" s="1"/>
  <c r="T25" i="10"/>
  <c r="S25" i="10"/>
  <c r="U30" i="10"/>
  <c r="Z30" i="10" s="1"/>
  <c r="T31" i="10"/>
  <c r="M38" i="10"/>
  <c r="R38" i="10" s="1"/>
  <c r="T41" i="10"/>
  <c r="S41" i="10"/>
  <c r="T42" i="10"/>
  <c r="V50" i="10"/>
  <c r="AA50" i="10" s="1"/>
  <c r="U50" i="10"/>
  <c r="Z50" i="10" s="1"/>
  <c r="M50" i="10"/>
  <c r="R50" i="10" s="1"/>
  <c r="S50" i="10"/>
  <c r="V52" i="10"/>
  <c r="AA52" i="10" s="1"/>
  <c r="V54" i="10"/>
  <c r="U74" i="10"/>
  <c r="Z74" i="10" s="1"/>
  <c r="M74" i="10"/>
  <c r="R74" i="10" s="1"/>
  <c r="T74" i="10"/>
  <c r="V74" i="10"/>
  <c r="AA74" i="10" s="1"/>
  <c r="V69" i="10"/>
  <c r="AA69" i="10" s="1"/>
  <c r="U69" i="10"/>
  <c r="Z69" i="10" s="1"/>
  <c r="M69" i="10"/>
  <c r="R69" i="10" s="1"/>
  <c r="V77" i="10"/>
  <c r="AA77" i="10" s="1"/>
  <c r="U77" i="10"/>
  <c r="M77" i="10"/>
  <c r="R77" i="10" s="1"/>
  <c r="T93" i="10"/>
  <c r="S93" i="10"/>
  <c r="M93" i="10"/>
  <c r="R93" i="10" s="1"/>
  <c r="U93" i="10"/>
  <c r="U82" i="10"/>
  <c r="Z82" i="10" s="1"/>
  <c r="M82" i="10"/>
  <c r="R82" i="10" s="1"/>
  <c r="T82" i="10"/>
  <c r="V93" i="10"/>
  <c r="U96" i="10"/>
  <c r="M96" i="10"/>
  <c r="R96" i="10" s="1"/>
  <c r="T96" i="10"/>
  <c r="S96" i="10"/>
  <c r="V96" i="10"/>
  <c r="X119" i="10"/>
  <c r="T63" i="10"/>
  <c r="S63" i="10"/>
  <c r="T69" i="10"/>
  <c r="T71" i="10"/>
  <c r="S71" i="10"/>
  <c r="T77" i="10"/>
  <c r="T79" i="10"/>
  <c r="S79" i="10"/>
  <c r="V80" i="10"/>
  <c r="T80" i="10"/>
  <c r="S81" i="10"/>
  <c r="S82" i="10"/>
  <c r="V91" i="10"/>
  <c r="U91" i="10"/>
  <c r="M91" i="10"/>
  <c r="R91" i="10" s="1"/>
  <c r="T91" i="10"/>
  <c r="S91" i="10"/>
  <c r="W114" i="10"/>
  <c r="X114" i="10" s="1"/>
  <c r="Y62" i="10"/>
  <c r="S80" i="10"/>
  <c r="T81" i="10"/>
  <c r="V82" i="10"/>
  <c r="AA82" i="10" s="1"/>
  <c r="U80" i="10"/>
  <c r="T101" i="10"/>
  <c r="S101" i="10"/>
  <c r="M101" i="10"/>
  <c r="R101" i="10" s="1"/>
  <c r="V101" i="10"/>
  <c r="AA101" i="10" s="1"/>
  <c r="U101" i="10"/>
  <c r="Z101" i="10" s="1"/>
  <c r="U104" i="10"/>
  <c r="M104" i="10"/>
  <c r="R104" i="10" s="1"/>
  <c r="T104" i="10"/>
  <c r="S104" i="10"/>
  <c r="V104" i="10"/>
  <c r="AA104" i="10" s="1"/>
  <c r="U112" i="10"/>
  <c r="Z112" i="10" s="1"/>
  <c r="M112" i="10"/>
  <c r="R112" i="10" s="1"/>
  <c r="T112" i="10"/>
  <c r="S112" i="10"/>
  <c r="V112" i="10"/>
  <c r="AA112" i="10" s="1"/>
  <c r="T85" i="10"/>
  <c r="S85" i="10"/>
  <c r="V99" i="10"/>
  <c r="U99" i="10"/>
  <c r="M99" i="10"/>
  <c r="R99" i="10" s="1"/>
  <c r="T99" i="10"/>
  <c r="S99" i="10"/>
  <c r="V107" i="10"/>
  <c r="AA107" i="10" s="1"/>
  <c r="U107" i="10"/>
  <c r="Z107" i="10" s="1"/>
  <c r="M107" i="10"/>
  <c r="R107" i="10" s="1"/>
  <c r="T107" i="10"/>
  <c r="S107" i="10"/>
  <c r="V115" i="10"/>
  <c r="AA115" i="10" s="1"/>
  <c r="U115" i="10"/>
  <c r="Z115" i="10" s="1"/>
  <c r="M115" i="10"/>
  <c r="R115" i="10" s="1"/>
  <c r="T115" i="10"/>
  <c r="Y115" i="10" s="1"/>
  <c r="S115" i="10"/>
  <c r="S86" i="10"/>
  <c r="V118" i="10"/>
  <c r="AA118" i="10" s="1"/>
  <c r="U118" i="10"/>
  <c r="Z118" i="10" s="1"/>
  <c r="M118" i="10"/>
  <c r="R118" i="10" s="1"/>
  <c r="T118" i="10"/>
  <c r="S118" i="10"/>
  <c r="U85" i="10"/>
  <c r="Z85" i="10" s="1"/>
  <c r="T86" i="10"/>
  <c r="U88" i="10"/>
  <c r="M88" i="10"/>
  <c r="R88" i="10" s="1"/>
  <c r="T88" i="10"/>
  <c r="V94" i="10"/>
  <c r="AA94" i="10" s="1"/>
  <c r="U94" i="10"/>
  <c r="Z94" i="10" s="1"/>
  <c r="M94" i="10"/>
  <c r="R94" i="10" s="1"/>
  <c r="T94" i="10"/>
  <c r="S94" i="10"/>
  <c r="V102" i="10"/>
  <c r="AA102" i="10" s="1"/>
  <c r="U102" i="10"/>
  <c r="Z102" i="10" s="1"/>
  <c r="M102" i="10"/>
  <c r="R102" i="10" s="1"/>
  <c r="T102" i="10"/>
  <c r="S102" i="10"/>
  <c r="V110" i="10"/>
  <c r="AA110" i="10" s="1"/>
  <c r="U110" i="10"/>
  <c r="Z110" i="10" s="1"/>
  <c r="M110" i="10"/>
  <c r="R110" i="10" s="1"/>
  <c r="T110" i="10"/>
  <c r="S110" i="10"/>
  <c r="S123" i="10"/>
  <c r="S120" i="10"/>
  <c r="T123" i="10"/>
  <c r="S117" i="10"/>
  <c r="T120" i="10"/>
  <c r="M123" i="10"/>
  <c r="R123" i="10" s="1"/>
  <c r="U123" i="10"/>
  <c r="Z123" i="10" s="1"/>
  <c r="M120" i="10"/>
  <c r="R120" i="10" s="1"/>
  <c r="V64" i="8"/>
  <c r="AA64" i="8" s="1"/>
  <c r="S63" i="8"/>
  <c r="W63" i="8" s="1"/>
  <c r="X63" i="8" s="1"/>
  <c r="M10" i="8"/>
  <c r="R10" i="8" s="1"/>
  <c r="U10" i="8"/>
  <c r="T86" i="8"/>
  <c r="M18" i="8"/>
  <c r="R18" i="8" s="1"/>
  <c r="M97" i="8"/>
  <c r="R97" i="8" s="1"/>
  <c r="T32" i="8"/>
  <c r="S40" i="8"/>
  <c r="M74" i="8"/>
  <c r="R74" i="8" s="1"/>
  <c r="M101" i="8"/>
  <c r="R101" i="8" s="1"/>
  <c r="T113" i="8"/>
  <c r="T12" i="8"/>
  <c r="U40" i="8"/>
  <c r="U66" i="8"/>
  <c r="U92" i="8"/>
  <c r="M100" i="8"/>
  <c r="R100" i="8" s="1"/>
  <c r="M20" i="8"/>
  <c r="R20" i="8" s="1"/>
  <c r="M24" i="8"/>
  <c r="R24" i="8" s="1"/>
  <c r="V84" i="8"/>
  <c r="AA84" i="8" s="1"/>
  <c r="U100" i="8"/>
  <c r="V106" i="8"/>
  <c r="AA106" i="8" s="1"/>
  <c r="M43" i="8"/>
  <c r="R43" i="8" s="1"/>
  <c r="V44" i="8"/>
  <c r="U77" i="8"/>
  <c r="M63" i="8"/>
  <c r="R63" i="8" s="1"/>
  <c r="U30" i="8"/>
  <c r="Z30" i="8" s="1"/>
  <c r="U51" i="8"/>
  <c r="Z51" i="8" s="1"/>
  <c r="S53" i="8"/>
  <c r="M59" i="8"/>
  <c r="R59" i="8" s="1"/>
  <c r="T61" i="8"/>
  <c r="M82" i="8"/>
  <c r="R82" i="8" s="1"/>
  <c r="T18" i="8"/>
  <c r="V30" i="8"/>
  <c r="AA30" i="8" s="1"/>
  <c r="M41" i="8"/>
  <c r="R41" i="8" s="1"/>
  <c r="V52" i="8"/>
  <c r="AA52" i="8" s="1"/>
  <c r="V53" i="8"/>
  <c r="V61" i="8"/>
  <c r="U82" i="8"/>
  <c r="Z82" i="8" s="1"/>
  <c r="S89" i="8"/>
  <c r="V117" i="8"/>
  <c r="AA117" i="8" s="1"/>
  <c r="U59" i="8"/>
  <c r="T64" i="8"/>
  <c r="T66" i="8"/>
  <c r="V82" i="8"/>
  <c r="AA82" i="8" s="1"/>
  <c r="U89" i="8"/>
  <c r="U90" i="8"/>
  <c r="M95" i="8"/>
  <c r="R95" i="8" s="1"/>
  <c r="V103" i="8"/>
  <c r="AA103" i="8" s="1"/>
  <c r="T15" i="8"/>
  <c r="W15" i="8" s="1"/>
  <c r="Z15" i="8" s="1"/>
  <c r="V4" i="8"/>
  <c r="U15" i="8"/>
  <c r="V18" i="8"/>
  <c r="V59" i="8"/>
  <c r="V90" i="8"/>
  <c r="T10" i="8"/>
  <c r="V15" i="8"/>
  <c r="U24" i="8"/>
  <c r="Z24" i="8" s="1"/>
  <c r="U41" i="8"/>
  <c r="V66" i="8"/>
  <c r="W66" i="8" s="1"/>
  <c r="AA66" i="8" s="1"/>
  <c r="S86" i="8"/>
  <c r="T95" i="8"/>
  <c r="T20" i="8"/>
  <c r="V24" i="8"/>
  <c r="AA24" i="8" s="1"/>
  <c r="M30" i="8"/>
  <c r="R30" i="8" s="1"/>
  <c r="V41" i="8"/>
  <c r="AA41" i="8" s="1"/>
  <c r="M46" i="8"/>
  <c r="R46" i="8" s="1"/>
  <c r="M51" i="8"/>
  <c r="R51" i="8" s="1"/>
  <c r="U95" i="8"/>
  <c r="U20" i="8"/>
  <c r="T29" i="8"/>
  <c r="U56" i="8"/>
  <c r="T63" i="8"/>
  <c r="S71" i="8"/>
  <c r="W71" i="8" s="1"/>
  <c r="Y71" i="8" s="1"/>
  <c r="M79" i="8"/>
  <c r="R79" i="8" s="1"/>
  <c r="U85" i="8"/>
  <c r="Z85" i="8" s="1"/>
  <c r="V95" i="8"/>
  <c r="V113" i="8"/>
  <c r="AA113" i="8" s="1"/>
  <c r="M15" i="8"/>
  <c r="R15" i="8" s="1"/>
  <c r="V20" i="8"/>
  <c r="T30" i="8"/>
  <c r="T45" i="8"/>
  <c r="T46" i="8"/>
  <c r="S51" i="8"/>
  <c r="V63" i="8"/>
  <c r="AA63" i="8" s="1"/>
  <c r="M64" i="8"/>
  <c r="R64" i="8" s="1"/>
  <c r="M66" i="8"/>
  <c r="R66" i="8" s="1"/>
  <c r="T71" i="8"/>
  <c r="V74" i="8"/>
  <c r="AA74" i="8" s="1"/>
  <c r="T79" i="8"/>
  <c r="S92" i="8"/>
  <c r="M103" i="8"/>
  <c r="R103" i="8" s="1"/>
  <c r="T106" i="8"/>
  <c r="S105" i="9"/>
  <c r="M105" i="9"/>
  <c r="R105" i="9" s="1"/>
  <c r="V105" i="9"/>
  <c r="S5" i="9"/>
  <c r="T12" i="9"/>
  <c r="M12" i="9"/>
  <c r="R12" i="9" s="1"/>
  <c r="U12" i="9"/>
  <c r="Z12" i="9" s="1"/>
  <c r="V12" i="9"/>
  <c r="AA12" i="9" s="1"/>
  <c r="V54" i="9"/>
  <c r="U54" i="9"/>
  <c r="S54" i="9"/>
  <c r="M54" i="9"/>
  <c r="R54" i="9" s="1"/>
  <c r="T117" i="9"/>
  <c r="M117" i="9"/>
  <c r="R117" i="9" s="1"/>
  <c r="V117" i="9"/>
  <c r="AA117" i="9" s="1"/>
  <c r="U117" i="9"/>
  <c r="Z117" i="9" s="1"/>
  <c r="S17" i="9"/>
  <c r="M17" i="9"/>
  <c r="R17" i="9" s="1"/>
  <c r="V17" i="9"/>
  <c r="AA17" i="9" s="1"/>
  <c r="U17" i="9"/>
  <c r="Z17" i="9" s="1"/>
  <c r="T17" i="9"/>
  <c r="U44" i="9"/>
  <c r="T44" i="9"/>
  <c r="M44" i="9"/>
  <c r="R44" i="9" s="1"/>
  <c r="S114" i="9"/>
  <c r="M114" i="9"/>
  <c r="R114" i="9" s="1"/>
  <c r="V114" i="9"/>
  <c r="U114" i="9"/>
  <c r="Z114" i="9" s="1"/>
  <c r="U5" i="9"/>
  <c r="Z5" i="9" s="1"/>
  <c r="V52" i="9"/>
  <c r="U52" i="9"/>
  <c r="Z52" i="9" s="1"/>
  <c r="T52" i="9"/>
  <c r="S46" i="9"/>
  <c r="M46" i="9"/>
  <c r="R46" i="9" s="1"/>
  <c r="V46" i="9"/>
  <c r="AA46" i="9" s="1"/>
  <c r="U8" i="9"/>
  <c r="Z8" i="9" s="1"/>
  <c r="T8" i="9"/>
  <c r="Y8" i="9" s="1"/>
  <c r="S35" i="9"/>
  <c r="V35" i="9"/>
  <c r="S72" i="9"/>
  <c r="M72" i="9"/>
  <c r="R72" i="9" s="1"/>
  <c r="V72" i="9"/>
  <c r="S80" i="9"/>
  <c r="X80" i="9" s="1"/>
  <c r="M80" i="9"/>
  <c r="R80" i="9" s="1"/>
  <c r="V80" i="9"/>
  <c r="M108" i="9"/>
  <c r="R108" i="9" s="1"/>
  <c r="V108" i="9"/>
  <c r="AA108" i="9" s="1"/>
  <c r="U108" i="9"/>
  <c r="Z108" i="9" s="1"/>
  <c r="T108" i="9"/>
  <c r="T5" i="9"/>
  <c r="S8" i="9"/>
  <c r="X8" i="9" s="1"/>
  <c r="S3" i="9"/>
  <c r="S7" i="9"/>
  <c r="S11" i="9"/>
  <c r="X11" i="9" s="1"/>
  <c r="S14" i="9"/>
  <c r="V29" i="9"/>
  <c r="T46" i="9"/>
  <c r="S57" i="9"/>
  <c r="M57" i="9"/>
  <c r="R57" i="9" s="1"/>
  <c r="V57" i="9"/>
  <c r="AA57" i="9" s="1"/>
  <c r="T105" i="9"/>
  <c r="V5" i="9"/>
  <c r="AA5" i="9" s="1"/>
  <c r="S9" i="9"/>
  <c r="V9" i="9"/>
  <c r="AA9" i="9" s="1"/>
  <c r="T11" i="9"/>
  <c r="Y11" i="9" s="1"/>
  <c r="T14" i="9"/>
  <c r="M30" i="9"/>
  <c r="R30" i="9" s="1"/>
  <c r="V30" i="9"/>
  <c r="AA30" i="9" s="1"/>
  <c r="U30" i="9"/>
  <c r="Z30" i="9" s="1"/>
  <c r="T30" i="9"/>
  <c r="U46" i="9"/>
  <c r="Z46" i="9" s="1"/>
  <c r="T54" i="9"/>
  <c r="Y54" i="9" s="1"/>
  <c r="U105" i="9"/>
  <c r="Z105" i="9" s="1"/>
  <c r="M8" i="9"/>
  <c r="R8" i="9" s="1"/>
  <c r="V11" i="9"/>
  <c r="AA11" i="9" s="1"/>
  <c r="V14" i="9"/>
  <c r="U22" i="9"/>
  <c r="Z22" i="9" s="1"/>
  <c r="T22" i="9"/>
  <c r="M22" i="9"/>
  <c r="R22" i="9" s="1"/>
  <c r="V37" i="9"/>
  <c r="S44" i="9"/>
  <c r="M92" i="9"/>
  <c r="R92" i="9" s="1"/>
  <c r="V92" i="9"/>
  <c r="U92" i="9"/>
  <c r="T92" i="9"/>
  <c r="V26" i="9"/>
  <c r="AA26" i="9" s="1"/>
  <c r="U32" i="9"/>
  <c r="Z32" i="9" s="1"/>
  <c r="S49" i="9"/>
  <c r="T64" i="9"/>
  <c r="M75" i="9"/>
  <c r="R75" i="9" s="1"/>
  <c r="M81" i="9"/>
  <c r="R81" i="9" s="1"/>
  <c r="T83" i="9"/>
  <c r="W83" i="9" s="1"/>
  <c r="Y83" i="9" s="1"/>
  <c r="M84" i="9"/>
  <c r="R84" i="9" s="1"/>
  <c r="M106" i="9"/>
  <c r="R106" i="9" s="1"/>
  <c r="V15" i="9"/>
  <c r="AA15" i="9" s="1"/>
  <c r="M19" i="9"/>
  <c r="R19" i="9" s="1"/>
  <c r="T21" i="9"/>
  <c r="M24" i="9"/>
  <c r="R24" i="9" s="1"/>
  <c r="M38" i="9"/>
  <c r="R38" i="9" s="1"/>
  <c r="T49" i="9"/>
  <c r="M60" i="9"/>
  <c r="R60" i="9" s="1"/>
  <c r="U64" i="9"/>
  <c r="Z64" i="9" s="1"/>
  <c r="M65" i="9"/>
  <c r="R65" i="9" s="1"/>
  <c r="U83" i="9"/>
  <c r="Z83" i="9" s="1"/>
  <c r="T98" i="9"/>
  <c r="M100" i="9"/>
  <c r="R100" i="9" s="1"/>
  <c r="S103" i="9"/>
  <c r="V120" i="9"/>
  <c r="AA120" i="9" s="1"/>
  <c r="T122" i="9"/>
  <c r="S16" i="9"/>
  <c r="X16" i="9" s="1"/>
  <c r="M41" i="9"/>
  <c r="R41" i="9" s="1"/>
  <c r="M67" i="9"/>
  <c r="R67" i="9" s="1"/>
  <c r="S75" i="9"/>
  <c r="X75" i="9" s="1"/>
  <c r="M89" i="9"/>
  <c r="R89" i="9" s="1"/>
  <c r="S95" i="9"/>
  <c r="X95" i="9" s="1"/>
  <c r="M97" i="9"/>
  <c r="R97" i="9" s="1"/>
  <c r="U98" i="9"/>
  <c r="Z98" i="9" s="1"/>
  <c r="S116" i="9"/>
  <c r="S119" i="9"/>
  <c r="S121" i="9"/>
  <c r="U122" i="9"/>
  <c r="Z122" i="9" s="1"/>
  <c r="T75" i="9"/>
  <c r="Y75" i="9" s="1"/>
  <c r="S84" i="9"/>
  <c r="U16" i="9"/>
  <c r="U24" i="9"/>
  <c r="U34" i="9"/>
  <c r="Z34" i="9" s="1"/>
  <c r="S38" i="9"/>
  <c r="S41" i="9"/>
  <c r="S60" i="9"/>
  <c r="W60" i="9" s="1"/>
  <c r="Y60" i="9" s="1"/>
  <c r="S67" i="9"/>
  <c r="V73" i="9"/>
  <c r="U75" i="9"/>
  <c r="T81" i="9"/>
  <c r="T84" i="9"/>
  <c r="S89" i="9"/>
  <c r="U95" i="9"/>
  <c r="T97" i="9"/>
  <c r="Y97" i="9" s="1"/>
  <c r="T106" i="9"/>
  <c r="M32" i="9"/>
  <c r="R32" i="9" s="1"/>
  <c r="V34" i="9"/>
  <c r="AA34" i="9" s="1"/>
  <c r="U81" i="9"/>
  <c r="Z81" i="9" s="1"/>
  <c r="M83" i="9"/>
  <c r="R83" i="9" s="1"/>
  <c r="M98" i="9"/>
  <c r="R98" i="9" s="1"/>
  <c r="U106" i="9"/>
  <c r="Z106" i="9" s="1"/>
  <c r="S114" i="8"/>
  <c r="T114" i="8"/>
  <c r="M114" i="8"/>
  <c r="R114" i="8" s="1"/>
  <c r="V114" i="8"/>
  <c r="AA114" i="8" s="1"/>
  <c r="U114" i="8"/>
  <c r="AB3" i="8"/>
  <c r="M38" i="8"/>
  <c r="R38" i="8" s="1"/>
  <c r="V38" i="8"/>
  <c r="AA38" i="8" s="1"/>
  <c r="U38" i="8"/>
  <c r="Z38" i="8" s="1"/>
  <c r="T38" i="8"/>
  <c r="S6" i="8"/>
  <c r="V6" i="8"/>
  <c r="M8" i="8"/>
  <c r="R8" i="8" s="1"/>
  <c r="M12" i="8"/>
  <c r="R12" i="8" s="1"/>
  <c r="S13" i="8"/>
  <c r="M13" i="8"/>
  <c r="R13" i="8" s="1"/>
  <c r="T13" i="8"/>
  <c r="T16" i="8"/>
  <c r="V16" i="8"/>
  <c r="V48" i="8"/>
  <c r="AA48" i="8" s="1"/>
  <c r="U48" i="8"/>
  <c r="Z48" i="8" s="1"/>
  <c r="S48" i="8"/>
  <c r="W48" i="8" s="1"/>
  <c r="X48" i="8" s="1"/>
  <c r="M48" i="8"/>
  <c r="R48" i="8" s="1"/>
  <c r="AC3" i="8"/>
  <c r="U2" i="8"/>
  <c r="W2" i="8" s="1"/>
  <c r="X2" i="8" s="1"/>
  <c r="M4" i="8"/>
  <c r="R4" i="8" s="1"/>
  <c r="AD3" i="8"/>
  <c r="V2" i="8"/>
  <c r="T6" i="8"/>
  <c r="U13" i="8"/>
  <c r="S21" i="8"/>
  <c r="V21" i="8"/>
  <c r="AA21" i="8" s="1"/>
  <c r="U21" i="8"/>
  <c r="Z21" i="8" s="1"/>
  <c r="T21" i="8"/>
  <c r="M23" i="8"/>
  <c r="R23" i="8" s="1"/>
  <c r="U23" i="8"/>
  <c r="Z23" i="8" s="1"/>
  <c r="V23" i="8"/>
  <c r="AA23" i="8" s="1"/>
  <c r="V35" i="8"/>
  <c r="AA35" i="8" s="1"/>
  <c r="T35" i="8"/>
  <c r="M35" i="8"/>
  <c r="R35" i="8" s="1"/>
  <c r="U37" i="8"/>
  <c r="Z37" i="8" s="1"/>
  <c r="T37" i="8"/>
  <c r="AE3" i="8"/>
  <c r="V11" i="8"/>
  <c r="V13" i="8"/>
  <c r="M26" i="8"/>
  <c r="R26" i="8" s="1"/>
  <c r="V26" i="8"/>
  <c r="T26" i="8"/>
  <c r="U26" i="8"/>
  <c r="V27" i="8"/>
  <c r="AA27" i="8" s="1"/>
  <c r="V32" i="8"/>
  <c r="AA32" i="8" s="1"/>
  <c r="S32" i="8"/>
  <c r="M32" i="8"/>
  <c r="R32" i="8" s="1"/>
  <c r="V81" i="8"/>
  <c r="S81" i="8"/>
  <c r="S12" i="8"/>
  <c r="T28" i="8"/>
  <c r="M28" i="8"/>
  <c r="R28" i="8" s="1"/>
  <c r="U28" i="8"/>
  <c r="Z28" i="8" s="1"/>
  <c r="V28" i="8"/>
  <c r="AA28" i="8" s="1"/>
  <c r="AD5" i="8"/>
  <c r="T2" i="8"/>
  <c r="M2" i="8"/>
  <c r="R2" i="8" s="1"/>
  <c r="N2" i="8"/>
  <c r="U8" i="8"/>
  <c r="T48" i="8"/>
  <c r="T4" i="8"/>
  <c r="O2" i="8"/>
  <c r="AC5" i="8" s="1"/>
  <c r="U4" i="8"/>
  <c r="M6" i="8"/>
  <c r="R6" i="8" s="1"/>
  <c r="V8" i="8"/>
  <c r="AA8" i="8" s="1"/>
  <c r="S10" i="8"/>
  <c r="U12" i="8"/>
  <c r="M16" i="8"/>
  <c r="R16" i="8" s="1"/>
  <c r="U19" i="8"/>
  <c r="V19" i="8"/>
  <c r="AA19" i="8" s="1"/>
  <c r="S37" i="8"/>
  <c r="S69" i="8"/>
  <c r="S77" i="8"/>
  <c r="T84" i="8"/>
  <c r="S105" i="8"/>
  <c r="S46" i="8"/>
  <c r="V56" i="8"/>
  <c r="AA56" i="8" s="1"/>
  <c r="S58" i="8"/>
  <c r="U61" i="8"/>
  <c r="Z61" i="8" s="1"/>
  <c r="T69" i="8"/>
  <c r="M71" i="8"/>
  <c r="R71" i="8" s="1"/>
  <c r="V72" i="8"/>
  <c r="S73" i="8"/>
  <c r="T77" i="8"/>
  <c r="S79" i="8"/>
  <c r="U84" i="8"/>
  <c r="Z84" i="8" s="1"/>
  <c r="T89" i="8"/>
  <c r="V92" i="8"/>
  <c r="T105" i="8"/>
  <c r="U106" i="8"/>
  <c r="S108" i="8"/>
  <c r="U113" i="8"/>
  <c r="Z113" i="8" s="1"/>
  <c r="U117" i="8"/>
  <c r="Z117" i="8" s="1"/>
  <c r="V120" i="8"/>
  <c r="T122" i="8"/>
  <c r="S54" i="8"/>
  <c r="V58" i="8"/>
  <c r="AA58" i="8" s="1"/>
  <c r="U69" i="8"/>
  <c r="Z69" i="8" s="1"/>
  <c r="U105" i="8"/>
  <c r="Z105" i="8" s="1"/>
  <c r="T108" i="8"/>
  <c r="V109" i="8"/>
  <c r="AA109" i="8" s="1"/>
  <c r="S111" i="8"/>
  <c r="S116" i="8"/>
  <c r="S119" i="8"/>
  <c r="X119" i="8" s="1"/>
  <c r="S121" i="8"/>
  <c r="U122" i="8"/>
  <c r="T43" i="8"/>
  <c r="U46" i="8"/>
  <c r="Z46" i="8" s="1"/>
  <c r="U49" i="8"/>
  <c r="T54" i="8"/>
  <c r="V69" i="8"/>
  <c r="AA69" i="8" s="1"/>
  <c r="S74" i="8"/>
  <c r="V77" i="8"/>
  <c r="U79" i="8"/>
  <c r="Z79" i="8" s="1"/>
  <c r="V85" i="8"/>
  <c r="V89" i="8"/>
  <c r="U93" i="8"/>
  <c r="S97" i="8"/>
  <c r="T98" i="8"/>
  <c r="S103" i="8"/>
  <c r="V105" i="8"/>
  <c r="AA105" i="8" s="1"/>
  <c r="U108" i="8"/>
  <c r="Z108" i="8" s="1"/>
  <c r="T111" i="8"/>
  <c r="T116" i="8"/>
  <c r="T119" i="8"/>
  <c r="T121" i="8"/>
  <c r="V122" i="8"/>
  <c r="U33" i="8"/>
  <c r="M40" i="8"/>
  <c r="R40" i="8" s="1"/>
  <c r="U43" i="8"/>
  <c r="V49" i="8"/>
  <c r="AA49" i="8" s="1"/>
  <c r="T51" i="8"/>
  <c r="U54" i="8"/>
  <c r="M56" i="8"/>
  <c r="R56" i="8" s="1"/>
  <c r="S59" i="8"/>
  <c r="W59" i="8" s="1"/>
  <c r="AA59" i="8" s="1"/>
  <c r="M61" i="8"/>
  <c r="R61" i="8" s="1"/>
  <c r="T74" i="8"/>
  <c r="S82" i="8"/>
  <c r="U86" i="8"/>
  <c r="M92" i="8"/>
  <c r="R92" i="8" s="1"/>
  <c r="V93" i="8"/>
  <c r="T97" i="8"/>
  <c r="W97" i="8" s="1"/>
  <c r="X97" i="8" s="1"/>
  <c r="U98" i="8"/>
  <c r="S100" i="8"/>
  <c r="T103" i="8"/>
  <c r="M106" i="8"/>
  <c r="R106" i="8" s="1"/>
  <c r="V108" i="8"/>
  <c r="AA108" i="8" s="1"/>
  <c r="U111" i="8"/>
  <c r="Z111" i="8" s="1"/>
  <c r="M113" i="8"/>
  <c r="R113" i="8" s="1"/>
  <c r="U116" i="8"/>
  <c r="M117" i="8"/>
  <c r="R117" i="8" s="1"/>
  <c r="U119" i="8"/>
  <c r="Z119" i="8" s="1"/>
  <c r="U121" i="8"/>
  <c r="Z121" i="8" s="1"/>
  <c r="V33" i="8"/>
  <c r="S45" i="8"/>
  <c r="V54" i="8"/>
  <c r="M58" i="8"/>
  <c r="R58" i="8" s="1"/>
  <c r="M72" i="8"/>
  <c r="R72" i="8" s="1"/>
  <c r="M84" i="8"/>
  <c r="R84" i="8" s="1"/>
  <c r="V98" i="8"/>
  <c r="T100" i="8"/>
  <c r="V111" i="8"/>
  <c r="AA111" i="8" s="1"/>
  <c r="V116" i="8"/>
  <c r="AA116" i="8" s="1"/>
  <c r="V119" i="8"/>
  <c r="W119" i="8" s="1"/>
  <c r="Y119" i="8" s="1"/>
  <c r="V121" i="8"/>
  <c r="AA121" i="8" s="1"/>
  <c r="M122" i="8"/>
  <c r="R122" i="8" s="1"/>
  <c r="T40" i="8"/>
  <c r="V45" i="8"/>
  <c r="AA45" i="8" s="1"/>
  <c r="M49" i="8"/>
  <c r="R49" i="8" s="1"/>
  <c r="T56" i="8"/>
  <c r="U75" i="8"/>
  <c r="M98" i="8"/>
  <c r="R98" i="8" s="1"/>
  <c r="AE3" i="9"/>
  <c r="V13" i="9"/>
  <c r="AA13" i="9" s="1"/>
  <c r="U13" i="9"/>
  <c r="Z13" i="9" s="1"/>
  <c r="M13" i="9"/>
  <c r="R13" i="9" s="1"/>
  <c r="T13" i="9"/>
  <c r="S13" i="9"/>
  <c r="AA60" i="9"/>
  <c r="AD5" i="9"/>
  <c r="AB5" i="9"/>
  <c r="T6" i="9"/>
  <c r="V6" i="9"/>
  <c r="AA6" i="9" s="1"/>
  <c r="U6" i="9"/>
  <c r="Z6" i="9" s="1"/>
  <c r="M6" i="9"/>
  <c r="R6" i="9" s="1"/>
  <c r="S6" i="9"/>
  <c r="S47" i="9"/>
  <c r="M47" i="9"/>
  <c r="R47" i="9" s="1"/>
  <c r="U47" i="9"/>
  <c r="Z47" i="9" s="1"/>
  <c r="T47" i="9"/>
  <c r="V47" i="9"/>
  <c r="AA47" i="9" s="1"/>
  <c r="V69" i="9"/>
  <c r="AA69" i="9" s="1"/>
  <c r="M69" i="9"/>
  <c r="R69" i="9" s="1"/>
  <c r="U69" i="9"/>
  <c r="T69" i="9"/>
  <c r="S69" i="9"/>
  <c r="M78" i="9"/>
  <c r="R78" i="9" s="1"/>
  <c r="V78" i="9"/>
  <c r="AA78" i="9" s="1"/>
  <c r="U78" i="9"/>
  <c r="Z78" i="9" s="1"/>
  <c r="T78" i="9"/>
  <c r="S78" i="9"/>
  <c r="T4" i="9"/>
  <c r="V4" i="9"/>
  <c r="AA4" i="9" s="1"/>
  <c r="U4" i="9"/>
  <c r="Z4" i="9" s="1"/>
  <c r="M4" i="9"/>
  <c r="R4" i="9" s="1"/>
  <c r="S4" i="9"/>
  <c r="T2" i="9"/>
  <c r="Y2" i="9" s="1"/>
  <c r="V2" i="9"/>
  <c r="U2" i="9"/>
  <c r="Z2" i="9" s="1"/>
  <c r="M2" i="9"/>
  <c r="S2" i="9"/>
  <c r="V10" i="9"/>
  <c r="AA10" i="9" s="1"/>
  <c r="U10" i="9"/>
  <c r="Z10" i="9" s="1"/>
  <c r="M10" i="9"/>
  <c r="R10" i="9" s="1"/>
  <c r="T10" i="9"/>
  <c r="S10" i="9"/>
  <c r="AE5" i="9"/>
  <c r="V18" i="9"/>
  <c r="AA18" i="9" s="1"/>
  <c r="U18" i="9"/>
  <c r="Z18" i="9" s="1"/>
  <c r="M18" i="9"/>
  <c r="R18" i="9" s="1"/>
  <c r="T18" i="9"/>
  <c r="S18" i="9"/>
  <c r="AB3" i="9"/>
  <c r="AC5" i="9"/>
  <c r="V59" i="9"/>
  <c r="AA59" i="9" s="1"/>
  <c r="U59" i="9"/>
  <c r="Z59" i="9" s="1"/>
  <c r="M59" i="9"/>
  <c r="R59" i="9" s="1"/>
  <c r="T59" i="9"/>
  <c r="AC3" i="9"/>
  <c r="V61" i="9"/>
  <c r="M61" i="9"/>
  <c r="R61" i="9" s="1"/>
  <c r="U61" i="9"/>
  <c r="Z61" i="9" s="1"/>
  <c r="S25" i="9"/>
  <c r="S33" i="9"/>
  <c r="V43" i="9"/>
  <c r="U43" i="9"/>
  <c r="M43" i="9"/>
  <c r="R43" i="9" s="1"/>
  <c r="S43" i="9"/>
  <c r="U55" i="9"/>
  <c r="Z55" i="9" s="1"/>
  <c r="T58" i="9"/>
  <c r="S58" i="9"/>
  <c r="X100" i="9"/>
  <c r="U53" i="9"/>
  <c r="M53" i="9"/>
  <c r="R53" i="9" s="1"/>
  <c r="T53" i="9"/>
  <c r="Y53" i="9" s="1"/>
  <c r="S53" i="9"/>
  <c r="T61" i="9"/>
  <c r="S20" i="9"/>
  <c r="T25" i="9"/>
  <c r="Y25" i="9" s="1"/>
  <c r="S28" i="9"/>
  <c r="T33" i="9"/>
  <c r="Y33" i="9" s="1"/>
  <c r="S36" i="9"/>
  <c r="V40" i="9"/>
  <c r="T40" i="9"/>
  <c r="T42" i="9"/>
  <c r="S42" i="9"/>
  <c r="T43" i="9"/>
  <c r="V51" i="9"/>
  <c r="U51" i="9"/>
  <c r="Z51" i="9" s="1"/>
  <c r="M51" i="9"/>
  <c r="R51" i="9" s="1"/>
  <c r="S51" i="9"/>
  <c r="V53" i="9"/>
  <c r="V55" i="9"/>
  <c r="AA55" i="9" s="1"/>
  <c r="M70" i="9"/>
  <c r="R70" i="9" s="1"/>
  <c r="V70" i="9"/>
  <c r="AA70" i="9" s="1"/>
  <c r="U70" i="9"/>
  <c r="Z70" i="9" s="1"/>
  <c r="T70" i="9"/>
  <c r="S70" i="9"/>
  <c r="S15" i="9"/>
  <c r="T20" i="9"/>
  <c r="U21" i="9"/>
  <c r="Z21" i="9" s="1"/>
  <c r="M21" i="9"/>
  <c r="R21" i="9" s="1"/>
  <c r="U25" i="9"/>
  <c r="Z25" i="9" s="1"/>
  <c r="T28" i="9"/>
  <c r="U29" i="9"/>
  <c r="Z29" i="9" s="1"/>
  <c r="M29" i="9"/>
  <c r="R29" i="9" s="1"/>
  <c r="U33" i="9"/>
  <c r="Z33" i="9" s="1"/>
  <c r="T36" i="9"/>
  <c r="Y36" i="9" s="1"/>
  <c r="U37" i="9"/>
  <c r="Z37" i="9" s="1"/>
  <c r="M37" i="9"/>
  <c r="R37" i="9" s="1"/>
  <c r="T39" i="9"/>
  <c r="T50" i="9"/>
  <c r="S50" i="9"/>
  <c r="T51" i="9"/>
  <c r="U58" i="9"/>
  <c r="Z58" i="9" s="1"/>
  <c r="M62" i="9"/>
  <c r="R62" i="9" s="1"/>
  <c r="V62" i="9"/>
  <c r="U62" i="9"/>
  <c r="Z62" i="9" s="1"/>
  <c r="T62" i="9"/>
  <c r="S62" i="9"/>
  <c r="T76" i="9"/>
  <c r="S76" i="9"/>
  <c r="M76" i="9"/>
  <c r="R76" i="9" s="1"/>
  <c r="V76" i="9"/>
  <c r="U76" i="9"/>
  <c r="S59" i="9"/>
  <c r="T55" i="9"/>
  <c r="S12" i="9"/>
  <c r="T15" i="9"/>
  <c r="Y15" i="9" s="1"/>
  <c r="U20" i="9"/>
  <c r="Z20" i="9" s="1"/>
  <c r="T23" i="9"/>
  <c r="M25" i="9"/>
  <c r="R25" i="9" s="1"/>
  <c r="U28" i="9"/>
  <c r="Z28" i="9" s="1"/>
  <c r="T31" i="9"/>
  <c r="M33" i="9"/>
  <c r="R33" i="9" s="1"/>
  <c r="U36" i="9"/>
  <c r="U39" i="9"/>
  <c r="Z39" i="9" s="1"/>
  <c r="S40" i="9"/>
  <c r="U42" i="9"/>
  <c r="M55" i="9"/>
  <c r="R55" i="9" s="1"/>
  <c r="V58" i="9"/>
  <c r="AA58" i="9" s="1"/>
  <c r="V77" i="9"/>
  <c r="AA77" i="9" s="1"/>
  <c r="M77" i="9"/>
  <c r="R77" i="9" s="1"/>
  <c r="U77" i="9"/>
  <c r="Z77" i="9" s="1"/>
  <c r="T77" i="9"/>
  <c r="U104" i="9"/>
  <c r="Z104" i="9" s="1"/>
  <c r="M104" i="9"/>
  <c r="R104" i="9" s="1"/>
  <c r="T104" i="9"/>
  <c r="S104" i="9"/>
  <c r="V104" i="9"/>
  <c r="U45" i="9"/>
  <c r="Z45" i="9" s="1"/>
  <c r="M45" i="9"/>
  <c r="R45" i="9" s="1"/>
  <c r="T45" i="9"/>
  <c r="S45" i="9"/>
  <c r="U63" i="9"/>
  <c r="Z63" i="9" s="1"/>
  <c r="M63" i="9"/>
  <c r="R63" i="9" s="1"/>
  <c r="T63" i="9"/>
  <c r="V63" i="9"/>
  <c r="AA63" i="9" s="1"/>
  <c r="S63" i="9"/>
  <c r="M15" i="9"/>
  <c r="R15" i="9" s="1"/>
  <c r="M20" i="9"/>
  <c r="R20" i="9" s="1"/>
  <c r="S21" i="9"/>
  <c r="U23" i="9"/>
  <c r="Z23" i="9" s="1"/>
  <c r="S26" i="9"/>
  <c r="M28" i="9"/>
  <c r="R28" i="9" s="1"/>
  <c r="S29" i="9"/>
  <c r="U31" i="9"/>
  <c r="Z31" i="9" s="1"/>
  <c r="S34" i="9"/>
  <c r="M36" i="9"/>
  <c r="R36" i="9" s="1"/>
  <c r="S37" i="9"/>
  <c r="V39" i="9"/>
  <c r="U40" i="9"/>
  <c r="V42" i="9"/>
  <c r="V48" i="9"/>
  <c r="AA48" i="9" s="1"/>
  <c r="U48" i="9"/>
  <c r="M48" i="9"/>
  <c r="R48" i="9" s="1"/>
  <c r="T48" i="9"/>
  <c r="Y48" i="9" s="1"/>
  <c r="U50" i="9"/>
  <c r="V56" i="9"/>
  <c r="AA56" i="9" s="1"/>
  <c r="U56" i="9"/>
  <c r="Z56" i="9" s="1"/>
  <c r="M56" i="9"/>
  <c r="R56" i="9" s="1"/>
  <c r="T56" i="9"/>
  <c r="S56" i="9"/>
  <c r="T68" i="9"/>
  <c r="Y68" i="9" s="1"/>
  <c r="S68" i="9"/>
  <c r="M68" i="9"/>
  <c r="R68" i="9" s="1"/>
  <c r="V68" i="9"/>
  <c r="AA68" i="9" s="1"/>
  <c r="U68" i="9"/>
  <c r="S90" i="9"/>
  <c r="V90" i="9"/>
  <c r="T93" i="9"/>
  <c r="S93" i="9"/>
  <c r="V93" i="9"/>
  <c r="U93" i="9"/>
  <c r="U71" i="9"/>
  <c r="M71" i="9"/>
  <c r="R71" i="9" s="1"/>
  <c r="T71" i="9"/>
  <c r="U79" i="9"/>
  <c r="Z79" i="9" s="1"/>
  <c r="M79" i="9"/>
  <c r="R79" i="9" s="1"/>
  <c r="T79" i="9"/>
  <c r="T87" i="9"/>
  <c r="S87" i="9"/>
  <c r="T90" i="9"/>
  <c r="U87" i="9"/>
  <c r="U90" i="9"/>
  <c r="U96" i="9"/>
  <c r="M96" i="9"/>
  <c r="R96" i="9" s="1"/>
  <c r="T96" i="9"/>
  <c r="Y96" i="9" s="1"/>
  <c r="S96" i="9"/>
  <c r="V96" i="9"/>
  <c r="T109" i="9"/>
  <c r="Y109" i="9" s="1"/>
  <c r="S109" i="9"/>
  <c r="M109" i="9"/>
  <c r="R109" i="9" s="1"/>
  <c r="V109" i="9"/>
  <c r="S71" i="9"/>
  <c r="S79" i="9"/>
  <c r="V87" i="9"/>
  <c r="U109" i="9"/>
  <c r="Z109" i="9" s="1"/>
  <c r="V66" i="9"/>
  <c r="AA66" i="9" s="1"/>
  <c r="U66" i="9"/>
  <c r="M66" i="9"/>
  <c r="R66" i="9" s="1"/>
  <c r="V71" i="9"/>
  <c r="AA71" i="9" s="1"/>
  <c r="V74" i="9"/>
  <c r="AA74" i="9" s="1"/>
  <c r="U74" i="9"/>
  <c r="M74" i="9"/>
  <c r="R74" i="9" s="1"/>
  <c r="V79" i="9"/>
  <c r="AA79" i="9" s="1"/>
  <c r="V82" i="9"/>
  <c r="AA82" i="9" s="1"/>
  <c r="U82" i="9"/>
  <c r="Z82" i="9" s="1"/>
  <c r="M82" i="9"/>
  <c r="R82" i="9" s="1"/>
  <c r="V94" i="9"/>
  <c r="U94" i="9"/>
  <c r="M94" i="9"/>
  <c r="R94" i="9" s="1"/>
  <c r="T94" i="9"/>
  <c r="T101" i="9"/>
  <c r="S101" i="9"/>
  <c r="M101" i="9"/>
  <c r="R101" i="9" s="1"/>
  <c r="V101" i="9"/>
  <c r="T65" i="9"/>
  <c r="S66" i="9"/>
  <c r="T73" i="9"/>
  <c r="S74" i="9"/>
  <c r="S82" i="9"/>
  <c r="T85" i="9"/>
  <c r="S85" i="9"/>
  <c r="V85" i="9"/>
  <c r="AA85" i="9" s="1"/>
  <c r="U85" i="9"/>
  <c r="Z85" i="9" s="1"/>
  <c r="M90" i="9"/>
  <c r="R90" i="9" s="1"/>
  <c r="V91" i="9"/>
  <c r="U91" i="9"/>
  <c r="M91" i="9"/>
  <c r="R91" i="9" s="1"/>
  <c r="T91" i="9"/>
  <c r="M93" i="9"/>
  <c r="R93" i="9" s="1"/>
  <c r="U101" i="9"/>
  <c r="U112" i="9"/>
  <c r="Z112" i="9" s="1"/>
  <c r="M112" i="9"/>
  <c r="R112" i="9" s="1"/>
  <c r="T112" i="9"/>
  <c r="S112" i="9"/>
  <c r="V99" i="9"/>
  <c r="U99" i="9"/>
  <c r="Z99" i="9" s="1"/>
  <c r="M99" i="9"/>
  <c r="R99" i="9" s="1"/>
  <c r="T99" i="9"/>
  <c r="Y99" i="9" s="1"/>
  <c r="S99" i="9"/>
  <c r="V107" i="9"/>
  <c r="U107" i="9"/>
  <c r="Z107" i="9" s="1"/>
  <c r="M107" i="9"/>
  <c r="R107" i="9" s="1"/>
  <c r="T107" i="9"/>
  <c r="S107" i="9"/>
  <c r="V115" i="9"/>
  <c r="AA115" i="9" s="1"/>
  <c r="U115" i="9"/>
  <c r="Z115" i="9" s="1"/>
  <c r="M115" i="9"/>
  <c r="R115" i="9" s="1"/>
  <c r="T115" i="9"/>
  <c r="Y115" i="9" s="1"/>
  <c r="S115" i="9"/>
  <c r="T86" i="9"/>
  <c r="U88" i="9"/>
  <c r="M88" i="9"/>
  <c r="R88" i="9" s="1"/>
  <c r="T88" i="9"/>
  <c r="V118" i="9"/>
  <c r="AA118" i="9" s="1"/>
  <c r="U118" i="9"/>
  <c r="Z118" i="9" s="1"/>
  <c r="M118" i="9"/>
  <c r="R118" i="9" s="1"/>
  <c r="T118" i="9"/>
  <c r="S118" i="9"/>
  <c r="U86" i="9"/>
  <c r="Z86" i="9" s="1"/>
  <c r="V102" i="9"/>
  <c r="AA102" i="9" s="1"/>
  <c r="U102" i="9"/>
  <c r="M102" i="9"/>
  <c r="R102" i="9" s="1"/>
  <c r="T102" i="9"/>
  <c r="Y102" i="9" s="1"/>
  <c r="S102" i="9"/>
  <c r="V110" i="9"/>
  <c r="AA110" i="9" s="1"/>
  <c r="U110" i="9"/>
  <c r="Z110" i="9" s="1"/>
  <c r="M110" i="9"/>
  <c r="R110" i="9" s="1"/>
  <c r="T110" i="9"/>
  <c r="S110" i="9"/>
  <c r="S123" i="9"/>
  <c r="S120" i="9"/>
  <c r="T123" i="9"/>
  <c r="S117" i="9"/>
  <c r="T120" i="9"/>
  <c r="W121" i="9"/>
  <c r="Y121" i="9" s="1"/>
  <c r="M123" i="9"/>
  <c r="R123" i="9" s="1"/>
  <c r="U123" i="9"/>
  <c r="Z123" i="9" s="1"/>
  <c r="M120" i="9"/>
  <c r="R120" i="9" s="1"/>
  <c r="V42" i="8"/>
  <c r="AA42" i="8" s="1"/>
  <c r="U42" i="8"/>
  <c r="Z42" i="8" s="1"/>
  <c r="M42" i="8"/>
  <c r="R42" i="8" s="1"/>
  <c r="T42" i="8"/>
  <c r="S42" i="8"/>
  <c r="AA61" i="8"/>
  <c r="V34" i="8"/>
  <c r="T34" i="8"/>
  <c r="S34" i="8"/>
  <c r="S17" i="8"/>
  <c r="S25" i="8"/>
  <c r="W30" i="8"/>
  <c r="X30" i="8" s="1"/>
  <c r="U34" i="8"/>
  <c r="S14" i="8"/>
  <c r="T17" i="8"/>
  <c r="S22" i="8"/>
  <c r="T25" i="8"/>
  <c r="V68" i="8"/>
  <c r="AA68" i="8" s="1"/>
  <c r="U68" i="8"/>
  <c r="Z68" i="8" s="1"/>
  <c r="M68" i="8"/>
  <c r="R68" i="8" s="1"/>
  <c r="T68" i="8"/>
  <c r="S3" i="8"/>
  <c r="S7" i="8"/>
  <c r="Q2" i="8"/>
  <c r="AE5" i="8" s="1"/>
  <c r="T5" i="8"/>
  <c r="T7" i="8"/>
  <c r="M9" i="8"/>
  <c r="R9" i="8" s="1"/>
  <c r="U9" i="8"/>
  <c r="S11" i="8"/>
  <c r="T14" i="8"/>
  <c r="M17" i="8"/>
  <c r="R17" i="8" s="1"/>
  <c r="U17" i="8"/>
  <c r="Z17" i="8" s="1"/>
  <c r="S19" i="8"/>
  <c r="T22" i="8"/>
  <c r="W23" i="8"/>
  <c r="Y23" i="8" s="1"/>
  <c r="M25" i="8"/>
  <c r="R25" i="8" s="1"/>
  <c r="U25" i="8"/>
  <c r="S27" i="8"/>
  <c r="U36" i="8"/>
  <c r="M36" i="8"/>
  <c r="R36" i="8" s="1"/>
  <c r="T36" i="8"/>
  <c r="V39" i="8"/>
  <c r="AA39" i="8" s="1"/>
  <c r="U39" i="8"/>
  <c r="Z39" i="8" s="1"/>
  <c r="M39" i="8"/>
  <c r="R39" i="8" s="1"/>
  <c r="T39" i="8"/>
  <c r="S39" i="8"/>
  <c r="V47" i="8"/>
  <c r="AA47" i="8" s="1"/>
  <c r="U47" i="8"/>
  <c r="Z47" i="8" s="1"/>
  <c r="M47" i="8"/>
  <c r="R47" i="8" s="1"/>
  <c r="T47" i="8"/>
  <c r="S47" i="8"/>
  <c r="T3" i="8"/>
  <c r="M3" i="8"/>
  <c r="R3" i="8" s="1"/>
  <c r="U3" i="8"/>
  <c r="M5" i="8"/>
  <c r="R5" i="8" s="1"/>
  <c r="U5" i="8"/>
  <c r="M7" i="8"/>
  <c r="R7" i="8" s="1"/>
  <c r="U7" i="8"/>
  <c r="S8" i="8"/>
  <c r="V9" i="8"/>
  <c r="T11" i="8"/>
  <c r="M14" i="8"/>
  <c r="R14" i="8" s="1"/>
  <c r="U14" i="8"/>
  <c r="S16" i="8"/>
  <c r="T19" i="8"/>
  <c r="M22" i="8"/>
  <c r="R22" i="8" s="1"/>
  <c r="U22" i="8"/>
  <c r="S24" i="8"/>
  <c r="T27" i="8"/>
  <c r="U29" i="8"/>
  <c r="M29" i="8"/>
  <c r="R29" i="8" s="1"/>
  <c r="V31" i="8"/>
  <c r="U31" i="8"/>
  <c r="M31" i="8"/>
  <c r="R31" i="8" s="1"/>
  <c r="S31" i="8"/>
  <c r="S36" i="8"/>
  <c r="V50" i="8"/>
  <c r="AA50" i="8" s="1"/>
  <c r="U50" i="8"/>
  <c r="Z50" i="8" s="1"/>
  <c r="M50" i="8"/>
  <c r="R50" i="8" s="1"/>
  <c r="T50" i="8"/>
  <c r="S50" i="8"/>
  <c r="S9" i="8"/>
  <c r="S5" i="8"/>
  <c r="M11" i="8"/>
  <c r="R11" i="8" s="1"/>
  <c r="M19" i="8"/>
  <c r="R19" i="8" s="1"/>
  <c r="M27" i="8"/>
  <c r="R27" i="8" s="1"/>
  <c r="S28" i="8"/>
  <c r="S29" i="8"/>
  <c r="T31" i="8"/>
  <c r="M34" i="8"/>
  <c r="R34" i="8" s="1"/>
  <c r="S35" i="8"/>
  <c r="V36" i="8"/>
  <c r="V57" i="8"/>
  <c r="AA57" i="8" s="1"/>
  <c r="M57" i="8"/>
  <c r="R57" i="8" s="1"/>
  <c r="U57" i="8"/>
  <c r="Z57" i="8" s="1"/>
  <c r="T57" i="8"/>
  <c r="S57" i="8"/>
  <c r="T67" i="8"/>
  <c r="S67" i="8"/>
  <c r="M87" i="8"/>
  <c r="R87" i="8" s="1"/>
  <c r="V87" i="8"/>
  <c r="U87" i="8"/>
  <c r="T87" i="8"/>
  <c r="S87" i="8"/>
  <c r="X66" i="8"/>
  <c r="T53" i="8"/>
  <c r="S60" i="8"/>
  <c r="V65" i="8"/>
  <c r="U65" i="8"/>
  <c r="M65" i="8"/>
  <c r="R65" i="8" s="1"/>
  <c r="T65" i="8"/>
  <c r="U67" i="8"/>
  <c r="Z67" i="8" s="1"/>
  <c r="U88" i="8"/>
  <c r="M88" i="8"/>
  <c r="R88" i="8" s="1"/>
  <c r="T88" i="8"/>
  <c r="V88" i="8"/>
  <c r="S88" i="8"/>
  <c r="M37" i="8"/>
  <c r="R37" i="8" s="1"/>
  <c r="M45" i="8"/>
  <c r="R45" i="8" s="1"/>
  <c r="M53" i="8"/>
  <c r="R53" i="8" s="1"/>
  <c r="S55" i="8"/>
  <c r="T60" i="8"/>
  <c r="S65" i="8"/>
  <c r="V67" i="8"/>
  <c r="AA67" i="8" s="1"/>
  <c r="V76" i="8"/>
  <c r="AA76" i="8" s="1"/>
  <c r="U76" i="8"/>
  <c r="M76" i="8"/>
  <c r="R76" i="8" s="1"/>
  <c r="T76" i="8"/>
  <c r="S44" i="8"/>
  <c r="S52" i="8"/>
  <c r="T55" i="8"/>
  <c r="U60" i="8"/>
  <c r="U62" i="8"/>
  <c r="Z62" i="8" s="1"/>
  <c r="M62" i="8"/>
  <c r="R62" i="8" s="1"/>
  <c r="T62" i="8"/>
  <c r="S62" i="8"/>
  <c r="U80" i="8"/>
  <c r="M80" i="8"/>
  <c r="R80" i="8" s="1"/>
  <c r="T80" i="8"/>
  <c r="S80" i="8"/>
  <c r="V80" i="8"/>
  <c r="W86" i="8"/>
  <c r="Y86" i="8" s="1"/>
  <c r="S33" i="8"/>
  <c r="S41" i="8"/>
  <c r="T44" i="8"/>
  <c r="S49" i="8"/>
  <c r="T52" i="8"/>
  <c r="M55" i="8"/>
  <c r="R55" i="8" s="1"/>
  <c r="U55" i="8"/>
  <c r="T58" i="8"/>
  <c r="M60" i="8"/>
  <c r="R60" i="8" s="1"/>
  <c r="U64" i="8"/>
  <c r="M67" i="8"/>
  <c r="R67" i="8" s="1"/>
  <c r="U70" i="8"/>
  <c r="Z70" i="8" s="1"/>
  <c r="M70" i="8"/>
  <c r="R70" i="8" s="1"/>
  <c r="T70" i="8"/>
  <c r="S70" i="8"/>
  <c r="T72" i="8"/>
  <c r="V78" i="8"/>
  <c r="AA78" i="8" s="1"/>
  <c r="U78" i="8"/>
  <c r="M78" i="8"/>
  <c r="R78" i="8" s="1"/>
  <c r="T78" i="8"/>
  <c r="S78" i="8"/>
  <c r="M44" i="8"/>
  <c r="R44" i="8" s="1"/>
  <c r="M52" i="8"/>
  <c r="R52" i="8" s="1"/>
  <c r="V62" i="8"/>
  <c r="AA62" i="8" s="1"/>
  <c r="U72" i="8"/>
  <c r="V75" i="8"/>
  <c r="AA75" i="8" s="1"/>
  <c r="T75" i="8"/>
  <c r="S75" i="8"/>
  <c r="V83" i="8"/>
  <c r="AA83" i="8" s="1"/>
  <c r="U83" i="8"/>
  <c r="Z83" i="8" s="1"/>
  <c r="M83" i="8"/>
  <c r="R83" i="8" s="1"/>
  <c r="T83" i="8"/>
  <c r="S83" i="8"/>
  <c r="V102" i="8"/>
  <c r="AA102" i="8" s="1"/>
  <c r="U102" i="8"/>
  <c r="Z102" i="8" s="1"/>
  <c r="M102" i="8"/>
  <c r="R102" i="8" s="1"/>
  <c r="T102" i="8"/>
  <c r="S102" i="8"/>
  <c r="V110" i="8"/>
  <c r="AA110" i="8" s="1"/>
  <c r="U110" i="8"/>
  <c r="Z110" i="8" s="1"/>
  <c r="M110" i="8"/>
  <c r="R110" i="8" s="1"/>
  <c r="T110" i="8"/>
  <c r="S110" i="8"/>
  <c r="U96" i="8"/>
  <c r="M96" i="8"/>
  <c r="R96" i="8" s="1"/>
  <c r="T96" i="8"/>
  <c r="S96" i="8"/>
  <c r="V118" i="8"/>
  <c r="AA118" i="8" s="1"/>
  <c r="U118" i="8"/>
  <c r="Z118" i="8" s="1"/>
  <c r="M118" i="8"/>
  <c r="R118" i="8" s="1"/>
  <c r="T118" i="8"/>
  <c r="S118" i="8"/>
  <c r="T73" i="8"/>
  <c r="T81" i="8"/>
  <c r="W82" i="8"/>
  <c r="Y82" i="8" s="1"/>
  <c r="T101" i="8"/>
  <c r="S101" i="8"/>
  <c r="T109" i="8"/>
  <c r="S109" i="8"/>
  <c r="M73" i="8"/>
  <c r="R73" i="8" s="1"/>
  <c r="U73" i="8"/>
  <c r="Z73" i="8" s="1"/>
  <c r="M81" i="8"/>
  <c r="R81" i="8" s="1"/>
  <c r="U81" i="8"/>
  <c r="M86" i="8"/>
  <c r="R86" i="8" s="1"/>
  <c r="V91" i="8"/>
  <c r="U91" i="8"/>
  <c r="M91" i="8"/>
  <c r="R91" i="8" s="1"/>
  <c r="V94" i="8"/>
  <c r="AA94" i="8" s="1"/>
  <c r="U94" i="8"/>
  <c r="Z94" i="8" s="1"/>
  <c r="M94" i="8"/>
  <c r="R94" i="8" s="1"/>
  <c r="S94" i="8"/>
  <c r="V96" i="8"/>
  <c r="W100" i="8"/>
  <c r="X100" i="8" s="1"/>
  <c r="U104" i="8"/>
  <c r="M104" i="8"/>
  <c r="R104" i="8" s="1"/>
  <c r="T104" i="8"/>
  <c r="S104" i="8"/>
  <c r="U112" i="8"/>
  <c r="M112" i="8"/>
  <c r="R112" i="8" s="1"/>
  <c r="T112" i="8"/>
  <c r="S112" i="8"/>
  <c r="T90" i="8"/>
  <c r="S91" i="8"/>
  <c r="T93" i="8"/>
  <c r="S93" i="8"/>
  <c r="T94" i="8"/>
  <c r="U101" i="8"/>
  <c r="Z101" i="8" s="1"/>
  <c r="V104" i="8"/>
  <c r="AA104" i="8" s="1"/>
  <c r="U109" i="8"/>
  <c r="V112" i="8"/>
  <c r="AA112" i="8" s="1"/>
  <c r="V115" i="8"/>
  <c r="AA115" i="8" s="1"/>
  <c r="U115" i="8"/>
  <c r="Z115" i="8" s="1"/>
  <c r="M115" i="8"/>
  <c r="R115" i="8" s="1"/>
  <c r="T115" i="8"/>
  <c r="S115" i="8"/>
  <c r="X84" i="8"/>
  <c r="T85" i="8"/>
  <c r="S85" i="8"/>
  <c r="V99" i="8"/>
  <c r="U99" i="8"/>
  <c r="M99" i="8"/>
  <c r="R99" i="8" s="1"/>
  <c r="T99" i="8"/>
  <c r="S99" i="8"/>
  <c r="V107" i="8"/>
  <c r="AA107" i="8" s="1"/>
  <c r="U107" i="8"/>
  <c r="Z107" i="8" s="1"/>
  <c r="M107" i="8"/>
  <c r="R107" i="8" s="1"/>
  <c r="T107" i="8"/>
  <c r="S107" i="8"/>
  <c r="S123" i="8"/>
  <c r="S120" i="8"/>
  <c r="T123" i="8"/>
  <c r="S117" i="8"/>
  <c r="T120" i="8"/>
  <c r="M123" i="8"/>
  <c r="R123" i="8" s="1"/>
  <c r="U123" i="8"/>
  <c r="Z123" i="8" s="1"/>
  <c r="M120" i="8"/>
  <c r="R120" i="8" s="1"/>
  <c r="W121" i="10" l="1"/>
  <c r="Y121" i="10" s="1"/>
  <c r="W75" i="10"/>
  <c r="X75" i="10" s="1"/>
  <c r="W13" i="10"/>
  <c r="X13" i="10" s="1"/>
  <c r="W67" i="10"/>
  <c r="Y67" i="10" s="1"/>
  <c r="W84" i="10"/>
  <c r="Y84" i="10" s="1"/>
  <c r="W18" i="10"/>
  <c r="X18" i="10" s="1"/>
  <c r="W97" i="10"/>
  <c r="Y97" i="10" s="1"/>
  <c r="W41" i="9"/>
  <c r="X41" i="9" s="1"/>
  <c r="W19" i="9"/>
  <c r="Y19" i="9" s="1"/>
  <c r="W44" i="9"/>
  <c r="Y44" i="9" s="1"/>
  <c r="W30" i="9"/>
  <c r="Y30" i="9" s="1"/>
  <c r="W103" i="9"/>
  <c r="X103" i="9" s="1"/>
  <c r="X122" i="10"/>
  <c r="Z122" i="10"/>
  <c r="AA80" i="10"/>
  <c r="W15" i="10"/>
  <c r="Z15" i="10" s="1"/>
  <c r="W48" i="10"/>
  <c r="W6" i="10"/>
  <c r="X6" i="10" s="1"/>
  <c r="W53" i="10"/>
  <c r="Z53" i="10" s="1"/>
  <c r="Z97" i="10"/>
  <c r="Y53" i="10"/>
  <c r="Z106" i="10"/>
  <c r="W32" i="10"/>
  <c r="Y32" i="10" s="1"/>
  <c r="W4" i="10"/>
  <c r="X4" i="10" s="1"/>
  <c r="AA120" i="10"/>
  <c r="Z65" i="10"/>
  <c r="Y116" i="10"/>
  <c r="Y46" i="10"/>
  <c r="Z114" i="10"/>
  <c r="W108" i="10"/>
  <c r="X108" i="10" s="1"/>
  <c r="W95" i="10"/>
  <c r="Z75" i="10"/>
  <c r="W67" i="9"/>
  <c r="Y67" i="9" s="1"/>
  <c r="Y72" i="9"/>
  <c r="Z87" i="9"/>
  <c r="AA104" i="9"/>
  <c r="AA51" i="9"/>
  <c r="W72" i="9"/>
  <c r="Z72" i="9" s="1"/>
  <c r="W38" i="9"/>
  <c r="Y38" i="9" s="1"/>
  <c r="AA87" i="9"/>
  <c r="AA61" i="9"/>
  <c r="W57" i="9"/>
  <c r="Y57" i="9" s="1"/>
  <c r="AA89" i="9"/>
  <c r="W97" i="9"/>
  <c r="W52" i="9"/>
  <c r="X52" i="9" s="1"/>
  <c r="W24" i="9"/>
  <c r="AA24" i="9" s="1"/>
  <c r="Y46" i="9"/>
  <c r="W5" i="9"/>
  <c r="Y5" i="9" s="1"/>
  <c r="AA72" i="9"/>
  <c r="Z86" i="8"/>
  <c r="W20" i="8"/>
  <c r="Y20" i="8" s="1"/>
  <c r="AA120" i="8"/>
  <c r="Z80" i="8"/>
  <c r="Z114" i="8"/>
  <c r="W10" i="8"/>
  <c r="X10" i="8" s="1"/>
  <c r="AA95" i="8"/>
  <c r="Z43" i="8"/>
  <c r="Z122" i="8"/>
  <c r="W103" i="8"/>
  <c r="X103" i="8" s="1"/>
  <c r="W77" i="8"/>
  <c r="X77" i="8" s="1"/>
  <c r="W108" i="8"/>
  <c r="X108" i="8" s="1"/>
  <c r="X38" i="9"/>
  <c r="W119" i="9"/>
  <c r="AF3" i="9"/>
  <c r="W3" i="9"/>
  <c r="Y3" i="9" s="1"/>
  <c r="AA100" i="9"/>
  <c r="AA44" i="9"/>
  <c r="W54" i="9"/>
  <c r="Y100" i="9"/>
  <c r="W75" i="9"/>
  <c r="AA75" i="9" s="1"/>
  <c r="W105" i="9"/>
  <c r="X105" i="9" s="1"/>
  <c r="W46" i="9"/>
  <c r="X46" i="9" s="1"/>
  <c r="W7" i="9"/>
  <c r="X7" i="9" s="1"/>
  <c r="W32" i="9"/>
  <c r="Y32" i="9" s="1"/>
  <c r="W116" i="9"/>
  <c r="X116" i="9" s="1"/>
  <c r="Y114" i="10"/>
  <c r="Y4" i="10"/>
  <c r="Z59" i="10"/>
  <c r="W119" i="10"/>
  <c r="Y119" i="10" s="1"/>
  <c r="W113" i="10"/>
  <c r="W92" i="10"/>
  <c r="AA92" i="10" s="1"/>
  <c r="W89" i="10"/>
  <c r="AA89" i="10" s="1"/>
  <c r="W12" i="10"/>
  <c r="Y12" i="10" s="1"/>
  <c r="W116" i="10"/>
  <c r="Y75" i="10"/>
  <c r="W103" i="10"/>
  <c r="Y77" i="10"/>
  <c r="W43" i="10"/>
  <c r="X43" i="10" s="1"/>
  <c r="Y122" i="10"/>
  <c r="AA122" i="10"/>
  <c r="Z66" i="8"/>
  <c r="W84" i="8"/>
  <c r="Y84" i="8" s="1"/>
  <c r="AA122" i="8"/>
  <c r="Z78" i="8"/>
  <c r="W89" i="8"/>
  <c r="X89" i="8" s="1"/>
  <c r="W12" i="8"/>
  <c r="Y12" i="8" s="1"/>
  <c r="Y83" i="10"/>
  <c r="X83" i="10"/>
  <c r="W72" i="10"/>
  <c r="X72" i="10" s="1"/>
  <c r="W74" i="10"/>
  <c r="X74" i="10" s="1"/>
  <c r="W20" i="10"/>
  <c r="Y20" i="10" s="1"/>
  <c r="W78" i="10"/>
  <c r="W64" i="10"/>
  <c r="X64" i="10" s="1"/>
  <c r="W29" i="10"/>
  <c r="Z29" i="10" s="1"/>
  <c r="W51" i="10"/>
  <c r="X51" i="10" s="1"/>
  <c r="W40" i="10"/>
  <c r="Z40" i="10" s="1"/>
  <c r="Y13" i="10"/>
  <c r="W70" i="10"/>
  <c r="X27" i="9"/>
  <c r="W98" i="9"/>
  <c r="X98" i="9" s="1"/>
  <c r="W64" i="9"/>
  <c r="Y64" i="9" s="1"/>
  <c r="W80" i="9"/>
  <c r="Y80" i="9" s="1"/>
  <c r="W9" i="9"/>
  <c r="X9" i="9" s="1"/>
  <c r="W8" i="9"/>
  <c r="AA8" i="9" s="1"/>
  <c r="Z54" i="9"/>
  <c r="W86" i="9"/>
  <c r="X86" i="9" s="1"/>
  <c r="Z75" i="9"/>
  <c r="W111" i="9"/>
  <c r="Y111" i="9" s="1"/>
  <c r="Y41" i="9"/>
  <c r="W122" i="9"/>
  <c r="Y122" i="9" s="1"/>
  <c r="W17" i="9"/>
  <c r="Y17" i="9" s="1"/>
  <c r="W95" i="9"/>
  <c r="Y95" i="9" s="1"/>
  <c r="W92" i="9"/>
  <c r="Y92" i="9" s="1"/>
  <c r="W14" i="9"/>
  <c r="X14" i="9" s="1"/>
  <c r="W92" i="8"/>
  <c r="W61" i="8"/>
  <c r="X61" i="8" s="1"/>
  <c r="W74" i="8"/>
  <c r="X74" i="8" s="1"/>
  <c r="W40" i="8"/>
  <c r="Z40" i="8" s="1"/>
  <c r="W26" i="8"/>
  <c r="Z26" i="8" s="1"/>
  <c r="AJ5" i="10"/>
  <c r="AI11" i="10"/>
  <c r="AJ3" i="10" s="1"/>
  <c r="W111" i="10"/>
  <c r="Y111" i="10" s="1"/>
  <c r="W100" i="10"/>
  <c r="Y6" i="10"/>
  <c r="X2" i="10"/>
  <c r="W35" i="10"/>
  <c r="X59" i="10"/>
  <c r="W87" i="10"/>
  <c r="Y87" i="10" s="1"/>
  <c r="X105" i="10"/>
  <c r="X67" i="10"/>
  <c r="W10" i="10"/>
  <c r="Y10" i="10" s="1"/>
  <c r="W38" i="10"/>
  <c r="X38" i="10" s="1"/>
  <c r="W56" i="10"/>
  <c r="Y56" i="10" s="1"/>
  <c r="W73" i="10"/>
  <c r="AF5" i="10"/>
  <c r="Y24" i="10"/>
  <c r="W21" i="10"/>
  <c r="Y21" i="10" s="1"/>
  <c r="W26" i="10"/>
  <c r="AA26" i="10" s="1"/>
  <c r="X26" i="10"/>
  <c r="W110" i="10"/>
  <c r="Y110" i="10" s="1"/>
  <c r="X110" i="10"/>
  <c r="W102" i="10"/>
  <c r="X102" i="10" s="1"/>
  <c r="W112" i="10"/>
  <c r="Y112" i="10" s="1"/>
  <c r="W104" i="10"/>
  <c r="Y104" i="10" s="1"/>
  <c r="W82" i="10"/>
  <c r="Y82" i="10" s="1"/>
  <c r="X82" i="10"/>
  <c r="W71" i="10"/>
  <c r="Y71" i="10" s="1"/>
  <c r="W25" i="10"/>
  <c r="AA25" i="10" s="1"/>
  <c r="W22" i="10"/>
  <c r="X22" i="10" s="1"/>
  <c r="X8" i="10"/>
  <c r="W8" i="10"/>
  <c r="Z8" i="10" s="1"/>
  <c r="X60" i="10"/>
  <c r="W60" i="10"/>
  <c r="Y60" i="10" s="1"/>
  <c r="W19" i="10"/>
  <c r="Y19" i="10" s="1"/>
  <c r="W55" i="10"/>
  <c r="X55" i="10" s="1"/>
  <c r="Z44" i="10"/>
  <c r="Y65" i="10"/>
  <c r="W36" i="10"/>
  <c r="Y36" i="10" s="1"/>
  <c r="X37" i="10"/>
  <c r="AF3" i="10"/>
  <c r="W101" i="10"/>
  <c r="Y101" i="10" s="1"/>
  <c r="W99" i="10"/>
  <c r="Y99" i="10" s="1"/>
  <c r="W81" i="10"/>
  <c r="W41" i="10"/>
  <c r="X41" i="10" s="1"/>
  <c r="W54" i="10"/>
  <c r="Z54" i="10" s="1"/>
  <c r="AA36" i="10"/>
  <c r="W61" i="10"/>
  <c r="X61" i="10" s="1"/>
  <c r="W17" i="10"/>
  <c r="X17" i="10" s="1"/>
  <c r="W80" i="10"/>
  <c r="Y80" i="10" s="1"/>
  <c r="X80" i="10"/>
  <c r="X33" i="10"/>
  <c r="W33" i="10"/>
  <c r="AA33" i="10" s="1"/>
  <c r="W52" i="10"/>
  <c r="Y52" i="10" s="1"/>
  <c r="X52" i="10"/>
  <c r="W14" i="10"/>
  <c r="Y14" i="10" s="1"/>
  <c r="W47" i="10"/>
  <c r="Y47" i="10" s="1"/>
  <c r="W9" i="10"/>
  <c r="X9" i="10"/>
  <c r="Y59" i="10"/>
  <c r="W117" i="10"/>
  <c r="W118" i="10"/>
  <c r="Y118" i="10" s="1"/>
  <c r="X118" i="10"/>
  <c r="W86" i="10"/>
  <c r="Y86" i="10" s="1"/>
  <c r="W107" i="10"/>
  <c r="X107" i="10" s="1"/>
  <c r="AA98" i="10"/>
  <c r="Y98" i="10"/>
  <c r="X16" i="10"/>
  <c r="W16" i="10"/>
  <c r="AA16" i="10" s="1"/>
  <c r="W68" i="10"/>
  <c r="Y68" i="10" s="1"/>
  <c r="W34" i="10"/>
  <c r="Y34" i="10" s="1"/>
  <c r="X109" i="10"/>
  <c r="W109" i="10"/>
  <c r="Y109" i="10" s="1"/>
  <c r="Z36" i="10"/>
  <c r="W57" i="10"/>
  <c r="X57" i="10" s="1"/>
  <c r="W66" i="10"/>
  <c r="AA66" i="10" s="1"/>
  <c r="W46" i="10"/>
  <c r="X46" i="10" s="1"/>
  <c r="W3" i="10"/>
  <c r="X3" i="10" s="1"/>
  <c r="X121" i="10"/>
  <c r="W77" i="10"/>
  <c r="X77" i="10" s="1"/>
  <c r="Z98" i="10"/>
  <c r="W79" i="10"/>
  <c r="Y79" i="10" s="1"/>
  <c r="W63" i="10"/>
  <c r="X63" i="10" s="1"/>
  <c r="W93" i="10"/>
  <c r="AA93" i="10" s="1"/>
  <c r="W50" i="10"/>
  <c r="Y50" i="10" s="1"/>
  <c r="W42" i="10"/>
  <c r="Y42" i="10" s="1"/>
  <c r="X42" i="10"/>
  <c r="W31" i="10"/>
  <c r="X31" i="10" s="1"/>
  <c r="W90" i="10"/>
  <c r="Z90" i="10" s="1"/>
  <c r="W91" i="10"/>
  <c r="X91" i="10" s="1"/>
  <c r="W115" i="10"/>
  <c r="X115" i="10" s="1"/>
  <c r="W96" i="10"/>
  <c r="X96" i="10" s="1"/>
  <c r="X32" i="10"/>
  <c r="W30" i="10"/>
  <c r="X30" i="10" s="1"/>
  <c r="W23" i="10"/>
  <c r="Y23" i="10" s="1"/>
  <c r="X23" i="10"/>
  <c r="X11" i="10"/>
  <c r="W11" i="10"/>
  <c r="Z11" i="10" s="1"/>
  <c r="W44" i="10"/>
  <c r="Y44" i="10" s="1"/>
  <c r="W28" i="10"/>
  <c r="X28" i="10" s="1"/>
  <c r="W7" i="10"/>
  <c r="Y7" i="10" s="1"/>
  <c r="X7" i="10"/>
  <c r="X45" i="10"/>
  <c r="W123" i="10"/>
  <c r="X123" i="10" s="1"/>
  <c r="W85" i="10"/>
  <c r="Y85" i="10" s="1"/>
  <c r="X85" i="10"/>
  <c r="W58" i="10"/>
  <c r="Y58" i="10" s="1"/>
  <c r="X58" i="10"/>
  <c r="W94" i="10"/>
  <c r="X94" i="10" s="1"/>
  <c r="W120" i="10"/>
  <c r="X120" i="10" s="1"/>
  <c r="W69" i="10"/>
  <c r="X69" i="10" s="1"/>
  <c r="W88" i="10"/>
  <c r="W49" i="10"/>
  <c r="X49" i="10" s="1"/>
  <c r="W76" i="10"/>
  <c r="Z76" i="10" s="1"/>
  <c r="Z60" i="10"/>
  <c r="W27" i="10"/>
  <c r="X27" i="10" s="1"/>
  <c r="W5" i="10"/>
  <c r="Y5" i="10" s="1"/>
  <c r="X5" i="10"/>
  <c r="W39" i="10"/>
  <c r="X39" i="10" s="1"/>
  <c r="W113" i="8"/>
  <c r="X113" i="8" s="1"/>
  <c r="W121" i="8"/>
  <c r="Y121" i="8" s="1"/>
  <c r="W105" i="8"/>
  <c r="Y105" i="8" s="1"/>
  <c r="W79" i="8"/>
  <c r="Y79" i="8" s="1"/>
  <c r="W21" i="8"/>
  <c r="Y21" i="8" s="1"/>
  <c r="W114" i="8"/>
  <c r="X114" i="8" s="1"/>
  <c r="W53" i="8"/>
  <c r="Z53" i="8" s="1"/>
  <c r="W54" i="8"/>
  <c r="Z54" i="8" s="1"/>
  <c r="W122" i="8"/>
  <c r="X122" i="8" s="1"/>
  <c r="W37" i="8"/>
  <c r="Y37" i="8" s="1"/>
  <c r="W95" i="8"/>
  <c r="X95" i="8" s="1"/>
  <c r="W6" i="8"/>
  <c r="Y6" i="8" s="1"/>
  <c r="W13" i="8"/>
  <c r="X13" i="8" s="1"/>
  <c r="W98" i="8"/>
  <c r="Y77" i="8"/>
  <c r="AA13" i="8"/>
  <c r="Y29" i="8"/>
  <c r="Z72" i="8"/>
  <c r="W38" i="8"/>
  <c r="X38" i="8" s="1"/>
  <c r="W46" i="8"/>
  <c r="X46" i="8" s="1"/>
  <c r="Z20" i="8"/>
  <c r="Y43" i="8"/>
  <c r="AA72" i="8"/>
  <c r="W69" i="8"/>
  <c r="W45" i="8"/>
  <c r="Y45" i="8" s="1"/>
  <c r="Z59" i="8"/>
  <c r="W106" i="8"/>
  <c r="Z106" i="8" s="1"/>
  <c r="Y103" i="8"/>
  <c r="W56" i="8"/>
  <c r="X56" i="8" s="1"/>
  <c r="AA77" i="8"/>
  <c r="Y26" i="8"/>
  <c r="W111" i="8"/>
  <c r="Y111" i="8" s="1"/>
  <c r="Z112" i="8"/>
  <c r="AA31" i="8"/>
  <c r="Y122" i="8"/>
  <c r="Y66" i="8"/>
  <c r="X106" i="8"/>
  <c r="X53" i="8"/>
  <c r="Z10" i="8"/>
  <c r="Y15" i="8"/>
  <c r="Z14" i="8"/>
  <c r="X21" i="8"/>
  <c r="Z12" i="8"/>
  <c r="Y48" i="8"/>
  <c r="AA2" i="8"/>
  <c r="Y63" i="8"/>
  <c r="Y113" i="8"/>
  <c r="X26" i="8"/>
  <c r="Z6" i="8"/>
  <c r="W51" i="8"/>
  <c r="X51" i="8" s="1"/>
  <c r="AA6" i="8"/>
  <c r="AA20" i="8"/>
  <c r="AA97" i="8"/>
  <c r="X111" i="8"/>
  <c r="Y100" i="8"/>
  <c r="Y97" i="8"/>
  <c r="Y54" i="8"/>
  <c r="X18" i="8"/>
  <c r="Y2" i="8"/>
  <c r="AA119" i="8"/>
  <c r="Z97" i="8"/>
  <c r="AA15" i="8"/>
  <c r="Z22" i="8"/>
  <c r="Z2" i="8"/>
  <c r="Z18" i="8"/>
  <c r="X15" i="8"/>
  <c r="W81" i="8"/>
  <c r="X81" i="8" s="1"/>
  <c r="Z65" i="8"/>
  <c r="W4" i="8"/>
  <c r="X4" i="8" s="1"/>
  <c r="AA18" i="8"/>
  <c r="AA12" i="8"/>
  <c r="Y115" i="8"/>
  <c r="W116" i="8"/>
  <c r="Y116" i="8" s="1"/>
  <c r="Z19" i="8"/>
  <c r="Z4" i="8"/>
  <c r="Z13" i="8"/>
  <c r="Z41" i="8"/>
  <c r="AA10" i="8"/>
  <c r="AA95" i="9"/>
  <c r="X3" i="9"/>
  <c r="X44" i="9"/>
  <c r="X60" i="9"/>
  <c r="W11" i="9"/>
  <c r="Z11" i="9" s="1"/>
  <c r="W35" i="9"/>
  <c r="AA35" i="9" s="1"/>
  <c r="W108" i="9"/>
  <c r="W48" i="9"/>
  <c r="X48" i="9" s="1"/>
  <c r="W77" i="9"/>
  <c r="X77" i="9" s="1"/>
  <c r="W84" i="9"/>
  <c r="Y84" i="9" s="1"/>
  <c r="W22" i="9"/>
  <c r="Y22" i="9" s="1"/>
  <c r="Z44" i="9"/>
  <c r="X30" i="9"/>
  <c r="W81" i="9"/>
  <c r="Y81" i="9" s="1"/>
  <c r="W89" i="9"/>
  <c r="Z89" i="9" s="1"/>
  <c r="W114" i="9"/>
  <c r="AA114" i="9" s="1"/>
  <c r="X113" i="9"/>
  <c r="W49" i="9"/>
  <c r="AA49" i="9" s="1"/>
  <c r="W16" i="9"/>
  <c r="AA16" i="9" s="1"/>
  <c r="W55" i="9"/>
  <c r="X55" i="9" s="1"/>
  <c r="W106" i="9"/>
  <c r="Y52" i="9"/>
  <c r="W61" i="9"/>
  <c r="X61" i="9" s="1"/>
  <c r="W68" i="8"/>
  <c r="X68" i="8" s="1"/>
  <c r="AF5" i="8"/>
  <c r="W43" i="8"/>
  <c r="AB5" i="8"/>
  <c r="Z92" i="8"/>
  <c r="X82" i="8"/>
  <c r="X59" i="8"/>
  <c r="Y59" i="8"/>
  <c r="AA92" i="8"/>
  <c r="X86" i="8"/>
  <c r="W32" i="8"/>
  <c r="Z32" i="8" s="1"/>
  <c r="W120" i="9"/>
  <c r="X120" i="9" s="1"/>
  <c r="W115" i="9"/>
  <c r="X115" i="9" s="1"/>
  <c r="W82" i="9"/>
  <c r="Y82" i="9" s="1"/>
  <c r="W87" i="9"/>
  <c r="X87" i="9" s="1"/>
  <c r="W93" i="9"/>
  <c r="Z93" i="9" s="1"/>
  <c r="X93" i="9"/>
  <c r="W34" i="9"/>
  <c r="Y34" i="9" s="1"/>
  <c r="X34" i="9"/>
  <c r="W91" i="9"/>
  <c r="X91" i="9" s="1"/>
  <c r="W28" i="9"/>
  <c r="X28" i="9" s="1"/>
  <c r="W2" i="9"/>
  <c r="AA2" i="9" s="1"/>
  <c r="X2" i="9"/>
  <c r="W123" i="9"/>
  <c r="X123" i="9" s="1"/>
  <c r="W110" i="9"/>
  <c r="X110" i="9"/>
  <c r="W102" i="9"/>
  <c r="Z102" i="9" s="1"/>
  <c r="X102" i="9"/>
  <c r="W74" i="9"/>
  <c r="Y74" i="9" s="1"/>
  <c r="W101" i="9"/>
  <c r="X101" i="9" s="1"/>
  <c r="W45" i="9"/>
  <c r="X45" i="9" s="1"/>
  <c r="W40" i="9"/>
  <c r="AA40" i="9" s="1"/>
  <c r="W23" i="9"/>
  <c r="X23" i="9" s="1"/>
  <c r="X83" i="9"/>
  <c r="W62" i="9"/>
  <c r="X62" i="9" s="1"/>
  <c r="W43" i="9"/>
  <c r="X43" i="9" s="1"/>
  <c r="R2" i="9"/>
  <c r="AF5" i="9" s="1"/>
  <c r="Y110" i="9"/>
  <c r="Y103" i="9"/>
  <c r="W73" i="9"/>
  <c r="Y101" i="9"/>
  <c r="W71" i="9"/>
  <c r="Y71" i="9" s="1"/>
  <c r="X96" i="9"/>
  <c r="W96" i="9"/>
  <c r="Z96" i="9" s="1"/>
  <c r="X29" i="9"/>
  <c r="W29" i="9"/>
  <c r="AA29" i="9" s="1"/>
  <c r="W63" i="9"/>
  <c r="X63" i="9" s="1"/>
  <c r="Y45" i="9"/>
  <c r="W50" i="9"/>
  <c r="AA50" i="9" s="1"/>
  <c r="W42" i="9"/>
  <c r="AA42" i="9" s="1"/>
  <c r="W20" i="9"/>
  <c r="X20" i="9" s="1"/>
  <c r="X67" i="9"/>
  <c r="X5" i="9"/>
  <c r="W13" i="9"/>
  <c r="X13" i="9" s="1"/>
  <c r="W118" i="9"/>
  <c r="X118" i="9" s="1"/>
  <c r="W99" i="9"/>
  <c r="X99" i="9" s="1"/>
  <c r="W112" i="9"/>
  <c r="W66" i="9"/>
  <c r="W90" i="9"/>
  <c r="AA90" i="9" s="1"/>
  <c r="W58" i="9"/>
  <c r="Y58" i="9" s="1"/>
  <c r="W10" i="9"/>
  <c r="X10" i="9" s="1"/>
  <c r="W65" i="9"/>
  <c r="X65" i="9" s="1"/>
  <c r="Y98" i="9"/>
  <c r="W26" i="9"/>
  <c r="W51" i="9"/>
  <c r="Y51" i="9" s="1"/>
  <c r="X53" i="9"/>
  <c r="W53" i="9"/>
  <c r="AA53" i="9" s="1"/>
  <c r="W69" i="9"/>
  <c r="X69" i="9" s="1"/>
  <c r="W117" i="9"/>
  <c r="X117" i="9" s="1"/>
  <c r="W107" i="9"/>
  <c r="X107" i="9" s="1"/>
  <c r="X68" i="9"/>
  <c r="W68" i="9"/>
  <c r="Z68" i="9" s="1"/>
  <c r="W31" i="9"/>
  <c r="X31" i="9" s="1"/>
  <c r="W59" i="9"/>
  <c r="Y59" i="9" s="1"/>
  <c r="W15" i="9"/>
  <c r="X15" i="9" s="1"/>
  <c r="W33" i="9"/>
  <c r="AA33" i="9" s="1"/>
  <c r="X33" i="9"/>
  <c r="W4" i="9"/>
  <c r="Y4" i="9" s="1"/>
  <c r="W6" i="9"/>
  <c r="Y6" i="9" s="1"/>
  <c r="X85" i="9"/>
  <c r="W85" i="9"/>
  <c r="Y85" i="9" s="1"/>
  <c r="W37" i="9"/>
  <c r="X37" i="9" s="1"/>
  <c r="W21" i="9"/>
  <c r="Y21" i="9" s="1"/>
  <c r="W104" i="9"/>
  <c r="Y104" i="9" s="1"/>
  <c r="W12" i="9"/>
  <c r="Y12" i="9" s="1"/>
  <c r="W70" i="9"/>
  <c r="Y70" i="9" s="1"/>
  <c r="X70" i="9"/>
  <c r="X36" i="9"/>
  <c r="W36" i="9"/>
  <c r="Z36" i="9" s="1"/>
  <c r="W25" i="9"/>
  <c r="AA25" i="9" s="1"/>
  <c r="X25" i="9"/>
  <c r="X19" i="9"/>
  <c r="Z69" i="9"/>
  <c r="X121" i="9"/>
  <c r="W79" i="9"/>
  <c r="Y79" i="9" s="1"/>
  <c r="X109" i="9"/>
  <c r="W109" i="9"/>
  <c r="AA109" i="9" s="1"/>
  <c r="W88" i="9"/>
  <c r="Y88" i="9" s="1"/>
  <c r="W56" i="9"/>
  <c r="X56" i="9" s="1"/>
  <c r="Z42" i="9"/>
  <c r="W76" i="9"/>
  <c r="Z76" i="9" s="1"/>
  <c r="Y39" i="9"/>
  <c r="W39" i="9"/>
  <c r="AA39" i="9" s="1"/>
  <c r="W94" i="9"/>
  <c r="X94" i="9" s="1"/>
  <c r="W18" i="9"/>
  <c r="X18" i="9" s="1"/>
  <c r="W78" i="9"/>
  <c r="Y78" i="9" s="1"/>
  <c r="W47" i="9"/>
  <c r="X47" i="9" s="1"/>
  <c r="W28" i="8"/>
  <c r="X28" i="8" s="1"/>
  <c r="W50" i="8"/>
  <c r="X50" i="8" s="1"/>
  <c r="W47" i="8"/>
  <c r="Y47" i="8" s="1"/>
  <c r="AF3" i="8"/>
  <c r="W78" i="8"/>
  <c r="Y78" i="8" s="1"/>
  <c r="X78" i="8"/>
  <c r="W36" i="8"/>
  <c r="X36" i="8" s="1"/>
  <c r="W11" i="8"/>
  <c r="Z11" i="8" s="1"/>
  <c r="W14" i="8"/>
  <c r="W35" i="8"/>
  <c r="Y35" i="8" s="1"/>
  <c r="W120" i="8"/>
  <c r="X120" i="8" s="1"/>
  <c r="Y108" i="8"/>
  <c r="W91" i="8"/>
  <c r="Y91" i="8" s="1"/>
  <c r="W104" i="8"/>
  <c r="X104" i="8" s="1"/>
  <c r="W49" i="8"/>
  <c r="Y49" i="8" s="1"/>
  <c r="W60" i="8"/>
  <c r="Z60" i="8" s="1"/>
  <c r="X60" i="8"/>
  <c r="W31" i="8"/>
  <c r="X31" i="8" s="1"/>
  <c r="W42" i="8"/>
  <c r="Y42" i="8" s="1"/>
  <c r="X42" i="8"/>
  <c r="X20" i="8"/>
  <c r="X12" i="8"/>
  <c r="W117" i="8"/>
  <c r="W44" i="8"/>
  <c r="Z44" i="8" s="1"/>
  <c r="W24" i="8"/>
  <c r="Y24" i="8" s="1"/>
  <c r="X24" i="8"/>
  <c r="W123" i="8"/>
  <c r="Y123" i="8" s="1"/>
  <c r="W115" i="8"/>
  <c r="X115" i="8" s="1"/>
  <c r="W90" i="8"/>
  <c r="Y90" i="8" s="1"/>
  <c r="W94" i="8"/>
  <c r="Y94" i="8" s="1"/>
  <c r="W101" i="8"/>
  <c r="X101" i="8" s="1"/>
  <c r="W83" i="8"/>
  <c r="X83" i="8" s="1"/>
  <c r="W64" i="8"/>
  <c r="Z64" i="8" s="1"/>
  <c r="W67" i="8"/>
  <c r="Y67" i="8" s="1"/>
  <c r="W5" i="8"/>
  <c r="W19" i="8"/>
  <c r="X19" i="8" s="1"/>
  <c r="Y30" i="8"/>
  <c r="W85" i="8"/>
  <c r="AA85" i="8" s="1"/>
  <c r="W7" i="8"/>
  <c r="Z7" i="8" s="1"/>
  <c r="W93" i="8"/>
  <c r="X93" i="8" s="1"/>
  <c r="W118" i="8"/>
  <c r="X118" i="8" s="1"/>
  <c r="W65" i="8"/>
  <c r="X65" i="8" s="1"/>
  <c r="W3" i="8"/>
  <c r="W112" i="8"/>
  <c r="X112" i="8" s="1"/>
  <c r="W73" i="8"/>
  <c r="X73" i="8" s="1"/>
  <c r="W88" i="8"/>
  <c r="Z88" i="8" s="1"/>
  <c r="W76" i="8"/>
  <c r="Y76" i="8" s="1"/>
  <c r="W87" i="8"/>
  <c r="AA87" i="8" s="1"/>
  <c r="W9" i="8"/>
  <c r="Y9" i="8" s="1"/>
  <c r="W8" i="8"/>
  <c r="X8" i="8" s="1"/>
  <c r="X45" i="8"/>
  <c r="X23" i="8"/>
  <c r="W107" i="8"/>
  <c r="Y107" i="8" s="1"/>
  <c r="W99" i="8"/>
  <c r="Y99" i="8" s="1"/>
  <c r="W102" i="8"/>
  <c r="X102" i="8" s="1"/>
  <c r="W72" i="8"/>
  <c r="X72" i="8" s="1"/>
  <c r="W58" i="8"/>
  <c r="W41" i="8"/>
  <c r="Y41" i="8" s="1"/>
  <c r="W80" i="8"/>
  <c r="AA80" i="8" s="1"/>
  <c r="X71" i="8"/>
  <c r="W39" i="8"/>
  <c r="Y39" i="8" s="1"/>
  <c r="W22" i="8"/>
  <c r="Y22" i="8" s="1"/>
  <c r="X22" i="8"/>
  <c r="W25" i="8"/>
  <c r="AA25" i="8" s="1"/>
  <c r="W62" i="8"/>
  <c r="X62" i="8" s="1"/>
  <c r="W34" i="8"/>
  <c r="AA34" i="8" s="1"/>
  <c r="W109" i="8"/>
  <c r="Y109" i="8" s="1"/>
  <c r="X109" i="8"/>
  <c r="Y120" i="8"/>
  <c r="AA100" i="8"/>
  <c r="Z100" i="8"/>
  <c r="W96" i="8"/>
  <c r="AA96" i="8" s="1"/>
  <c r="W110" i="8"/>
  <c r="Y110" i="8" s="1"/>
  <c r="W75" i="8"/>
  <c r="X75" i="8" s="1"/>
  <c r="W70" i="8"/>
  <c r="X70" i="8" s="1"/>
  <c r="W33" i="8"/>
  <c r="X33" i="8" s="1"/>
  <c r="W52" i="8"/>
  <c r="W55" i="8"/>
  <c r="Y55" i="8" s="1"/>
  <c r="W57" i="8"/>
  <c r="X57" i="8" s="1"/>
  <c r="W29" i="8"/>
  <c r="Z29" i="8" s="1"/>
  <c r="W16" i="8"/>
  <c r="AA16" i="8" s="1"/>
  <c r="X16" i="8"/>
  <c r="W27" i="8"/>
  <c r="X27" i="8" s="1"/>
  <c r="W17" i="8"/>
  <c r="Y17" i="8" s="1"/>
  <c r="X17" i="8"/>
  <c r="Y55" i="10" l="1"/>
  <c r="AA97" i="10"/>
  <c r="Y96" i="10"/>
  <c r="Y18" i="10"/>
  <c r="Z80" i="10"/>
  <c r="X68" i="10"/>
  <c r="Z77" i="10"/>
  <c r="AA53" i="10"/>
  <c r="X97" i="10"/>
  <c r="Z58" i="10"/>
  <c r="Y72" i="10"/>
  <c r="Y69" i="9"/>
  <c r="Z16" i="9"/>
  <c r="X57" i="9"/>
  <c r="Y55" i="9"/>
  <c r="Z65" i="9"/>
  <c r="Z24" i="9"/>
  <c r="Y116" i="9"/>
  <c r="Z71" i="9"/>
  <c r="X59" i="9"/>
  <c r="AA99" i="9"/>
  <c r="Z52" i="10"/>
  <c r="AA99" i="10"/>
  <c r="Y61" i="10"/>
  <c r="Z43" i="10"/>
  <c r="Z104" i="10"/>
  <c r="X48" i="10"/>
  <c r="Y48" i="10"/>
  <c r="X78" i="10"/>
  <c r="Y78" i="10"/>
  <c r="Y76" i="10"/>
  <c r="Z91" i="10"/>
  <c r="X112" i="10"/>
  <c r="Y108" i="10"/>
  <c r="AA43" i="10"/>
  <c r="AA91" i="10"/>
  <c r="X117" i="10"/>
  <c r="Y117" i="10"/>
  <c r="X40" i="10"/>
  <c r="Z26" i="10"/>
  <c r="Z92" i="10"/>
  <c r="Y92" i="10"/>
  <c r="Y3" i="10"/>
  <c r="Z86" i="10"/>
  <c r="Y43" i="10"/>
  <c r="X95" i="10"/>
  <c r="AA95" i="10"/>
  <c r="X76" i="10"/>
  <c r="Y95" i="10"/>
  <c r="AA87" i="10"/>
  <c r="X87" i="10"/>
  <c r="Z116" i="10"/>
  <c r="X116" i="10"/>
  <c r="Y63" i="10"/>
  <c r="X54" i="10"/>
  <c r="Z95" i="10"/>
  <c r="Y66" i="10"/>
  <c r="Z101" i="9"/>
  <c r="AA106" i="9"/>
  <c r="X106" i="9"/>
  <c r="Y106" i="9"/>
  <c r="Y90" i="9"/>
  <c r="AA97" i="9"/>
  <c r="X97" i="9"/>
  <c r="AA52" i="9"/>
  <c r="Z74" i="9"/>
  <c r="AA105" i="9"/>
  <c r="AA80" i="9"/>
  <c r="AA43" i="9"/>
  <c r="Y112" i="9"/>
  <c r="AA112" i="9"/>
  <c r="AA107" i="9"/>
  <c r="Z66" i="9"/>
  <c r="Y66" i="9"/>
  <c r="Y105" i="9"/>
  <c r="Y119" i="9"/>
  <c r="X119" i="9"/>
  <c r="AA54" i="9"/>
  <c r="X54" i="9"/>
  <c r="Y117" i="9"/>
  <c r="AA81" i="9"/>
  <c r="X81" i="9"/>
  <c r="Z43" i="9"/>
  <c r="Z90" i="9"/>
  <c r="X66" i="9"/>
  <c r="Y49" i="9"/>
  <c r="Z49" i="9"/>
  <c r="Y62" i="9"/>
  <c r="Y43" i="9"/>
  <c r="X76" i="9"/>
  <c r="X32" i="9"/>
  <c r="AA111" i="9"/>
  <c r="X111" i="9"/>
  <c r="Y76" i="9"/>
  <c r="Y93" i="9"/>
  <c r="X58" i="9"/>
  <c r="AA93" i="9"/>
  <c r="AA96" i="9"/>
  <c r="X72" i="9"/>
  <c r="AA53" i="8"/>
  <c r="X54" i="8"/>
  <c r="AA91" i="8"/>
  <c r="AA40" i="8"/>
  <c r="Y58" i="8"/>
  <c r="Z58" i="8"/>
  <c r="Z91" i="8"/>
  <c r="Y10" i="8"/>
  <c r="Y53" i="8"/>
  <c r="Y46" i="8"/>
  <c r="Z104" i="8"/>
  <c r="Z95" i="8"/>
  <c r="AA26" i="8"/>
  <c r="Z75" i="8"/>
  <c r="Z77" i="8"/>
  <c r="AA62" i="9"/>
  <c r="AA116" i="9"/>
  <c r="Y123" i="9"/>
  <c r="X92" i="9"/>
  <c r="Y86" i="9"/>
  <c r="AA92" i="9"/>
  <c r="AA76" i="9"/>
  <c r="Z50" i="9"/>
  <c r="Z92" i="9"/>
  <c r="Z95" i="9"/>
  <c r="AA101" i="9"/>
  <c r="X64" i="9"/>
  <c r="X122" i="9"/>
  <c r="Y14" i="9"/>
  <c r="AA7" i="9"/>
  <c r="AA14" i="9"/>
  <c r="Y118" i="9"/>
  <c r="Y89" i="9"/>
  <c r="Y61" i="9"/>
  <c r="X90" i="9"/>
  <c r="Y77" i="9"/>
  <c r="X17" i="9"/>
  <c r="Y63" i="9"/>
  <c r="Z48" i="9"/>
  <c r="X4" i="9"/>
  <c r="Y7" i="9"/>
  <c r="X12" i="10"/>
  <c r="X103" i="10"/>
  <c r="Y103" i="10"/>
  <c r="X113" i="10"/>
  <c r="Y113" i="10"/>
  <c r="Z89" i="10"/>
  <c r="AA40" i="10"/>
  <c r="Y74" i="10"/>
  <c r="Y17" i="10"/>
  <c r="AA44" i="10"/>
  <c r="Z66" i="10"/>
  <c r="X89" i="10"/>
  <c r="X34" i="10"/>
  <c r="X92" i="10"/>
  <c r="Y54" i="10"/>
  <c r="Y89" i="10"/>
  <c r="Z78" i="10"/>
  <c r="Z87" i="10"/>
  <c r="X50" i="10"/>
  <c r="Y49" i="10"/>
  <c r="Y51" i="10"/>
  <c r="Z25" i="10"/>
  <c r="Y28" i="10"/>
  <c r="Y85" i="8"/>
  <c r="Y62" i="8"/>
  <c r="Y13" i="8"/>
  <c r="Y4" i="8"/>
  <c r="Y80" i="8"/>
  <c r="AA89" i="8"/>
  <c r="Z34" i="8"/>
  <c r="Y40" i="8"/>
  <c r="Y114" i="8"/>
  <c r="Z89" i="8"/>
  <c r="Y89" i="8"/>
  <c r="Y61" i="8"/>
  <c r="Y74" i="8"/>
  <c r="X40" i="8"/>
  <c r="Z87" i="8"/>
  <c r="Y70" i="10"/>
  <c r="X70" i="10"/>
  <c r="Y102" i="10"/>
  <c r="Y64" i="10"/>
  <c r="Y39" i="10"/>
  <c r="AA34" i="10"/>
  <c r="Y93" i="10"/>
  <c r="Y57" i="10"/>
  <c r="AA96" i="10"/>
  <c r="X86" i="10"/>
  <c r="Y40" i="10"/>
  <c r="X20" i="10"/>
  <c r="Y94" i="10"/>
  <c r="X12" i="9"/>
  <c r="Y120" i="9"/>
  <c r="X50" i="9"/>
  <c r="X71" i="9"/>
  <c r="Y42" i="9"/>
  <c r="Y91" i="9"/>
  <c r="X79" i="9"/>
  <c r="X21" i="9"/>
  <c r="Y107" i="9"/>
  <c r="Z88" i="9"/>
  <c r="X22" i="9"/>
  <c r="Z53" i="9"/>
  <c r="Y47" i="9"/>
  <c r="X42" i="9"/>
  <c r="Y50" i="9"/>
  <c r="X6" i="9"/>
  <c r="AA91" i="9"/>
  <c r="Z91" i="9"/>
  <c r="X6" i="8"/>
  <c r="X121" i="8"/>
  <c r="Y19" i="8"/>
  <c r="Y112" i="8"/>
  <c r="X79" i="8"/>
  <c r="AA54" i="8"/>
  <c r="Y95" i="8"/>
  <c r="Y38" i="8"/>
  <c r="X105" i="8"/>
  <c r="X92" i="8"/>
  <c r="Y92" i="8"/>
  <c r="AA100" i="10"/>
  <c r="Y100" i="10"/>
  <c r="Z100" i="10"/>
  <c r="Y38" i="10"/>
  <c r="Y123" i="10"/>
  <c r="Y41" i="10"/>
  <c r="X73" i="10"/>
  <c r="Y73" i="10"/>
  <c r="X10" i="10"/>
  <c r="X44" i="10"/>
  <c r="Z99" i="10"/>
  <c r="AA54" i="10"/>
  <c r="Z96" i="10"/>
  <c r="Y35" i="10"/>
  <c r="X35" i="10"/>
  <c r="Y120" i="10"/>
  <c r="X100" i="10"/>
  <c r="X14" i="10"/>
  <c r="Z93" i="10"/>
  <c r="Y25" i="10"/>
  <c r="Y90" i="10"/>
  <c r="X56" i="10"/>
  <c r="AA81" i="10"/>
  <c r="Z81" i="10"/>
  <c r="Y107" i="10"/>
  <c r="X47" i="10"/>
  <c r="Y81" i="10"/>
  <c r="X101" i="10"/>
  <c r="X104" i="10"/>
  <c r="Y27" i="10"/>
  <c r="X88" i="10"/>
  <c r="AA88" i="10"/>
  <c r="Y30" i="10"/>
  <c r="X19" i="10"/>
  <c r="Y88" i="10"/>
  <c r="X71" i="10"/>
  <c r="Z88" i="10"/>
  <c r="Y69" i="10"/>
  <c r="X99" i="10"/>
  <c r="X90" i="10"/>
  <c r="X93" i="10"/>
  <c r="AA90" i="10"/>
  <c r="X36" i="10"/>
  <c r="Y91" i="10"/>
  <c r="X79" i="10"/>
  <c r="Y22" i="10"/>
  <c r="Y31" i="10"/>
  <c r="Z34" i="10"/>
  <c r="X81" i="10"/>
  <c r="X25" i="10"/>
  <c r="X98" i="8"/>
  <c r="Z98" i="8"/>
  <c r="AA98" i="8"/>
  <c r="Y98" i="8"/>
  <c r="X110" i="8"/>
  <c r="X9" i="8"/>
  <c r="AA81" i="8"/>
  <c r="Z81" i="8"/>
  <c r="X94" i="8"/>
  <c r="Y93" i="8"/>
  <c r="Y56" i="8"/>
  <c r="X37" i="8"/>
  <c r="Z55" i="8"/>
  <c r="Y106" i="8"/>
  <c r="Y28" i="8"/>
  <c r="Z49" i="8"/>
  <c r="AA36" i="8"/>
  <c r="AA11" i="8"/>
  <c r="Y11" i="8"/>
  <c r="Y75" i="8"/>
  <c r="Y51" i="8"/>
  <c r="Z109" i="8"/>
  <c r="X80" i="8"/>
  <c r="X117" i="8"/>
  <c r="Y117" i="8"/>
  <c r="X29" i="8"/>
  <c r="AA9" i="8"/>
  <c r="AA44" i="8"/>
  <c r="X58" i="8"/>
  <c r="Z56" i="8"/>
  <c r="Y27" i="8"/>
  <c r="Z8" i="8"/>
  <c r="Y8" i="8"/>
  <c r="X11" i="8"/>
  <c r="Y50" i="8"/>
  <c r="Z33" i="8"/>
  <c r="X69" i="8"/>
  <c r="Y69" i="8"/>
  <c r="Y68" i="8"/>
  <c r="Y52" i="8"/>
  <c r="Z52" i="8"/>
  <c r="X43" i="8"/>
  <c r="AA43" i="8"/>
  <c r="X85" i="8"/>
  <c r="Y60" i="8"/>
  <c r="X3" i="8"/>
  <c r="AA3" i="8"/>
  <c r="Z3" i="8"/>
  <c r="X5" i="8"/>
  <c r="AA5" i="8"/>
  <c r="Z25" i="8"/>
  <c r="Z116" i="8"/>
  <c r="X116" i="8"/>
  <c r="AA33" i="8"/>
  <c r="Y33" i="8"/>
  <c r="Y14" i="8"/>
  <c r="AA14" i="8"/>
  <c r="X87" i="8"/>
  <c r="Z76" i="8"/>
  <c r="X76" i="8"/>
  <c r="Z31" i="8"/>
  <c r="Y16" i="8"/>
  <c r="Z9" i="8"/>
  <c r="Y7" i="8"/>
  <c r="AA7" i="8"/>
  <c r="Z5" i="8"/>
  <c r="Y81" i="8"/>
  <c r="X55" i="8"/>
  <c r="Y72" i="8"/>
  <c r="Y5" i="8"/>
  <c r="AA65" i="8"/>
  <c r="Y3" i="8"/>
  <c r="Y87" i="8"/>
  <c r="AA4" i="8"/>
  <c r="Y114" i="9"/>
  <c r="X114" i="9"/>
  <c r="X51" i="9"/>
  <c r="Y13" i="9"/>
  <c r="X82" i="9"/>
  <c r="X84" i="9"/>
  <c r="AA94" i="9"/>
  <c r="X89" i="9"/>
  <c r="Y20" i="9"/>
  <c r="Y94" i="9"/>
  <c r="Y87" i="9"/>
  <c r="Y56" i="9"/>
  <c r="Y10" i="9"/>
  <c r="X108" i="9"/>
  <c r="Y108" i="9"/>
  <c r="X78" i="9"/>
  <c r="Z35" i="9"/>
  <c r="Y35" i="9"/>
  <c r="X35" i="9"/>
  <c r="X49" i="9"/>
  <c r="Y102" i="8"/>
  <c r="Z36" i="8"/>
  <c r="Y32" i="8"/>
  <c r="X32" i="8"/>
  <c r="Y83" i="8"/>
  <c r="X41" i="8"/>
  <c r="Y118" i="8"/>
  <c r="AA99" i="8"/>
  <c r="Z99" i="8"/>
  <c r="X47" i="8"/>
  <c r="Y70" i="8"/>
  <c r="Y31" i="8"/>
  <c r="Y34" i="8"/>
  <c r="X104" i="9"/>
  <c r="Z40" i="9"/>
  <c r="Y31" i="9"/>
  <c r="Y18" i="9"/>
  <c r="Z94" i="9"/>
  <c r="Y40" i="9"/>
  <c r="X40" i="9"/>
  <c r="Y28" i="9"/>
  <c r="Y37" i="9"/>
  <c r="AA37" i="9"/>
  <c r="Z26" i="9"/>
  <c r="Y26" i="9"/>
  <c r="Y65" i="9"/>
  <c r="X112" i="9"/>
  <c r="X73" i="9"/>
  <c r="Z73" i="9"/>
  <c r="AA73" i="9"/>
  <c r="X74" i="9"/>
  <c r="X88" i="9"/>
  <c r="AA88" i="9"/>
  <c r="X26" i="9"/>
  <c r="Y73" i="9"/>
  <c r="Y23" i="9"/>
  <c r="X52" i="8"/>
  <c r="Y73" i="8"/>
  <c r="X7" i="8"/>
  <c r="X67" i="8"/>
  <c r="X49" i="8"/>
  <c r="Y101" i="8"/>
  <c r="X64" i="8"/>
  <c r="Y64" i="8"/>
  <c r="X123" i="8"/>
  <c r="X44" i="8"/>
  <c r="X39" i="8"/>
  <c r="X107" i="8"/>
  <c r="X88" i="8"/>
  <c r="Y57" i="8"/>
  <c r="Y36" i="8"/>
  <c r="Y65" i="8"/>
  <c r="X96" i="8"/>
  <c r="X34" i="8"/>
  <c r="X99" i="8"/>
  <c r="Y96" i="8"/>
  <c r="Y104" i="8"/>
  <c r="X14" i="8"/>
  <c r="Y88" i="8"/>
  <c r="AA88" i="8"/>
  <c r="X90" i="8"/>
  <c r="Z90" i="8"/>
  <c r="AA90" i="8"/>
  <c r="Z96" i="8"/>
  <c r="X91" i="8"/>
  <c r="X35" i="8"/>
  <c r="X25" i="8"/>
  <c r="Y25" i="8"/>
  <c r="Y44" i="8"/>
  <c r="Z93" i="8"/>
  <c r="AA93" i="8"/>
  <c r="AC7" i="10" l="1"/>
  <c r="AE7" i="10"/>
  <c r="AB7" i="10"/>
  <c r="AD7" i="10"/>
  <c r="AD7" i="9"/>
  <c r="AE7" i="9"/>
  <c r="AC7" i="9"/>
  <c r="AB7" i="9"/>
  <c r="AF7" i="9" s="1"/>
  <c r="AC7" i="8"/>
  <c r="AE7" i="8"/>
  <c r="AD7" i="8"/>
  <c r="AB7" i="8"/>
  <c r="AF7" i="8" l="1"/>
  <c r="AF7" i="10"/>
</calcChain>
</file>

<file path=xl/sharedStrings.xml><?xml version="1.0" encoding="utf-8"?>
<sst xmlns="http://schemas.openxmlformats.org/spreadsheetml/2006/main" count="665" uniqueCount="185">
  <si>
    <t>mc2022_track3_001</t>
  </si>
  <si>
    <t>mc2022_track3_003</t>
  </si>
  <si>
    <t>mc2022_track3_007</t>
  </si>
  <si>
    <t>mc2022_track3_009</t>
  </si>
  <si>
    <t>mc2022_track3_011</t>
  </si>
  <si>
    <t>mc2022_track3_013</t>
  </si>
  <si>
    <t>mc2022_track3_015</t>
  </si>
  <si>
    <t>mc2022_track3_017</t>
  </si>
  <si>
    <t>mc2022_track3_021</t>
  </si>
  <si>
    <t>mc2022_track3_023</t>
  </si>
  <si>
    <t>mc2022_track3_029</t>
  </si>
  <si>
    <t>mc2022_track3_031</t>
  </si>
  <si>
    <t>mc2022_track3_037</t>
  </si>
  <si>
    <t>mc2022_track3_045</t>
  </si>
  <si>
    <t>mc2022_track3_051</t>
  </si>
  <si>
    <t>mc2022_track3_053</t>
  </si>
  <si>
    <t>mc2022_track3_067</t>
  </si>
  <si>
    <t>mc2022_track3_071</t>
  </si>
  <si>
    <t>mc2022_track3_073</t>
  </si>
  <si>
    <t>mc2022_track3_087</t>
  </si>
  <si>
    <t>mc2022_track3_091</t>
  </si>
  <si>
    <t>mc2022_track3_095</t>
  </si>
  <si>
    <t>mc2022_track3_113</t>
  </si>
  <si>
    <t>mc2022_track3_115</t>
  </si>
  <si>
    <t>mc2022_track3_129</t>
  </si>
  <si>
    <t>mc2022_track3_133</t>
  </si>
  <si>
    <t>mc2022_track3_139</t>
  </si>
  <si>
    <t>mc2022_track3_145</t>
  </si>
  <si>
    <t>mc2022_track3_159</t>
  </si>
  <si>
    <t>mc2022_track3_161</t>
  </si>
  <si>
    <t>mc2022_track3_173</t>
  </si>
  <si>
    <t>mc2022_track3_187</t>
  </si>
  <si>
    <t>mc2022_track4_001</t>
  </si>
  <si>
    <t>mc2022_track4_003</t>
  </si>
  <si>
    <t>mc2022_track4_005</t>
  </si>
  <si>
    <t>mc2022_track4_011</t>
  </si>
  <si>
    <t>mc2022_track4_015</t>
  </si>
  <si>
    <t>mc2022_track4_019</t>
  </si>
  <si>
    <t>mc2022_track4_021</t>
  </si>
  <si>
    <t>mc2022_track4_023</t>
  </si>
  <si>
    <t>mc2022_track4_037</t>
  </si>
  <si>
    <t>mc2022_track4_045</t>
  </si>
  <si>
    <t>mc2022_track4_047</t>
  </si>
  <si>
    <t>mc2022_track4_051</t>
  </si>
  <si>
    <t>mc2022_track4_057</t>
  </si>
  <si>
    <t>mc2022_track4_065</t>
  </si>
  <si>
    <t>mc2022_track4_067</t>
  </si>
  <si>
    <t>mc2022_track4_069</t>
  </si>
  <si>
    <t>mc2022_track4_071</t>
  </si>
  <si>
    <t>mc2022_track4_075</t>
  </si>
  <si>
    <t>mc2022_track4_077</t>
  </si>
  <si>
    <t>mc2022_track4_081</t>
  </si>
  <si>
    <t>mc2022_track4_083</t>
  </si>
  <si>
    <t>mc2022_track4_093</t>
  </si>
  <si>
    <t>mc2022_track4_097</t>
  </si>
  <si>
    <t>mc2022_track4_099</t>
  </si>
  <si>
    <t>mc2022_track4_109</t>
  </si>
  <si>
    <t>mc2022_track4_117</t>
  </si>
  <si>
    <t>mc2022_track4_119</t>
  </si>
  <si>
    <t>mc2022_track4_125</t>
  </si>
  <si>
    <t>mc2022_track4_135</t>
  </si>
  <si>
    <t>mc2022_track4_149</t>
  </si>
  <si>
    <t>mc2022_track4_151</t>
  </si>
  <si>
    <t>mc2022_track4_177</t>
  </si>
  <si>
    <t>mc2022_track4_189</t>
  </si>
  <si>
    <t>mc2022_track4_191</t>
  </si>
  <si>
    <t>mc2023_track3_001</t>
  </si>
  <si>
    <t>mc2023_track3_009</t>
  </si>
  <si>
    <t>mc2023_track3_011</t>
  </si>
  <si>
    <t>mc2023_track3_025</t>
  </si>
  <si>
    <t>mc2023_track3_027</t>
  </si>
  <si>
    <t>mc2023_track3_031</t>
  </si>
  <si>
    <t>mc2023_track3_077</t>
  </si>
  <si>
    <t>mc2023_track3_081</t>
  </si>
  <si>
    <t>mc2023_track3_083</t>
  </si>
  <si>
    <t>mc2023_track3_099</t>
  </si>
  <si>
    <t>mc2023_track3_101</t>
  </si>
  <si>
    <t>mc2023_track3_107</t>
  </si>
  <si>
    <t>mc2023_track3_119</t>
  </si>
  <si>
    <t>mc2023_track3_127</t>
  </si>
  <si>
    <t>mc2023_track3_129</t>
  </si>
  <si>
    <t>mc2023_track3_139</t>
  </si>
  <si>
    <t>mc2023_track3_147</t>
  </si>
  <si>
    <t>mc2023_track3_151</t>
  </si>
  <si>
    <t>mc2023_track3_157</t>
  </si>
  <si>
    <t>mc2023_track4_003</t>
  </si>
  <si>
    <t>mc2023_track4_009</t>
  </si>
  <si>
    <t>mc2023_track4_011</t>
  </si>
  <si>
    <t>mc2023_track4_013</t>
  </si>
  <si>
    <t>mc2023_track4_019</t>
  </si>
  <si>
    <t>mc2023_track4_021</t>
  </si>
  <si>
    <t>mc2023_track4_025</t>
  </si>
  <si>
    <t>mc2023_track4_027</t>
  </si>
  <si>
    <t>mc2023_track4_029</t>
  </si>
  <si>
    <t>mc2023_track4_031</t>
  </si>
  <si>
    <t>mc2023_track4_035</t>
  </si>
  <si>
    <t>mc2023_track4_039</t>
  </si>
  <si>
    <t>mc2023_track4_041</t>
  </si>
  <si>
    <t>mc2023_track4_047</t>
  </si>
  <si>
    <t>mc2023_track4_049</t>
  </si>
  <si>
    <t>mc2023_track4_053</t>
  </si>
  <si>
    <t>mc2023_track4_069</t>
  </si>
  <si>
    <t>mc2023_track4_079</t>
  </si>
  <si>
    <t>mc2023_track4_081</t>
  </si>
  <si>
    <t>mc2023_track4_083</t>
  </si>
  <si>
    <t>mc2023_track4_093</t>
  </si>
  <si>
    <t>mc2023_track4_095</t>
  </si>
  <si>
    <t>mc2023_track4_097</t>
  </si>
  <si>
    <t>mc2023_track4_099</t>
  </si>
  <si>
    <t>mc2023_track4_105</t>
  </si>
  <si>
    <t>mc2023_track4_107</t>
  </si>
  <si>
    <t>mc2023_track4_109</t>
  </si>
  <si>
    <t>mc2023_track4_111</t>
  </si>
  <si>
    <t>mc2023_track4_115</t>
  </si>
  <si>
    <t>mc2023_track4_117</t>
  </si>
  <si>
    <t>mc2023_track4_119</t>
  </si>
  <si>
    <t>mc2023_track4_129</t>
  </si>
  <si>
    <t>mc2023_track4_137</t>
  </si>
  <si>
    <t>mc2023_track4_139</t>
  </si>
  <si>
    <t>mc2023_track4_141</t>
  </si>
  <si>
    <t>mc2023_track4_143</t>
  </si>
  <si>
    <t>mc2023_track4_191</t>
  </si>
  <si>
    <t>Bench</t>
  </si>
  <si>
    <t>D4</t>
  </si>
  <si>
    <t>Defer</t>
  </si>
  <si>
    <t>Mono</t>
  </si>
  <si>
    <t>Incr</t>
  </si>
  <si>
    <t>Min</t>
  </si>
  <si>
    <t>Tdefer</t>
  </si>
  <si>
    <t>Defer-Comp</t>
  </si>
  <si>
    <t>Tdefer-Comp</t>
  </si>
  <si>
    <t>Mono-Comp</t>
  </si>
  <si>
    <t>Incr-Comp</t>
  </si>
  <si>
    <t>Any-Comp</t>
  </si>
  <si>
    <t>Defer-P2</t>
  </si>
  <si>
    <t>Tdefer-P2</t>
  </si>
  <si>
    <t>Mono-P2</t>
  </si>
  <si>
    <t>Incr-P2</t>
  </si>
  <si>
    <t>Vbest-P2</t>
  </si>
  <si>
    <t>Tdefer-comp</t>
  </si>
  <si>
    <t>Defer-Best</t>
  </si>
  <si>
    <t>Tdefer-Best</t>
  </si>
  <si>
    <t>Mono-Best</t>
  </si>
  <si>
    <t>Incr-Best</t>
  </si>
  <si>
    <t>SUM</t>
  </si>
  <si>
    <t>Params</t>
  </si>
  <si>
    <t>P2 Time</t>
  </si>
  <si>
    <t>Equiv epsilon</t>
  </si>
  <si>
    <t>Equiv Min</t>
  </si>
  <si>
    <t>Best Ties</t>
  </si>
  <si>
    <t>Defer Score</t>
  </si>
  <si>
    <t>Tdefer Score</t>
  </si>
  <si>
    <t>Mono Score</t>
  </si>
  <si>
    <t>Incr Score</t>
  </si>
  <si>
    <t>Defer-Score</t>
  </si>
  <si>
    <t>Tdefer-Score</t>
  </si>
  <si>
    <t>Mono-Score</t>
  </si>
  <si>
    <t>Incr-Score</t>
  </si>
  <si>
    <t>Portfolio Incr</t>
  </si>
  <si>
    <t>Incr+Defer P2</t>
  </si>
  <si>
    <t>Incr+Defer Comp</t>
  </si>
  <si>
    <t>Incr+Defer-Comp</t>
  </si>
  <si>
    <t>Defer &gt;  1</t>
  </si>
  <si>
    <t>Tdefer &gt; 1</t>
  </si>
  <si>
    <t>Mono &gt; 1</t>
  </si>
  <si>
    <t>Incr &gt; 1</t>
  </si>
  <si>
    <t>TOTAL &gt; 1</t>
  </si>
  <si>
    <t>TOTAL POINTS</t>
  </si>
  <si>
    <t>This Excel file provides an analysis of the data collected for the benchmark formulas from the 2022 and 2023 projected knowledge competitions.</t>
  </si>
  <si>
    <t>The file uses a different set of naming conventions then the paper:</t>
  </si>
  <si>
    <t xml:space="preserve">Paper </t>
  </si>
  <si>
    <t>File</t>
  </si>
  <si>
    <t>Split-D</t>
  </si>
  <si>
    <t>Split-DT</t>
  </si>
  <si>
    <t>Recompile</t>
  </si>
  <si>
    <t>Repair</t>
  </si>
  <si>
    <t>Sheets</t>
  </si>
  <si>
    <t>Times</t>
  </si>
  <si>
    <t>Clauses</t>
  </si>
  <si>
    <t>Compute the timing statistics in Table 2</t>
  </si>
  <si>
    <t>Compute the clause statistics in Table 2</t>
  </si>
  <si>
    <t>Portfolio</t>
  </si>
  <si>
    <t>Compute the performance of a hypothetical portfolio solver that runs in repair mode for a short time and then restarts in Split-D mode</t>
  </si>
  <si>
    <t>Clause Ratios</t>
  </si>
  <si>
    <t>Determine fraction of runs for which projected model counting produces larger formulas than does standard model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</si>
</sst>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/>
    <xf numFmtId="164" fontId="18" fillId="0" borderId="0" xfId="0" applyNumberFormat="1" applyFont="1"/>
    <xf numFmtId="2" fontId="18" fillId="0" borderId="0" xfId="0" applyNumberFormat="1" applyFont="1"/>
    <xf numFmtId="11" fontId="18" fillId="0" borderId="0" xfId="0" applyNumberFormat="1" applyFont="1"/>
    <xf numFmtId="165" fontId="18" fillId="0" borderId="0" xfId="1" applyNumberFormat="1" applyFont="1"/>
    <xf numFmtId="165" fontId="0" fillId="0" borderId="0" xfId="1" applyNumberFormat="1" applyFont="1"/>
    <xf numFmtId="0" fontId="18" fillId="0" borderId="0" xfId="1" applyNumberFormat="1" applyFont="1"/>
    <xf numFmtId="165" fontId="18" fillId="0" borderId="0" xfId="0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85DF-7C76-6E4B-B57F-09D371682446}">
  <dimension ref="A1:B15"/>
  <sheetViews>
    <sheetView tabSelected="1" workbookViewId="0">
      <selection activeCell="A16" sqref="A16"/>
    </sheetView>
  </sheetViews>
  <sheetFormatPr baseColWidth="10" defaultRowHeight="16" x14ac:dyDescent="0.2"/>
  <sheetData>
    <row r="1" spans="1:2" x14ac:dyDescent="0.2">
      <c r="A1" t="s">
        <v>168</v>
      </c>
    </row>
    <row r="3" spans="1:2" x14ac:dyDescent="0.2">
      <c r="A3" t="s">
        <v>169</v>
      </c>
    </row>
    <row r="5" spans="1:2" x14ac:dyDescent="0.2">
      <c r="A5" t="s">
        <v>170</v>
      </c>
      <c r="B5" t="s">
        <v>171</v>
      </c>
    </row>
    <row r="6" spans="1:2" x14ac:dyDescent="0.2">
      <c r="A6" t="s">
        <v>172</v>
      </c>
      <c r="B6" t="s">
        <v>124</v>
      </c>
    </row>
    <row r="7" spans="1:2" x14ac:dyDescent="0.2">
      <c r="A7" t="s">
        <v>173</v>
      </c>
      <c r="B7" t="s">
        <v>128</v>
      </c>
    </row>
    <row r="8" spans="1:2" x14ac:dyDescent="0.2">
      <c r="A8" t="s">
        <v>174</v>
      </c>
      <c r="B8" t="s">
        <v>125</v>
      </c>
    </row>
    <row r="9" spans="1:2" x14ac:dyDescent="0.2">
      <c r="A9" t="s">
        <v>175</v>
      </c>
      <c r="B9" t="s">
        <v>126</v>
      </c>
    </row>
    <row r="11" spans="1:2" x14ac:dyDescent="0.2">
      <c r="A11" t="s">
        <v>176</v>
      </c>
    </row>
    <row r="12" spans="1:2" x14ac:dyDescent="0.2">
      <c r="A12" t="s">
        <v>177</v>
      </c>
      <c r="B12" t="s">
        <v>179</v>
      </c>
    </row>
    <row r="13" spans="1:2" x14ac:dyDescent="0.2">
      <c r="A13" t="s">
        <v>178</v>
      </c>
      <c r="B13" t="s">
        <v>180</v>
      </c>
    </row>
    <row r="14" spans="1:2" x14ac:dyDescent="0.2">
      <c r="A14" t="s">
        <v>181</v>
      </c>
      <c r="B14" t="s">
        <v>182</v>
      </c>
    </row>
    <row r="15" spans="1:2" x14ac:dyDescent="0.2">
      <c r="A15" t="s">
        <v>183</v>
      </c>
      <c r="B15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D671-3175-E242-B900-581D9B63DBA2}">
  <dimension ref="A1:AI125"/>
  <sheetViews>
    <sheetView zoomScale="94" workbookViewId="0">
      <selection activeCell="AH1" sqref="AH1:AI1048576"/>
    </sheetView>
  </sheetViews>
  <sheetFormatPr baseColWidth="10" defaultRowHeight="16" x14ac:dyDescent="0.2"/>
  <cols>
    <col min="1" max="1" width="18" customWidth="1"/>
    <col min="2" max="6" width="10.83203125" style="1"/>
    <col min="7" max="7" width="10.5" style="1" customWidth="1"/>
    <col min="8" max="8" width="10.5" customWidth="1"/>
    <col min="14" max="18" width="10.83203125" style="1"/>
    <col min="24" max="27" width="10.83203125" style="1"/>
  </cols>
  <sheetData>
    <row r="1" spans="1:35" x14ac:dyDescent="0.2">
      <c r="A1" s="2" t="s">
        <v>122</v>
      </c>
      <c r="B1" s="4" t="s">
        <v>123</v>
      </c>
      <c r="C1" s="4" t="s">
        <v>124</v>
      </c>
      <c r="D1" s="4" t="s">
        <v>128</v>
      </c>
      <c r="E1" s="4" t="s">
        <v>125</v>
      </c>
      <c r="F1" s="4" t="s">
        <v>126</v>
      </c>
      <c r="G1" s="4" t="s">
        <v>127</v>
      </c>
      <c r="H1" s="2" t="s">
        <v>145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4" t="s">
        <v>134</v>
      </c>
      <c r="O1" s="4" t="s">
        <v>135</v>
      </c>
      <c r="P1" s="4" t="s">
        <v>136</v>
      </c>
      <c r="Q1" s="4" t="s">
        <v>137</v>
      </c>
      <c r="R1" s="4" t="s">
        <v>138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149</v>
      </c>
      <c r="X1" s="4" t="s">
        <v>150</v>
      </c>
      <c r="Y1" s="4" t="s">
        <v>151</v>
      </c>
      <c r="Z1" s="4" t="s">
        <v>152</v>
      </c>
      <c r="AA1" s="4" t="s">
        <v>153</v>
      </c>
      <c r="AB1" s="2"/>
      <c r="AC1" s="2"/>
      <c r="AD1" s="2"/>
      <c r="AE1" s="2"/>
      <c r="AF1" s="2"/>
    </row>
    <row r="2" spans="1:35" x14ac:dyDescent="0.2">
      <c r="A2" t="s">
        <v>0</v>
      </c>
      <c r="B2">
        <v>4.24</v>
      </c>
      <c r="C2">
        <v>5.86</v>
      </c>
      <c r="D2">
        <v>5.76</v>
      </c>
      <c r="E2">
        <v>7.44</v>
      </c>
      <c r="F2">
        <v>78.22</v>
      </c>
      <c r="G2" s="4">
        <f>IF(_xlfn.CONCAT(C2:F2)="",-1,MAX($H$7,MIN(C2:F2)))</f>
        <v>5.76</v>
      </c>
      <c r="H2" s="2" t="s">
        <v>146</v>
      </c>
      <c r="I2" s="2">
        <f t="shared" ref="I2:L33" si="0">IF(C2="",0,1)</f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ref="M2:M65" si="1">IF(G2&lt;0,0,1)</f>
        <v>1</v>
      </c>
      <c r="N2" s="4">
        <f t="shared" ref="N2:R33" si="2">IF(I2=1,C2,$H$3)</f>
        <v>5.86</v>
      </c>
      <c r="O2" s="4">
        <f t="shared" si="2"/>
        <v>5.76</v>
      </c>
      <c r="P2" s="4">
        <f t="shared" si="2"/>
        <v>7.44</v>
      </c>
      <c r="Q2" s="4">
        <f t="shared" si="2"/>
        <v>78.22</v>
      </c>
      <c r="R2" s="4">
        <f t="shared" si="2"/>
        <v>5.76</v>
      </c>
      <c r="S2" s="2">
        <f t="shared" ref="S2:V33" si="3">IF(AND(C2&lt;&gt;"",C2&lt;=(1+$H$5)*$G2),1,0)</f>
        <v>1</v>
      </c>
      <c r="T2" s="2">
        <f t="shared" si="3"/>
        <v>1</v>
      </c>
      <c r="U2" s="2">
        <f t="shared" si="3"/>
        <v>0</v>
      </c>
      <c r="V2" s="2">
        <f t="shared" si="3"/>
        <v>0</v>
      </c>
      <c r="W2" s="2">
        <f>SUM(S2:V2)</f>
        <v>2</v>
      </c>
      <c r="X2" s="4">
        <f>IF(S2&gt;0,S2/$W2,S2)</f>
        <v>0.5</v>
      </c>
      <c r="Y2" s="4">
        <f t="shared" ref="Y2:AA17" si="4">IF(T2&gt;0,T2/$W2,T2)</f>
        <v>0.5</v>
      </c>
      <c r="Z2" s="4">
        <f t="shared" si="4"/>
        <v>0</v>
      </c>
      <c r="AA2" s="4">
        <f t="shared" si="4"/>
        <v>0</v>
      </c>
      <c r="AB2" s="2" t="s">
        <v>129</v>
      </c>
      <c r="AC2" s="2" t="s">
        <v>139</v>
      </c>
      <c r="AD2" s="2" t="s">
        <v>131</v>
      </c>
      <c r="AE2" s="2" t="s">
        <v>132</v>
      </c>
      <c r="AF2" s="2" t="s">
        <v>133</v>
      </c>
      <c r="AI2" s="2"/>
    </row>
    <row r="3" spans="1:35" x14ac:dyDescent="0.2">
      <c r="A3" t="s">
        <v>1</v>
      </c>
      <c r="B3">
        <v>166.04</v>
      </c>
      <c r="C3">
        <v>8.6300000000000008</v>
      </c>
      <c r="D3">
        <v>7.82</v>
      </c>
      <c r="E3">
        <v>170.98</v>
      </c>
      <c r="F3">
        <v>163.46</v>
      </c>
      <c r="G3" s="4">
        <f t="shared" ref="G3:G66" si="5">IF(_xlfn.CONCAT(C3:F3)="",-1,MAX($H$7,MIN(C3:F3)))</f>
        <v>7.82</v>
      </c>
      <c r="H3" s="2">
        <v>8000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1"/>
        <v>1</v>
      </c>
      <c r="N3" s="4">
        <f t="shared" si="2"/>
        <v>8.6300000000000008</v>
      </c>
      <c r="O3" s="4">
        <f t="shared" si="2"/>
        <v>7.82</v>
      </c>
      <c r="P3" s="4">
        <f t="shared" si="2"/>
        <v>170.98</v>
      </c>
      <c r="Q3" s="4">
        <f t="shared" si="2"/>
        <v>163.46</v>
      </c>
      <c r="R3" s="4">
        <f t="shared" si="2"/>
        <v>7.82</v>
      </c>
      <c r="S3" s="2">
        <f t="shared" si="3"/>
        <v>0</v>
      </c>
      <c r="T3" s="2">
        <f t="shared" si="3"/>
        <v>1</v>
      </c>
      <c r="U3" s="2">
        <f t="shared" si="3"/>
        <v>0</v>
      </c>
      <c r="V3" s="2">
        <f t="shared" si="3"/>
        <v>0</v>
      </c>
      <c r="W3" s="2">
        <f t="shared" ref="W3:W66" si="6">SUM(S3:V3)</f>
        <v>1</v>
      </c>
      <c r="X3" s="4">
        <f t="shared" ref="X3:AA66" si="7">IF(S3&gt;0,S3/$W3,S3)</f>
        <v>0</v>
      </c>
      <c r="Y3" s="4">
        <f t="shared" si="4"/>
        <v>1</v>
      </c>
      <c r="Z3" s="4">
        <f t="shared" si="4"/>
        <v>0</v>
      </c>
      <c r="AA3" s="4">
        <f t="shared" si="4"/>
        <v>0</v>
      </c>
      <c r="AB3" s="2">
        <f>SUM(I:I)</f>
        <v>116</v>
      </c>
      <c r="AC3" s="2">
        <f t="shared" ref="AC3:AF3" si="8">SUM(J:J)</f>
        <v>111</v>
      </c>
      <c r="AD3" s="2">
        <f t="shared" si="8"/>
        <v>68</v>
      </c>
      <c r="AE3" s="2">
        <f t="shared" si="8"/>
        <v>76</v>
      </c>
      <c r="AF3" s="2">
        <f t="shared" si="8"/>
        <v>121</v>
      </c>
    </row>
    <row r="4" spans="1:35" x14ac:dyDescent="0.2">
      <c r="A4" t="s">
        <v>2</v>
      </c>
      <c r="B4">
        <v>9.9700000000000006</v>
      </c>
      <c r="C4">
        <v>13</v>
      </c>
      <c r="D4">
        <v>12.65</v>
      </c>
      <c r="E4"/>
      <c r="F4"/>
      <c r="G4" s="4">
        <f t="shared" si="5"/>
        <v>12.65</v>
      </c>
      <c r="H4" s="2" t="s">
        <v>147</v>
      </c>
      <c r="I4" s="2">
        <f t="shared" si="0"/>
        <v>1</v>
      </c>
      <c r="J4" s="2">
        <f t="shared" si="0"/>
        <v>1</v>
      </c>
      <c r="K4" s="2">
        <f t="shared" si="0"/>
        <v>0</v>
      </c>
      <c r="L4" s="2">
        <f t="shared" si="0"/>
        <v>0</v>
      </c>
      <c r="M4" s="2">
        <f t="shared" si="1"/>
        <v>1</v>
      </c>
      <c r="N4" s="4">
        <f t="shared" si="2"/>
        <v>13</v>
      </c>
      <c r="O4" s="4">
        <f t="shared" si="2"/>
        <v>12.65</v>
      </c>
      <c r="P4" s="4">
        <f t="shared" si="2"/>
        <v>8000</v>
      </c>
      <c r="Q4" s="4">
        <f t="shared" si="2"/>
        <v>8000</v>
      </c>
      <c r="R4" s="4">
        <f t="shared" si="2"/>
        <v>12.65</v>
      </c>
      <c r="S4" s="2">
        <f t="shared" si="3"/>
        <v>1</v>
      </c>
      <c r="T4" s="2">
        <f t="shared" si="3"/>
        <v>1</v>
      </c>
      <c r="U4" s="2">
        <f t="shared" si="3"/>
        <v>0</v>
      </c>
      <c r="V4" s="2">
        <f t="shared" si="3"/>
        <v>0</v>
      </c>
      <c r="W4" s="2">
        <f t="shared" si="6"/>
        <v>2</v>
      </c>
      <c r="X4" s="4">
        <f t="shared" si="7"/>
        <v>0.5</v>
      </c>
      <c r="Y4" s="4">
        <f t="shared" si="4"/>
        <v>0.5</v>
      </c>
      <c r="Z4" s="4">
        <f t="shared" si="4"/>
        <v>0</v>
      </c>
      <c r="AA4" s="4">
        <f t="shared" si="4"/>
        <v>0</v>
      </c>
      <c r="AB4" s="2" t="s">
        <v>134</v>
      </c>
      <c r="AC4" s="2" t="s">
        <v>135</v>
      </c>
      <c r="AD4" s="2" t="s">
        <v>136</v>
      </c>
      <c r="AE4" s="2" t="s">
        <v>137</v>
      </c>
      <c r="AF4" s="2" t="s">
        <v>138</v>
      </c>
    </row>
    <row r="5" spans="1:35" x14ac:dyDescent="0.2">
      <c r="A5" t="s">
        <v>3</v>
      </c>
      <c r="B5">
        <v>11</v>
      </c>
      <c r="C5">
        <v>11.91</v>
      </c>
      <c r="D5">
        <v>11.48</v>
      </c>
      <c r="E5"/>
      <c r="F5"/>
      <c r="G5" s="4">
        <f t="shared" si="5"/>
        <v>11.48</v>
      </c>
      <c r="H5" s="2">
        <v>0.05</v>
      </c>
      <c r="I5" s="2">
        <f t="shared" si="0"/>
        <v>1</v>
      </c>
      <c r="J5" s="2">
        <f t="shared" si="0"/>
        <v>1</v>
      </c>
      <c r="K5" s="2">
        <f t="shared" si="0"/>
        <v>0</v>
      </c>
      <c r="L5" s="2">
        <f t="shared" si="0"/>
        <v>0</v>
      </c>
      <c r="M5" s="2">
        <f t="shared" si="1"/>
        <v>1</v>
      </c>
      <c r="N5" s="4">
        <f t="shared" si="2"/>
        <v>11.91</v>
      </c>
      <c r="O5" s="4">
        <f t="shared" si="2"/>
        <v>11.48</v>
      </c>
      <c r="P5" s="4">
        <f t="shared" si="2"/>
        <v>8000</v>
      </c>
      <c r="Q5" s="4">
        <f t="shared" si="2"/>
        <v>8000</v>
      </c>
      <c r="R5" s="4">
        <f t="shared" si="2"/>
        <v>11.48</v>
      </c>
      <c r="S5" s="2">
        <f t="shared" si="3"/>
        <v>1</v>
      </c>
      <c r="T5" s="2">
        <f t="shared" si="3"/>
        <v>1</v>
      </c>
      <c r="U5" s="2">
        <f t="shared" si="3"/>
        <v>0</v>
      </c>
      <c r="V5" s="2">
        <f t="shared" si="3"/>
        <v>0</v>
      </c>
      <c r="W5" s="2">
        <f t="shared" si="6"/>
        <v>2</v>
      </c>
      <c r="X5" s="4">
        <f t="shared" si="7"/>
        <v>0.5</v>
      </c>
      <c r="Y5" s="4">
        <f t="shared" si="4"/>
        <v>0.5</v>
      </c>
      <c r="Z5" s="4">
        <f t="shared" si="4"/>
        <v>0</v>
      </c>
      <c r="AA5" s="4">
        <f t="shared" si="4"/>
        <v>0</v>
      </c>
      <c r="AB5" s="3">
        <f>AVERAGE(N:N)</f>
        <v>633.21434426229484</v>
      </c>
      <c r="AC5" s="3">
        <f t="shared" ref="AC5:AF5" si="9">AVERAGE(O:O)</f>
        <v>928.09704918032787</v>
      </c>
      <c r="AD5" s="3">
        <f t="shared" si="9"/>
        <v>3683.6331967213118</v>
      </c>
      <c r="AE5" s="3">
        <f t="shared" si="9"/>
        <v>3276.0799180327867</v>
      </c>
      <c r="AF5" s="3">
        <f t="shared" si="9"/>
        <v>244.7604918032788</v>
      </c>
    </row>
    <row r="6" spans="1:35" x14ac:dyDescent="0.2">
      <c r="A6" t="s">
        <v>4</v>
      </c>
      <c r="B6">
        <v>10.86</v>
      </c>
      <c r="C6">
        <v>12.46</v>
      </c>
      <c r="D6">
        <v>11.94</v>
      </c>
      <c r="E6"/>
      <c r="F6"/>
      <c r="G6" s="4">
        <f t="shared" si="5"/>
        <v>11.94</v>
      </c>
      <c r="H6" s="2" t="s">
        <v>148</v>
      </c>
      <c r="I6" s="2">
        <f t="shared" si="0"/>
        <v>1</v>
      </c>
      <c r="J6" s="2">
        <f t="shared" si="0"/>
        <v>1</v>
      </c>
      <c r="K6" s="2">
        <f t="shared" si="0"/>
        <v>0</v>
      </c>
      <c r="L6" s="2">
        <f t="shared" si="0"/>
        <v>0</v>
      </c>
      <c r="M6" s="2">
        <f t="shared" si="1"/>
        <v>1</v>
      </c>
      <c r="N6" s="4">
        <f t="shared" si="2"/>
        <v>12.46</v>
      </c>
      <c r="O6" s="4">
        <f t="shared" si="2"/>
        <v>11.94</v>
      </c>
      <c r="P6" s="4">
        <f t="shared" si="2"/>
        <v>8000</v>
      </c>
      <c r="Q6" s="4">
        <f t="shared" si="2"/>
        <v>8000</v>
      </c>
      <c r="R6" s="4">
        <f t="shared" si="2"/>
        <v>11.94</v>
      </c>
      <c r="S6" s="2">
        <f t="shared" si="3"/>
        <v>1</v>
      </c>
      <c r="T6" s="2">
        <f t="shared" si="3"/>
        <v>1</v>
      </c>
      <c r="U6" s="2">
        <f t="shared" si="3"/>
        <v>0</v>
      </c>
      <c r="V6" s="2">
        <f t="shared" si="3"/>
        <v>0</v>
      </c>
      <c r="W6" s="2">
        <f t="shared" si="6"/>
        <v>2</v>
      </c>
      <c r="X6" s="4">
        <f t="shared" si="7"/>
        <v>0.5</v>
      </c>
      <c r="Y6" s="4">
        <f t="shared" si="4"/>
        <v>0.5</v>
      </c>
      <c r="Z6" s="4">
        <f t="shared" si="4"/>
        <v>0</v>
      </c>
      <c r="AA6" s="4">
        <f t="shared" si="4"/>
        <v>0</v>
      </c>
      <c r="AB6" s="2" t="s">
        <v>154</v>
      </c>
      <c r="AC6" s="2" t="s">
        <v>155</v>
      </c>
      <c r="AD6" s="2" t="s">
        <v>156</v>
      </c>
      <c r="AE6" s="2" t="s">
        <v>157</v>
      </c>
      <c r="AF6" s="2" t="s">
        <v>144</v>
      </c>
      <c r="AG6" s="2"/>
    </row>
    <row r="7" spans="1:35" x14ac:dyDescent="0.2">
      <c r="A7" t="s">
        <v>5</v>
      </c>
      <c r="B7">
        <v>14.47</v>
      </c>
      <c r="C7">
        <v>68.069999999999993</v>
      </c>
      <c r="D7">
        <v>17.73</v>
      </c>
      <c r="E7"/>
      <c r="F7">
        <v>182.32</v>
      </c>
      <c r="G7" s="4">
        <f t="shared" si="5"/>
        <v>17.73</v>
      </c>
      <c r="H7" s="2">
        <v>1</v>
      </c>
      <c r="I7" s="2">
        <f t="shared" si="0"/>
        <v>1</v>
      </c>
      <c r="J7" s="2">
        <f t="shared" si="0"/>
        <v>1</v>
      </c>
      <c r="K7" s="2">
        <f t="shared" si="0"/>
        <v>0</v>
      </c>
      <c r="L7" s="2">
        <f t="shared" si="0"/>
        <v>1</v>
      </c>
      <c r="M7" s="2">
        <f t="shared" si="1"/>
        <v>1</v>
      </c>
      <c r="N7" s="4">
        <f t="shared" si="2"/>
        <v>68.069999999999993</v>
      </c>
      <c r="O7" s="4">
        <f t="shared" si="2"/>
        <v>17.73</v>
      </c>
      <c r="P7" s="4">
        <f t="shared" si="2"/>
        <v>8000</v>
      </c>
      <c r="Q7" s="4">
        <f t="shared" si="2"/>
        <v>182.32</v>
      </c>
      <c r="R7" s="4">
        <f t="shared" si="2"/>
        <v>17.73</v>
      </c>
      <c r="S7" s="2">
        <f t="shared" si="3"/>
        <v>0</v>
      </c>
      <c r="T7" s="2">
        <f t="shared" si="3"/>
        <v>1</v>
      </c>
      <c r="U7" s="2">
        <f t="shared" si="3"/>
        <v>0</v>
      </c>
      <c r="V7" s="2">
        <f t="shared" si="3"/>
        <v>0</v>
      </c>
      <c r="W7" s="2">
        <f t="shared" si="6"/>
        <v>1</v>
      </c>
      <c r="X7" s="4">
        <f t="shared" si="7"/>
        <v>0</v>
      </c>
      <c r="Y7" s="4">
        <f t="shared" si="4"/>
        <v>1</v>
      </c>
      <c r="Z7" s="4">
        <f t="shared" si="4"/>
        <v>0</v>
      </c>
      <c r="AA7" s="4">
        <f t="shared" si="4"/>
        <v>0</v>
      </c>
      <c r="AB7" s="3">
        <f>SUM(X:X)</f>
        <v>29.5</v>
      </c>
      <c r="AC7" s="3">
        <f t="shared" ref="AC7:AE7" si="10">SUM(Y:Y)</f>
        <v>65.833333333333329</v>
      </c>
      <c r="AD7" s="3">
        <f t="shared" si="10"/>
        <v>18.833333333333332</v>
      </c>
      <c r="AE7" s="3">
        <f t="shared" si="10"/>
        <v>6.833333333333333</v>
      </c>
      <c r="AF7" s="3">
        <f>SUM(AB7:AE7)</f>
        <v>120.99999999999999</v>
      </c>
    </row>
    <row r="8" spans="1:35" x14ac:dyDescent="0.2">
      <c r="A8" t="s">
        <v>6</v>
      </c>
      <c r="B8">
        <v>0.09</v>
      </c>
      <c r="C8">
        <v>29.26</v>
      </c>
      <c r="D8">
        <v>28.13</v>
      </c>
      <c r="E8">
        <v>13.23</v>
      </c>
      <c r="F8">
        <v>21.23</v>
      </c>
      <c r="G8" s="4">
        <f t="shared" si="5"/>
        <v>13.23</v>
      </c>
      <c r="H8" s="2"/>
      <c r="I8" s="2">
        <f t="shared" si="0"/>
        <v>1</v>
      </c>
      <c r="J8" s="2">
        <f t="shared" si="0"/>
        <v>1</v>
      </c>
      <c r="K8" s="2">
        <f t="shared" si="0"/>
        <v>1</v>
      </c>
      <c r="L8" s="2">
        <f t="shared" si="0"/>
        <v>1</v>
      </c>
      <c r="M8" s="2">
        <f t="shared" si="1"/>
        <v>1</v>
      </c>
      <c r="N8" s="4">
        <f t="shared" si="2"/>
        <v>29.26</v>
      </c>
      <c r="O8" s="4">
        <f t="shared" si="2"/>
        <v>28.13</v>
      </c>
      <c r="P8" s="4">
        <f t="shared" si="2"/>
        <v>13.23</v>
      </c>
      <c r="Q8" s="4">
        <f t="shared" si="2"/>
        <v>21.23</v>
      </c>
      <c r="R8" s="4">
        <f t="shared" si="2"/>
        <v>13.23</v>
      </c>
      <c r="S8" s="2">
        <f t="shared" si="3"/>
        <v>0</v>
      </c>
      <c r="T8" s="2">
        <f t="shared" si="3"/>
        <v>0</v>
      </c>
      <c r="U8" s="2">
        <f t="shared" si="3"/>
        <v>1</v>
      </c>
      <c r="V8" s="2">
        <f t="shared" si="3"/>
        <v>0</v>
      </c>
      <c r="W8" s="2">
        <f t="shared" si="6"/>
        <v>1</v>
      </c>
      <c r="X8" s="4">
        <f t="shared" si="7"/>
        <v>0</v>
      </c>
      <c r="Y8" s="4">
        <f t="shared" si="4"/>
        <v>0</v>
      </c>
      <c r="Z8" s="4">
        <f t="shared" si="4"/>
        <v>1</v>
      </c>
      <c r="AA8" s="4">
        <f t="shared" si="4"/>
        <v>0</v>
      </c>
      <c r="AB8" s="2"/>
      <c r="AC8" s="2"/>
      <c r="AD8" s="2"/>
      <c r="AE8" s="2"/>
      <c r="AF8" s="2"/>
    </row>
    <row r="9" spans="1:35" x14ac:dyDescent="0.2">
      <c r="A9" t="s">
        <v>7</v>
      </c>
      <c r="B9">
        <v>1.19</v>
      </c>
      <c r="C9">
        <v>0.56000000000000005</v>
      </c>
      <c r="D9"/>
      <c r="E9">
        <v>1.6</v>
      </c>
      <c r="F9">
        <v>75.94</v>
      </c>
      <c r="G9" s="4">
        <f t="shared" si="5"/>
        <v>1</v>
      </c>
      <c r="H9" s="2"/>
      <c r="I9" s="2">
        <f t="shared" si="0"/>
        <v>1</v>
      </c>
      <c r="J9" s="2">
        <f t="shared" si="0"/>
        <v>0</v>
      </c>
      <c r="K9" s="2">
        <f t="shared" si="0"/>
        <v>1</v>
      </c>
      <c r="L9" s="2">
        <f t="shared" si="0"/>
        <v>1</v>
      </c>
      <c r="M9" s="2">
        <f t="shared" si="1"/>
        <v>1</v>
      </c>
      <c r="N9" s="4">
        <f t="shared" si="2"/>
        <v>0.56000000000000005</v>
      </c>
      <c r="O9" s="4">
        <f t="shared" si="2"/>
        <v>8000</v>
      </c>
      <c r="P9" s="4">
        <f t="shared" si="2"/>
        <v>1.6</v>
      </c>
      <c r="Q9" s="4">
        <f t="shared" si="2"/>
        <v>75.94</v>
      </c>
      <c r="R9" s="4">
        <f t="shared" si="2"/>
        <v>1</v>
      </c>
      <c r="S9" s="2">
        <f t="shared" si="3"/>
        <v>1</v>
      </c>
      <c r="T9" s="2">
        <f t="shared" si="3"/>
        <v>0</v>
      </c>
      <c r="U9" s="2">
        <f t="shared" si="3"/>
        <v>0</v>
      </c>
      <c r="V9" s="2">
        <f t="shared" si="3"/>
        <v>0</v>
      </c>
      <c r="W9" s="2">
        <f t="shared" si="6"/>
        <v>1</v>
      </c>
      <c r="X9" s="4">
        <f t="shared" si="7"/>
        <v>1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2"/>
      <c r="AC9" s="2"/>
      <c r="AD9" s="2"/>
      <c r="AE9" s="2"/>
      <c r="AF9" s="2"/>
    </row>
    <row r="10" spans="1:35" x14ac:dyDescent="0.2">
      <c r="A10" t="s">
        <v>8</v>
      </c>
      <c r="B10">
        <v>0.23</v>
      </c>
      <c r="C10">
        <v>16.38</v>
      </c>
      <c r="D10">
        <v>13.92</v>
      </c>
      <c r="E10">
        <v>1857.11</v>
      </c>
      <c r="F10"/>
      <c r="G10" s="4">
        <f t="shared" si="5"/>
        <v>13.92</v>
      </c>
      <c r="H10" s="2"/>
      <c r="I10" s="2">
        <f t="shared" si="0"/>
        <v>1</v>
      </c>
      <c r="J10" s="2">
        <f t="shared" si="0"/>
        <v>1</v>
      </c>
      <c r="K10" s="2">
        <f t="shared" si="0"/>
        <v>1</v>
      </c>
      <c r="L10" s="2">
        <f t="shared" si="0"/>
        <v>0</v>
      </c>
      <c r="M10" s="2">
        <f t="shared" si="1"/>
        <v>1</v>
      </c>
      <c r="N10" s="4">
        <f t="shared" si="2"/>
        <v>16.38</v>
      </c>
      <c r="O10" s="4">
        <f t="shared" si="2"/>
        <v>13.92</v>
      </c>
      <c r="P10" s="4">
        <f t="shared" si="2"/>
        <v>1857.11</v>
      </c>
      <c r="Q10" s="4">
        <f t="shared" si="2"/>
        <v>8000</v>
      </c>
      <c r="R10" s="4">
        <f t="shared" si="2"/>
        <v>13.92</v>
      </c>
      <c r="S10" s="2">
        <f t="shared" si="3"/>
        <v>0</v>
      </c>
      <c r="T10" s="2">
        <f t="shared" si="3"/>
        <v>1</v>
      </c>
      <c r="U10" s="2">
        <f t="shared" si="3"/>
        <v>0</v>
      </c>
      <c r="V10" s="2">
        <f t="shared" si="3"/>
        <v>0</v>
      </c>
      <c r="W10" s="2">
        <f t="shared" si="6"/>
        <v>1</v>
      </c>
      <c r="X10" s="4">
        <f t="shared" si="7"/>
        <v>0</v>
      </c>
      <c r="Y10" s="4">
        <f t="shared" si="4"/>
        <v>1</v>
      </c>
      <c r="Z10" s="4">
        <f t="shared" si="4"/>
        <v>0</v>
      </c>
      <c r="AA10" s="4">
        <f t="shared" si="4"/>
        <v>0</v>
      </c>
      <c r="AB10" s="2"/>
      <c r="AC10" s="2"/>
      <c r="AD10" s="2"/>
      <c r="AE10" s="2"/>
      <c r="AF10" s="2"/>
    </row>
    <row r="11" spans="1:35" x14ac:dyDescent="0.2">
      <c r="A11" t="s">
        <v>9</v>
      </c>
      <c r="B11">
        <v>0.95</v>
      </c>
      <c r="C11">
        <v>11.16</v>
      </c>
      <c r="D11">
        <v>2031.91</v>
      </c>
      <c r="E11">
        <v>4.95</v>
      </c>
      <c r="F11">
        <v>430.23</v>
      </c>
      <c r="G11" s="4">
        <f t="shared" si="5"/>
        <v>4.95</v>
      </c>
      <c r="H11" s="2"/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1"/>
        <v>1</v>
      </c>
      <c r="N11" s="4">
        <f t="shared" si="2"/>
        <v>11.16</v>
      </c>
      <c r="O11" s="4">
        <f t="shared" si="2"/>
        <v>2031.91</v>
      </c>
      <c r="P11" s="4">
        <f t="shared" si="2"/>
        <v>4.95</v>
      </c>
      <c r="Q11" s="4">
        <f t="shared" si="2"/>
        <v>430.23</v>
      </c>
      <c r="R11" s="4">
        <f t="shared" si="2"/>
        <v>4.95</v>
      </c>
      <c r="S11" s="2">
        <f t="shared" si="3"/>
        <v>0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6"/>
        <v>1</v>
      </c>
      <c r="X11" s="4">
        <f t="shared" si="7"/>
        <v>0</v>
      </c>
      <c r="Y11" s="4">
        <f t="shared" si="4"/>
        <v>0</v>
      </c>
      <c r="Z11" s="4">
        <f t="shared" si="4"/>
        <v>1</v>
      </c>
      <c r="AA11" s="4">
        <f t="shared" si="4"/>
        <v>0</v>
      </c>
      <c r="AB11" s="2"/>
      <c r="AC11" s="2"/>
      <c r="AD11" s="2"/>
      <c r="AE11" s="2"/>
      <c r="AF11" s="2"/>
    </row>
    <row r="12" spans="1:35" x14ac:dyDescent="0.2">
      <c r="A12" t="s">
        <v>10</v>
      </c>
      <c r="B12">
        <v>60.85</v>
      </c>
      <c r="C12">
        <v>60.44</v>
      </c>
      <c r="D12">
        <v>57.8</v>
      </c>
      <c r="E12"/>
      <c r="F12">
        <v>930.87</v>
      </c>
      <c r="G12" s="4">
        <f t="shared" si="5"/>
        <v>57.8</v>
      </c>
      <c r="H12" s="2"/>
      <c r="I12" s="2">
        <f t="shared" si="0"/>
        <v>1</v>
      </c>
      <c r="J12" s="2">
        <f t="shared" si="0"/>
        <v>1</v>
      </c>
      <c r="K12" s="2">
        <f t="shared" si="0"/>
        <v>0</v>
      </c>
      <c r="L12" s="2">
        <f t="shared" si="0"/>
        <v>1</v>
      </c>
      <c r="M12" s="2">
        <f t="shared" si="1"/>
        <v>1</v>
      </c>
      <c r="N12" s="4">
        <f t="shared" si="2"/>
        <v>60.44</v>
      </c>
      <c r="O12" s="4">
        <f t="shared" si="2"/>
        <v>57.8</v>
      </c>
      <c r="P12" s="4">
        <f t="shared" si="2"/>
        <v>8000</v>
      </c>
      <c r="Q12" s="4">
        <f t="shared" si="2"/>
        <v>930.87</v>
      </c>
      <c r="R12" s="4">
        <f t="shared" si="2"/>
        <v>57.8</v>
      </c>
      <c r="S12" s="2">
        <f t="shared" si="3"/>
        <v>1</v>
      </c>
      <c r="T12" s="2">
        <f t="shared" si="3"/>
        <v>1</v>
      </c>
      <c r="U12" s="2">
        <f t="shared" si="3"/>
        <v>0</v>
      </c>
      <c r="V12" s="2">
        <f t="shared" si="3"/>
        <v>0</v>
      </c>
      <c r="W12" s="2">
        <f t="shared" si="6"/>
        <v>2</v>
      </c>
      <c r="X12" s="4">
        <f t="shared" si="7"/>
        <v>0.5</v>
      </c>
      <c r="Y12" s="4">
        <f t="shared" si="4"/>
        <v>0.5</v>
      </c>
      <c r="Z12" s="4">
        <f t="shared" si="4"/>
        <v>0</v>
      </c>
      <c r="AA12" s="4">
        <f t="shared" si="4"/>
        <v>0</v>
      </c>
      <c r="AB12" s="2"/>
      <c r="AC12" s="2"/>
      <c r="AD12" s="2"/>
      <c r="AE12" s="2"/>
      <c r="AF12" s="2"/>
    </row>
    <row r="13" spans="1:35" x14ac:dyDescent="0.2">
      <c r="A13" t="s">
        <v>11</v>
      </c>
      <c r="B13">
        <v>33.909999999999997</v>
      </c>
      <c r="C13">
        <v>35</v>
      </c>
      <c r="D13">
        <v>32.89</v>
      </c>
      <c r="E13"/>
      <c r="F13"/>
      <c r="G13" s="4">
        <f t="shared" si="5"/>
        <v>32.89</v>
      </c>
      <c r="H13" s="2"/>
      <c r="I13" s="2">
        <f t="shared" si="0"/>
        <v>1</v>
      </c>
      <c r="J13" s="2">
        <f t="shared" si="0"/>
        <v>1</v>
      </c>
      <c r="K13" s="2">
        <f t="shared" si="0"/>
        <v>0</v>
      </c>
      <c r="L13" s="2">
        <f t="shared" si="0"/>
        <v>0</v>
      </c>
      <c r="M13" s="2">
        <f t="shared" si="1"/>
        <v>1</v>
      </c>
      <c r="N13" s="4">
        <f t="shared" si="2"/>
        <v>35</v>
      </c>
      <c r="O13" s="4">
        <f t="shared" si="2"/>
        <v>32.89</v>
      </c>
      <c r="P13" s="4">
        <f t="shared" si="2"/>
        <v>8000</v>
      </c>
      <c r="Q13" s="4">
        <f t="shared" si="2"/>
        <v>8000</v>
      </c>
      <c r="R13" s="4">
        <f t="shared" si="2"/>
        <v>32.89</v>
      </c>
      <c r="S13" s="2">
        <f t="shared" si="3"/>
        <v>0</v>
      </c>
      <c r="T13" s="2">
        <f t="shared" si="3"/>
        <v>1</v>
      </c>
      <c r="U13" s="2">
        <f t="shared" si="3"/>
        <v>0</v>
      </c>
      <c r="V13" s="2">
        <f t="shared" si="3"/>
        <v>0</v>
      </c>
      <c r="W13" s="2">
        <f t="shared" si="6"/>
        <v>1</v>
      </c>
      <c r="X13" s="4">
        <f t="shared" si="7"/>
        <v>0</v>
      </c>
      <c r="Y13" s="4">
        <f t="shared" si="4"/>
        <v>1</v>
      </c>
      <c r="Z13" s="4">
        <f t="shared" si="4"/>
        <v>0</v>
      </c>
      <c r="AA13" s="4">
        <f t="shared" si="4"/>
        <v>0</v>
      </c>
      <c r="AB13" s="2"/>
      <c r="AC13" s="2"/>
      <c r="AD13" s="2"/>
      <c r="AE13" s="2"/>
      <c r="AF13" s="2"/>
    </row>
    <row r="14" spans="1:35" x14ac:dyDescent="0.2">
      <c r="A14" t="s">
        <v>12</v>
      </c>
      <c r="B14">
        <v>30.56</v>
      </c>
      <c r="C14">
        <v>291.24</v>
      </c>
      <c r="D14">
        <v>50.44</v>
      </c>
      <c r="E14"/>
      <c r="F14">
        <v>2270.29</v>
      </c>
      <c r="G14" s="4">
        <f t="shared" si="5"/>
        <v>50.44</v>
      </c>
      <c r="H14" s="2"/>
      <c r="I14" s="2">
        <f t="shared" si="0"/>
        <v>1</v>
      </c>
      <c r="J14" s="2">
        <f t="shared" si="0"/>
        <v>1</v>
      </c>
      <c r="K14" s="2">
        <f t="shared" si="0"/>
        <v>0</v>
      </c>
      <c r="L14" s="2">
        <f t="shared" si="0"/>
        <v>1</v>
      </c>
      <c r="M14" s="2">
        <f t="shared" si="1"/>
        <v>1</v>
      </c>
      <c r="N14" s="4">
        <f t="shared" si="2"/>
        <v>291.24</v>
      </c>
      <c r="O14" s="4">
        <f t="shared" si="2"/>
        <v>50.44</v>
      </c>
      <c r="P14" s="4">
        <f t="shared" si="2"/>
        <v>8000</v>
      </c>
      <c r="Q14" s="4">
        <f t="shared" si="2"/>
        <v>2270.29</v>
      </c>
      <c r="R14" s="4">
        <f t="shared" si="2"/>
        <v>50.44</v>
      </c>
      <c r="S14" s="2">
        <f t="shared" si="3"/>
        <v>0</v>
      </c>
      <c r="T14" s="2">
        <f t="shared" si="3"/>
        <v>1</v>
      </c>
      <c r="U14" s="2">
        <f t="shared" si="3"/>
        <v>0</v>
      </c>
      <c r="V14" s="2">
        <f t="shared" si="3"/>
        <v>0</v>
      </c>
      <c r="W14" s="2">
        <f t="shared" si="6"/>
        <v>1</v>
      </c>
      <c r="X14" s="4">
        <f t="shared" si="7"/>
        <v>0</v>
      </c>
      <c r="Y14" s="4">
        <f t="shared" si="4"/>
        <v>1</v>
      </c>
      <c r="Z14" s="4">
        <f t="shared" si="4"/>
        <v>0</v>
      </c>
      <c r="AA14" s="4">
        <f t="shared" si="4"/>
        <v>0</v>
      </c>
      <c r="AB14" s="2"/>
      <c r="AC14" s="2"/>
      <c r="AD14" s="2"/>
      <c r="AE14" s="2"/>
      <c r="AF14" s="2"/>
    </row>
    <row r="15" spans="1:35" x14ac:dyDescent="0.2">
      <c r="A15" t="s">
        <v>13</v>
      </c>
      <c r="B15">
        <v>1.78</v>
      </c>
      <c r="C15">
        <v>112.87</v>
      </c>
      <c r="D15"/>
      <c r="E15">
        <v>17.29</v>
      </c>
      <c r="F15"/>
      <c r="G15" s="4">
        <f t="shared" si="5"/>
        <v>17.29</v>
      </c>
      <c r="H15" s="2"/>
      <c r="I15" s="2">
        <f t="shared" si="0"/>
        <v>1</v>
      </c>
      <c r="J15" s="2">
        <f t="shared" si="0"/>
        <v>0</v>
      </c>
      <c r="K15" s="2">
        <f t="shared" si="0"/>
        <v>1</v>
      </c>
      <c r="L15" s="2">
        <f t="shared" si="0"/>
        <v>0</v>
      </c>
      <c r="M15" s="2">
        <f t="shared" si="1"/>
        <v>1</v>
      </c>
      <c r="N15" s="4">
        <f t="shared" si="2"/>
        <v>112.87</v>
      </c>
      <c r="O15" s="4">
        <f t="shared" si="2"/>
        <v>8000</v>
      </c>
      <c r="P15" s="4">
        <f t="shared" si="2"/>
        <v>17.29</v>
      </c>
      <c r="Q15" s="4">
        <f t="shared" si="2"/>
        <v>8000</v>
      </c>
      <c r="R15" s="4">
        <f t="shared" si="2"/>
        <v>17.29</v>
      </c>
      <c r="S15" s="2">
        <f t="shared" si="3"/>
        <v>0</v>
      </c>
      <c r="T15" s="2">
        <f t="shared" si="3"/>
        <v>0</v>
      </c>
      <c r="U15" s="2">
        <f t="shared" si="3"/>
        <v>1</v>
      </c>
      <c r="V15" s="2">
        <f t="shared" si="3"/>
        <v>0</v>
      </c>
      <c r="W15" s="2">
        <f t="shared" si="6"/>
        <v>1</v>
      </c>
      <c r="X15" s="4">
        <f t="shared" si="7"/>
        <v>0</v>
      </c>
      <c r="Y15" s="4">
        <f t="shared" si="4"/>
        <v>0</v>
      </c>
      <c r="Z15" s="4">
        <f t="shared" si="4"/>
        <v>1</v>
      </c>
      <c r="AA15" s="4">
        <f t="shared" si="4"/>
        <v>0</v>
      </c>
      <c r="AB15" s="2"/>
      <c r="AC15" s="2"/>
      <c r="AD15" s="2"/>
      <c r="AE15" s="2"/>
      <c r="AF15" s="2"/>
    </row>
    <row r="16" spans="1:35" x14ac:dyDescent="0.2">
      <c r="A16" t="s">
        <v>14</v>
      </c>
      <c r="B16">
        <v>4.62</v>
      </c>
      <c r="C16">
        <v>6.5</v>
      </c>
      <c r="D16">
        <v>6.13</v>
      </c>
      <c r="E16">
        <v>5.15</v>
      </c>
      <c r="F16">
        <v>4.6900000000000004</v>
      </c>
      <c r="G16" s="4">
        <f t="shared" si="5"/>
        <v>4.6900000000000004</v>
      </c>
      <c r="H16" s="2"/>
      <c r="I16" s="2">
        <f t="shared" si="0"/>
        <v>1</v>
      </c>
      <c r="J16" s="2">
        <f t="shared" si="0"/>
        <v>1</v>
      </c>
      <c r="K16" s="2">
        <f t="shared" si="0"/>
        <v>1</v>
      </c>
      <c r="L16" s="2">
        <f t="shared" si="0"/>
        <v>1</v>
      </c>
      <c r="M16" s="2">
        <f t="shared" si="1"/>
        <v>1</v>
      </c>
      <c r="N16" s="4">
        <f t="shared" si="2"/>
        <v>6.5</v>
      </c>
      <c r="O16" s="4">
        <f t="shared" si="2"/>
        <v>6.13</v>
      </c>
      <c r="P16" s="4">
        <f t="shared" si="2"/>
        <v>5.15</v>
      </c>
      <c r="Q16" s="4">
        <f t="shared" si="2"/>
        <v>4.6900000000000004</v>
      </c>
      <c r="R16" s="4">
        <f t="shared" si="2"/>
        <v>4.6900000000000004</v>
      </c>
      <c r="S16" s="2">
        <f t="shared" si="3"/>
        <v>0</v>
      </c>
      <c r="T16" s="2">
        <f t="shared" si="3"/>
        <v>0</v>
      </c>
      <c r="U16" s="2">
        <f t="shared" si="3"/>
        <v>0</v>
      </c>
      <c r="V16" s="2">
        <f t="shared" si="3"/>
        <v>1</v>
      </c>
      <c r="W16" s="2">
        <f t="shared" si="6"/>
        <v>1</v>
      </c>
      <c r="X16" s="4">
        <f t="shared" si="7"/>
        <v>0</v>
      </c>
      <c r="Y16" s="4">
        <f t="shared" si="4"/>
        <v>0</v>
      </c>
      <c r="Z16" s="4">
        <f t="shared" si="4"/>
        <v>0</v>
      </c>
      <c r="AA16" s="4">
        <f t="shared" si="4"/>
        <v>1</v>
      </c>
      <c r="AB16" s="2"/>
      <c r="AC16" s="2"/>
      <c r="AD16" s="2"/>
      <c r="AE16" s="2"/>
      <c r="AF16" s="2"/>
    </row>
    <row r="17" spans="1:32" x14ac:dyDescent="0.2">
      <c r="A17" t="s">
        <v>15</v>
      </c>
      <c r="B17">
        <v>1068.24</v>
      </c>
      <c r="C17">
        <v>34.869999999999997</v>
      </c>
      <c r="D17">
        <v>32.99</v>
      </c>
      <c r="E17"/>
      <c r="F17"/>
      <c r="G17" s="4">
        <f t="shared" si="5"/>
        <v>32.99</v>
      </c>
      <c r="H17" s="2"/>
      <c r="I17" s="2">
        <f t="shared" si="0"/>
        <v>1</v>
      </c>
      <c r="J17" s="2">
        <f t="shared" si="0"/>
        <v>1</v>
      </c>
      <c r="K17" s="2">
        <f t="shared" si="0"/>
        <v>0</v>
      </c>
      <c r="L17" s="2">
        <f t="shared" si="0"/>
        <v>0</v>
      </c>
      <c r="M17" s="2">
        <f t="shared" si="1"/>
        <v>1</v>
      </c>
      <c r="N17" s="4">
        <f t="shared" si="2"/>
        <v>34.869999999999997</v>
      </c>
      <c r="O17" s="4">
        <f t="shared" si="2"/>
        <v>32.99</v>
      </c>
      <c r="P17" s="4">
        <f t="shared" si="2"/>
        <v>8000</v>
      </c>
      <c r="Q17" s="4">
        <f t="shared" si="2"/>
        <v>8000</v>
      </c>
      <c r="R17" s="4">
        <f t="shared" si="2"/>
        <v>32.99</v>
      </c>
      <c r="S17" s="2">
        <f t="shared" si="3"/>
        <v>0</v>
      </c>
      <c r="T17" s="2">
        <f t="shared" si="3"/>
        <v>1</v>
      </c>
      <c r="U17" s="2">
        <f t="shared" si="3"/>
        <v>0</v>
      </c>
      <c r="V17" s="2">
        <f t="shared" si="3"/>
        <v>0</v>
      </c>
      <c r="W17" s="2">
        <f t="shared" si="6"/>
        <v>1</v>
      </c>
      <c r="X17" s="4">
        <f t="shared" si="7"/>
        <v>0</v>
      </c>
      <c r="Y17" s="4">
        <f t="shared" si="4"/>
        <v>1</v>
      </c>
      <c r="Z17" s="4">
        <f t="shared" si="4"/>
        <v>0</v>
      </c>
      <c r="AA17" s="4">
        <f t="shared" si="4"/>
        <v>0</v>
      </c>
      <c r="AB17" s="2"/>
      <c r="AC17" s="2"/>
      <c r="AD17" s="2"/>
      <c r="AE17" s="2"/>
      <c r="AF17" s="2"/>
    </row>
    <row r="18" spans="1:32" x14ac:dyDescent="0.2">
      <c r="A18" t="s">
        <v>16</v>
      </c>
      <c r="B18">
        <v>18.920000000000002</v>
      </c>
      <c r="C18">
        <v>230.13</v>
      </c>
      <c r="D18">
        <v>214.97</v>
      </c>
      <c r="E18"/>
      <c r="F18"/>
      <c r="G18" s="4">
        <f t="shared" si="5"/>
        <v>214.97</v>
      </c>
      <c r="H18" s="2"/>
      <c r="I18" s="2">
        <f t="shared" si="0"/>
        <v>1</v>
      </c>
      <c r="J18" s="2">
        <f t="shared" si="0"/>
        <v>1</v>
      </c>
      <c r="K18" s="2">
        <f t="shared" si="0"/>
        <v>0</v>
      </c>
      <c r="L18" s="2">
        <f t="shared" si="0"/>
        <v>0</v>
      </c>
      <c r="M18" s="2">
        <f t="shared" si="1"/>
        <v>1</v>
      </c>
      <c r="N18" s="4">
        <f t="shared" si="2"/>
        <v>230.13</v>
      </c>
      <c r="O18" s="4">
        <f t="shared" si="2"/>
        <v>214.97</v>
      </c>
      <c r="P18" s="4">
        <f t="shared" si="2"/>
        <v>8000</v>
      </c>
      <c r="Q18" s="4">
        <f t="shared" si="2"/>
        <v>8000</v>
      </c>
      <c r="R18" s="4">
        <f t="shared" si="2"/>
        <v>214.97</v>
      </c>
      <c r="S18" s="2">
        <f t="shared" si="3"/>
        <v>0</v>
      </c>
      <c r="T18" s="2">
        <f t="shared" si="3"/>
        <v>1</v>
      </c>
      <c r="U18" s="2">
        <f t="shared" si="3"/>
        <v>0</v>
      </c>
      <c r="V18" s="2">
        <f t="shared" si="3"/>
        <v>0</v>
      </c>
      <c r="W18" s="2">
        <f t="shared" si="6"/>
        <v>1</v>
      </c>
      <c r="X18" s="4">
        <f t="shared" si="7"/>
        <v>0</v>
      </c>
      <c r="Y18" s="4">
        <f t="shared" si="7"/>
        <v>1</v>
      </c>
      <c r="Z18" s="4">
        <f t="shared" si="7"/>
        <v>0</v>
      </c>
      <c r="AA18" s="4">
        <f t="shared" si="7"/>
        <v>0</v>
      </c>
      <c r="AB18" s="2"/>
      <c r="AC18" s="2"/>
      <c r="AD18" s="2"/>
      <c r="AE18" s="2"/>
      <c r="AF18" s="2"/>
    </row>
    <row r="19" spans="1:32" x14ac:dyDescent="0.2">
      <c r="A19" t="s">
        <v>17</v>
      </c>
      <c r="B19">
        <v>6.86</v>
      </c>
      <c r="C19">
        <v>10.01</v>
      </c>
      <c r="D19">
        <v>9.5399999999999991</v>
      </c>
      <c r="E19">
        <v>60.95</v>
      </c>
      <c r="F19">
        <v>241.43</v>
      </c>
      <c r="G19" s="4">
        <f t="shared" si="5"/>
        <v>9.5399999999999991</v>
      </c>
      <c r="H19" s="2"/>
      <c r="I19" s="2">
        <f t="shared" si="0"/>
        <v>1</v>
      </c>
      <c r="J19" s="2">
        <f t="shared" si="0"/>
        <v>1</v>
      </c>
      <c r="K19" s="2">
        <f t="shared" si="0"/>
        <v>1</v>
      </c>
      <c r="L19" s="2">
        <f t="shared" si="0"/>
        <v>1</v>
      </c>
      <c r="M19" s="2">
        <f t="shared" si="1"/>
        <v>1</v>
      </c>
      <c r="N19" s="4">
        <f t="shared" si="2"/>
        <v>10.01</v>
      </c>
      <c r="O19" s="4">
        <f t="shared" si="2"/>
        <v>9.5399999999999991</v>
      </c>
      <c r="P19" s="4">
        <f t="shared" si="2"/>
        <v>60.95</v>
      </c>
      <c r="Q19" s="4">
        <f t="shared" si="2"/>
        <v>241.43</v>
      </c>
      <c r="R19" s="4">
        <f t="shared" si="2"/>
        <v>9.5399999999999991</v>
      </c>
      <c r="S19" s="2">
        <f t="shared" si="3"/>
        <v>1</v>
      </c>
      <c r="T19" s="2">
        <f t="shared" si="3"/>
        <v>1</v>
      </c>
      <c r="U19" s="2">
        <f t="shared" si="3"/>
        <v>0</v>
      </c>
      <c r="V19" s="2">
        <f t="shared" si="3"/>
        <v>0</v>
      </c>
      <c r="W19" s="2">
        <f t="shared" si="6"/>
        <v>2</v>
      </c>
      <c r="X19" s="4">
        <f t="shared" si="7"/>
        <v>0.5</v>
      </c>
      <c r="Y19" s="4">
        <f t="shared" si="7"/>
        <v>0.5</v>
      </c>
      <c r="Z19" s="4">
        <f t="shared" si="7"/>
        <v>0</v>
      </c>
      <c r="AA19" s="4">
        <f t="shared" si="7"/>
        <v>0</v>
      </c>
      <c r="AB19" s="2"/>
      <c r="AC19" s="2"/>
      <c r="AD19" s="2"/>
      <c r="AE19" s="2"/>
      <c r="AF19" s="2"/>
    </row>
    <row r="20" spans="1:32" x14ac:dyDescent="0.2">
      <c r="A20" t="s">
        <v>18</v>
      </c>
      <c r="B20">
        <v>1703.68</v>
      </c>
      <c r="C20">
        <v>58.45</v>
      </c>
      <c r="D20">
        <v>56.32</v>
      </c>
      <c r="E20"/>
      <c r="F20"/>
      <c r="G20" s="4">
        <f t="shared" si="5"/>
        <v>56.32</v>
      </c>
      <c r="H20" s="2"/>
      <c r="I20" s="2">
        <f t="shared" si="0"/>
        <v>1</v>
      </c>
      <c r="J20" s="2">
        <f t="shared" si="0"/>
        <v>1</v>
      </c>
      <c r="K20" s="2">
        <f t="shared" si="0"/>
        <v>0</v>
      </c>
      <c r="L20" s="2">
        <f t="shared" si="0"/>
        <v>0</v>
      </c>
      <c r="M20" s="2">
        <f t="shared" si="1"/>
        <v>1</v>
      </c>
      <c r="N20" s="4">
        <f t="shared" si="2"/>
        <v>58.45</v>
      </c>
      <c r="O20" s="4">
        <f t="shared" si="2"/>
        <v>56.32</v>
      </c>
      <c r="P20" s="4">
        <f t="shared" si="2"/>
        <v>8000</v>
      </c>
      <c r="Q20" s="4">
        <f t="shared" si="2"/>
        <v>8000</v>
      </c>
      <c r="R20" s="4">
        <f t="shared" si="2"/>
        <v>56.32</v>
      </c>
      <c r="S20" s="2">
        <f t="shared" si="3"/>
        <v>1</v>
      </c>
      <c r="T20" s="2">
        <f t="shared" si="3"/>
        <v>1</v>
      </c>
      <c r="U20" s="2">
        <f t="shared" si="3"/>
        <v>0</v>
      </c>
      <c r="V20" s="2">
        <f t="shared" si="3"/>
        <v>0</v>
      </c>
      <c r="W20" s="2">
        <f t="shared" si="6"/>
        <v>2</v>
      </c>
      <c r="X20" s="4">
        <f t="shared" si="7"/>
        <v>0.5</v>
      </c>
      <c r="Y20" s="4">
        <f t="shared" si="7"/>
        <v>0.5</v>
      </c>
      <c r="Z20" s="4">
        <f t="shared" si="7"/>
        <v>0</v>
      </c>
      <c r="AA20" s="4">
        <f t="shared" si="7"/>
        <v>0</v>
      </c>
      <c r="AB20" s="2"/>
      <c r="AC20" s="2"/>
      <c r="AD20" s="2"/>
      <c r="AE20" s="2"/>
      <c r="AF20" s="2"/>
    </row>
    <row r="21" spans="1:32" x14ac:dyDescent="0.2">
      <c r="A21" t="s">
        <v>19</v>
      </c>
      <c r="B21">
        <v>792.5</v>
      </c>
      <c r="C21">
        <v>589.91999999999996</v>
      </c>
      <c r="D21">
        <v>558.15</v>
      </c>
      <c r="E21"/>
      <c r="F21"/>
      <c r="G21" s="4">
        <f t="shared" si="5"/>
        <v>558.15</v>
      </c>
      <c r="H21" s="2"/>
      <c r="I21" s="2">
        <f t="shared" si="0"/>
        <v>1</v>
      </c>
      <c r="J21" s="2">
        <f t="shared" si="0"/>
        <v>1</v>
      </c>
      <c r="K21" s="2">
        <f t="shared" si="0"/>
        <v>0</v>
      </c>
      <c r="L21" s="2">
        <f t="shared" si="0"/>
        <v>0</v>
      </c>
      <c r="M21" s="2">
        <f t="shared" si="1"/>
        <v>1</v>
      </c>
      <c r="N21" s="4">
        <f t="shared" si="2"/>
        <v>589.91999999999996</v>
      </c>
      <c r="O21" s="4">
        <f t="shared" si="2"/>
        <v>558.15</v>
      </c>
      <c r="P21" s="4">
        <f t="shared" si="2"/>
        <v>8000</v>
      </c>
      <c r="Q21" s="4">
        <f t="shared" si="2"/>
        <v>8000</v>
      </c>
      <c r="R21" s="4">
        <f t="shared" si="2"/>
        <v>558.15</v>
      </c>
      <c r="S21" s="2">
        <f t="shared" si="3"/>
        <v>0</v>
      </c>
      <c r="T21" s="2">
        <f t="shared" si="3"/>
        <v>1</v>
      </c>
      <c r="U21" s="2">
        <f t="shared" si="3"/>
        <v>0</v>
      </c>
      <c r="V21" s="2">
        <f t="shared" si="3"/>
        <v>0</v>
      </c>
      <c r="W21" s="2">
        <f t="shared" si="6"/>
        <v>1</v>
      </c>
      <c r="X21" s="4">
        <f t="shared" si="7"/>
        <v>0</v>
      </c>
      <c r="Y21" s="4">
        <f t="shared" si="7"/>
        <v>1</v>
      </c>
      <c r="Z21" s="4">
        <f t="shared" si="7"/>
        <v>0</v>
      </c>
      <c r="AA21" s="4">
        <f t="shared" si="7"/>
        <v>0</v>
      </c>
      <c r="AB21" s="2"/>
      <c r="AC21" s="2"/>
      <c r="AD21" s="2"/>
      <c r="AE21" s="2"/>
      <c r="AF21" s="2"/>
    </row>
    <row r="22" spans="1:32" x14ac:dyDescent="0.2">
      <c r="A22" t="s">
        <v>20</v>
      </c>
      <c r="B22">
        <v>4.07</v>
      </c>
      <c r="C22">
        <v>236.21</v>
      </c>
      <c r="D22">
        <v>220.48</v>
      </c>
      <c r="E22">
        <v>305.85000000000002</v>
      </c>
      <c r="F22">
        <v>3566.98</v>
      </c>
      <c r="G22" s="4">
        <f t="shared" si="5"/>
        <v>220.48</v>
      </c>
      <c r="H22" s="2"/>
      <c r="I22" s="2">
        <f t="shared" si="0"/>
        <v>1</v>
      </c>
      <c r="J22" s="2">
        <f t="shared" si="0"/>
        <v>1</v>
      </c>
      <c r="K22" s="2">
        <f t="shared" si="0"/>
        <v>1</v>
      </c>
      <c r="L22" s="2">
        <f t="shared" si="0"/>
        <v>1</v>
      </c>
      <c r="M22" s="2">
        <f t="shared" si="1"/>
        <v>1</v>
      </c>
      <c r="N22" s="4">
        <f t="shared" si="2"/>
        <v>236.21</v>
      </c>
      <c r="O22" s="4">
        <f t="shared" si="2"/>
        <v>220.48</v>
      </c>
      <c r="P22" s="4">
        <f t="shared" si="2"/>
        <v>305.85000000000002</v>
      </c>
      <c r="Q22" s="4">
        <f t="shared" si="2"/>
        <v>3566.98</v>
      </c>
      <c r="R22" s="4">
        <f t="shared" si="2"/>
        <v>220.48</v>
      </c>
      <c r="S22" s="2">
        <f t="shared" si="3"/>
        <v>0</v>
      </c>
      <c r="T22" s="2">
        <f t="shared" si="3"/>
        <v>1</v>
      </c>
      <c r="U22" s="2">
        <f t="shared" si="3"/>
        <v>0</v>
      </c>
      <c r="V22" s="2">
        <f t="shared" si="3"/>
        <v>0</v>
      </c>
      <c r="W22" s="2">
        <f t="shared" si="6"/>
        <v>1</v>
      </c>
      <c r="X22" s="4">
        <f t="shared" si="7"/>
        <v>0</v>
      </c>
      <c r="Y22" s="4">
        <f t="shared" si="7"/>
        <v>1</v>
      </c>
      <c r="Z22" s="4">
        <f t="shared" si="7"/>
        <v>0</v>
      </c>
      <c r="AA22" s="4">
        <f t="shared" si="7"/>
        <v>0</v>
      </c>
      <c r="AB22" s="2"/>
      <c r="AC22" s="2"/>
      <c r="AD22" s="2"/>
      <c r="AE22" s="2"/>
      <c r="AF22" s="2"/>
    </row>
    <row r="23" spans="1:32" x14ac:dyDescent="0.2">
      <c r="A23" t="s">
        <v>21</v>
      </c>
      <c r="B23">
        <v>942.82</v>
      </c>
      <c r="C23">
        <v>1103.6099999999999</v>
      </c>
      <c r="D23">
        <v>605.59</v>
      </c>
      <c r="E23"/>
      <c r="F23"/>
      <c r="G23" s="4">
        <f t="shared" si="5"/>
        <v>605.59</v>
      </c>
      <c r="H23" s="2"/>
      <c r="I23" s="2">
        <f t="shared" si="0"/>
        <v>1</v>
      </c>
      <c r="J23" s="2">
        <f t="shared" si="0"/>
        <v>1</v>
      </c>
      <c r="K23" s="2">
        <f t="shared" si="0"/>
        <v>0</v>
      </c>
      <c r="L23" s="2">
        <f t="shared" si="0"/>
        <v>0</v>
      </c>
      <c r="M23" s="2">
        <f t="shared" si="1"/>
        <v>1</v>
      </c>
      <c r="N23" s="4">
        <f t="shared" si="2"/>
        <v>1103.6099999999999</v>
      </c>
      <c r="O23" s="4">
        <f t="shared" si="2"/>
        <v>605.59</v>
      </c>
      <c r="P23" s="4">
        <f t="shared" si="2"/>
        <v>8000</v>
      </c>
      <c r="Q23" s="4">
        <f t="shared" si="2"/>
        <v>8000</v>
      </c>
      <c r="R23" s="4">
        <f t="shared" si="2"/>
        <v>605.59</v>
      </c>
      <c r="S23" s="2">
        <f t="shared" si="3"/>
        <v>0</v>
      </c>
      <c r="T23" s="2">
        <f t="shared" si="3"/>
        <v>1</v>
      </c>
      <c r="U23" s="2">
        <f t="shared" si="3"/>
        <v>0</v>
      </c>
      <c r="V23" s="2">
        <f t="shared" si="3"/>
        <v>0</v>
      </c>
      <c r="W23" s="2">
        <f t="shared" si="6"/>
        <v>1</v>
      </c>
      <c r="X23" s="4">
        <f t="shared" si="7"/>
        <v>0</v>
      </c>
      <c r="Y23" s="4">
        <f t="shared" si="7"/>
        <v>1</v>
      </c>
      <c r="Z23" s="4">
        <f t="shared" si="7"/>
        <v>0</v>
      </c>
      <c r="AA23" s="4">
        <f t="shared" si="7"/>
        <v>0</v>
      </c>
      <c r="AB23" s="2"/>
      <c r="AC23" s="2"/>
      <c r="AD23" s="2"/>
      <c r="AE23" s="2"/>
      <c r="AF23" s="2"/>
    </row>
    <row r="24" spans="1:32" x14ac:dyDescent="0.2">
      <c r="A24" t="s">
        <v>22</v>
      </c>
      <c r="B24">
        <v>45.47</v>
      </c>
      <c r="C24">
        <v>40.92</v>
      </c>
      <c r="D24">
        <v>38.31</v>
      </c>
      <c r="E24">
        <v>48.6</v>
      </c>
      <c r="F24">
        <v>46.21</v>
      </c>
      <c r="G24" s="4">
        <f t="shared" si="5"/>
        <v>38.31</v>
      </c>
      <c r="H24" s="2"/>
      <c r="I24" s="2">
        <f t="shared" si="0"/>
        <v>1</v>
      </c>
      <c r="J24" s="2">
        <f t="shared" si="0"/>
        <v>1</v>
      </c>
      <c r="K24" s="2">
        <f t="shared" si="0"/>
        <v>1</v>
      </c>
      <c r="L24" s="2">
        <f t="shared" si="0"/>
        <v>1</v>
      </c>
      <c r="M24" s="2">
        <f t="shared" si="1"/>
        <v>1</v>
      </c>
      <c r="N24" s="4">
        <f t="shared" si="2"/>
        <v>40.92</v>
      </c>
      <c r="O24" s="4">
        <f t="shared" si="2"/>
        <v>38.31</v>
      </c>
      <c r="P24" s="4">
        <f t="shared" si="2"/>
        <v>48.6</v>
      </c>
      <c r="Q24" s="4">
        <f t="shared" si="2"/>
        <v>46.21</v>
      </c>
      <c r="R24" s="4">
        <f t="shared" si="2"/>
        <v>38.31</v>
      </c>
      <c r="S24" s="2">
        <f t="shared" si="3"/>
        <v>0</v>
      </c>
      <c r="T24" s="2">
        <f t="shared" si="3"/>
        <v>1</v>
      </c>
      <c r="U24" s="2">
        <f t="shared" si="3"/>
        <v>0</v>
      </c>
      <c r="V24" s="2">
        <f t="shared" si="3"/>
        <v>0</v>
      </c>
      <c r="W24" s="2">
        <f t="shared" si="6"/>
        <v>1</v>
      </c>
      <c r="X24" s="4">
        <f t="shared" si="7"/>
        <v>0</v>
      </c>
      <c r="Y24" s="4">
        <f t="shared" si="7"/>
        <v>1</v>
      </c>
      <c r="Z24" s="4">
        <f t="shared" si="7"/>
        <v>0</v>
      </c>
      <c r="AA24" s="4">
        <f t="shared" si="7"/>
        <v>0</v>
      </c>
      <c r="AB24" s="2"/>
      <c r="AC24" s="2"/>
      <c r="AD24" s="2"/>
      <c r="AE24" s="2"/>
      <c r="AF24" s="2"/>
    </row>
    <row r="25" spans="1:32" x14ac:dyDescent="0.2">
      <c r="A25" t="s">
        <v>23</v>
      </c>
      <c r="B25">
        <v>436.04</v>
      </c>
      <c r="C25">
        <v>0.03</v>
      </c>
      <c r="D25">
        <v>0.02</v>
      </c>
      <c r="E25">
        <v>0.18</v>
      </c>
      <c r="F25">
        <v>0.03</v>
      </c>
      <c r="G25" s="4">
        <f t="shared" si="5"/>
        <v>1</v>
      </c>
      <c r="H25" s="2"/>
      <c r="I25" s="2">
        <f t="shared" si="0"/>
        <v>1</v>
      </c>
      <c r="J25" s="2">
        <f t="shared" si="0"/>
        <v>1</v>
      </c>
      <c r="K25" s="2">
        <f t="shared" si="0"/>
        <v>1</v>
      </c>
      <c r="L25" s="2">
        <f t="shared" si="0"/>
        <v>1</v>
      </c>
      <c r="M25" s="2">
        <f t="shared" si="1"/>
        <v>1</v>
      </c>
      <c r="N25" s="4">
        <f t="shared" si="2"/>
        <v>0.03</v>
      </c>
      <c r="O25" s="4">
        <f t="shared" si="2"/>
        <v>0.02</v>
      </c>
      <c r="P25" s="4">
        <f t="shared" si="2"/>
        <v>0.18</v>
      </c>
      <c r="Q25" s="4">
        <f t="shared" si="2"/>
        <v>0.03</v>
      </c>
      <c r="R25" s="4">
        <f t="shared" si="2"/>
        <v>1</v>
      </c>
      <c r="S25" s="2">
        <f t="shared" si="3"/>
        <v>1</v>
      </c>
      <c r="T25" s="2">
        <f t="shared" si="3"/>
        <v>1</v>
      </c>
      <c r="U25" s="2">
        <f t="shared" si="3"/>
        <v>1</v>
      </c>
      <c r="V25" s="2">
        <f t="shared" si="3"/>
        <v>1</v>
      </c>
      <c r="W25" s="2">
        <f t="shared" si="6"/>
        <v>4</v>
      </c>
      <c r="X25" s="4">
        <f t="shared" si="7"/>
        <v>0.25</v>
      </c>
      <c r="Y25" s="4">
        <f t="shared" si="7"/>
        <v>0.25</v>
      </c>
      <c r="Z25" s="4">
        <f t="shared" si="7"/>
        <v>0.25</v>
      </c>
      <c r="AA25" s="4">
        <f t="shared" si="7"/>
        <v>0.25</v>
      </c>
      <c r="AB25" s="2"/>
      <c r="AC25" s="2"/>
      <c r="AD25" s="2"/>
      <c r="AE25" s="2"/>
      <c r="AF25" s="2"/>
    </row>
    <row r="26" spans="1:32" x14ac:dyDescent="0.2">
      <c r="A26" t="s">
        <v>24</v>
      </c>
      <c r="B26">
        <v>39.25</v>
      </c>
      <c r="C26">
        <v>57.1</v>
      </c>
      <c r="D26">
        <v>57.45</v>
      </c>
      <c r="E26">
        <v>48.74</v>
      </c>
      <c r="F26">
        <v>47.82</v>
      </c>
      <c r="G26" s="4">
        <f t="shared" si="5"/>
        <v>47.82</v>
      </c>
      <c r="H26" s="2"/>
      <c r="I26" s="2">
        <f t="shared" si="0"/>
        <v>1</v>
      </c>
      <c r="J26" s="2">
        <f t="shared" si="0"/>
        <v>1</v>
      </c>
      <c r="K26" s="2">
        <f t="shared" si="0"/>
        <v>1</v>
      </c>
      <c r="L26" s="2">
        <f t="shared" si="0"/>
        <v>1</v>
      </c>
      <c r="M26" s="2">
        <f t="shared" si="1"/>
        <v>1</v>
      </c>
      <c r="N26" s="4">
        <f t="shared" si="2"/>
        <v>57.1</v>
      </c>
      <c r="O26" s="4">
        <f t="shared" si="2"/>
        <v>57.45</v>
      </c>
      <c r="P26" s="4">
        <f t="shared" si="2"/>
        <v>48.74</v>
      </c>
      <c r="Q26" s="4">
        <f t="shared" si="2"/>
        <v>47.82</v>
      </c>
      <c r="R26" s="4">
        <f t="shared" si="2"/>
        <v>47.82</v>
      </c>
      <c r="S26" s="2">
        <f t="shared" si="3"/>
        <v>0</v>
      </c>
      <c r="T26" s="2">
        <f t="shared" si="3"/>
        <v>0</v>
      </c>
      <c r="U26" s="2">
        <f t="shared" si="3"/>
        <v>1</v>
      </c>
      <c r="V26" s="2">
        <f t="shared" si="3"/>
        <v>1</v>
      </c>
      <c r="W26" s="2">
        <f t="shared" si="6"/>
        <v>2</v>
      </c>
      <c r="X26" s="4">
        <f t="shared" si="7"/>
        <v>0</v>
      </c>
      <c r="Y26" s="4">
        <f t="shared" si="7"/>
        <v>0</v>
      </c>
      <c r="Z26" s="4">
        <f t="shared" si="7"/>
        <v>0.5</v>
      </c>
      <c r="AA26" s="4">
        <f t="shared" si="7"/>
        <v>0.5</v>
      </c>
      <c r="AB26" s="2"/>
      <c r="AC26" s="2"/>
      <c r="AD26" s="2"/>
      <c r="AE26" s="2"/>
      <c r="AF26" s="2"/>
    </row>
    <row r="27" spans="1:32" x14ac:dyDescent="0.2">
      <c r="A27" t="s">
        <v>25</v>
      </c>
      <c r="B27">
        <v>189.91</v>
      </c>
      <c r="C27">
        <v>594.21</v>
      </c>
      <c r="D27">
        <v>573.83000000000004</v>
      </c>
      <c r="E27"/>
      <c r="F27"/>
      <c r="G27" s="4">
        <f t="shared" si="5"/>
        <v>573.83000000000004</v>
      </c>
      <c r="H27" s="2"/>
      <c r="I27" s="2">
        <f t="shared" si="0"/>
        <v>1</v>
      </c>
      <c r="J27" s="2">
        <f t="shared" si="0"/>
        <v>1</v>
      </c>
      <c r="K27" s="2">
        <f t="shared" si="0"/>
        <v>0</v>
      </c>
      <c r="L27" s="2">
        <f t="shared" si="0"/>
        <v>0</v>
      </c>
      <c r="M27" s="2">
        <f t="shared" si="1"/>
        <v>1</v>
      </c>
      <c r="N27" s="4">
        <f t="shared" si="2"/>
        <v>594.21</v>
      </c>
      <c r="O27" s="4">
        <f t="shared" si="2"/>
        <v>573.83000000000004</v>
      </c>
      <c r="P27" s="4">
        <f t="shared" si="2"/>
        <v>8000</v>
      </c>
      <c r="Q27" s="4">
        <f t="shared" si="2"/>
        <v>8000</v>
      </c>
      <c r="R27" s="4">
        <f t="shared" si="2"/>
        <v>573.83000000000004</v>
      </c>
      <c r="S27" s="2">
        <f t="shared" si="3"/>
        <v>1</v>
      </c>
      <c r="T27" s="2">
        <f t="shared" si="3"/>
        <v>1</v>
      </c>
      <c r="U27" s="2">
        <f t="shared" si="3"/>
        <v>0</v>
      </c>
      <c r="V27" s="2">
        <f t="shared" si="3"/>
        <v>0</v>
      </c>
      <c r="W27" s="2">
        <f t="shared" si="6"/>
        <v>2</v>
      </c>
      <c r="X27" s="4">
        <f t="shared" si="7"/>
        <v>0.5</v>
      </c>
      <c r="Y27" s="4">
        <f t="shared" si="7"/>
        <v>0.5</v>
      </c>
      <c r="Z27" s="4">
        <f t="shared" si="7"/>
        <v>0</v>
      </c>
      <c r="AA27" s="4">
        <f t="shared" si="7"/>
        <v>0</v>
      </c>
      <c r="AB27" s="2"/>
      <c r="AC27" s="2"/>
      <c r="AD27" s="2"/>
      <c r="AE27" s="2"/>
      <c r="AF27" s="2"/>
    </row>
    <row r="28" spans="1:32" x14ac:dyDescent="0.2">
      <c r="A28" t="s">
        <v>26</v>
      </c>
      <c r="B28">
        <v>95.42</v>
      </c>
      <c r="C28">
        <v>315.99</v>
      </c>
      <c r="D28">
        <v>291.89999999999998</v>
      </c>
      <c r="E28">
        <v>3577.56</v>
      </c>
      <c r="F28"/>
      <c r="G28" s="4">
        <f t="shared" si="5"/>
        <v>291.89999999999998</v>
      </c>
      <c r="H28" s="2"/>
      <c r="I28" s="2">
        <f t="shared" si="0"/>
        <v>1</v>
      </c>
      <c r="J28" s="2">
        <f t="shared" si="0"/>
        <v>1</v>
      </c>
      <c r="K28" s="2">
        <f t="shared" si="0"/>
        <v>1</v>
      </c>
      <c r="L28" s="2">
        <f t="shared" si="0"/>
        <v>0</v>
      </c>
      <c r="M28" s="2">
        <f t="shared" si="1"/>
        <v>1</v>
      </c>
      <c r="N28" s="4">
        <f t="shared" si="2"/>
        <v>315.99</v>
      </c>
      <c r="O28" s="4">
        <f t="shared" si="2"/>
        <v>291.89999999999998</v>
      </c>
      <c r="P28" s="4">
        <f t="shared" si="2"/>
        <v>3577.56</v>
      </c>
      <c r="Q28" s="4">
        <f t="shared" si="2"/>
        <v>8000</v>
      </c>
      <c r="R28" s="4">
        <f t="shared" si="2"/>
        <v>291.89999999999998</v>
      </c>
      <c r="S28" s="2">
        <f t="shared" si="3"/>
        <v>0</v>
      </c>
      <c r="T28" s="2">
        <f t="shared" si="3"/>
        <v>1</v>
      </c>
      <c r="U28" s="2">
        <f t="shared" si="3"/>
        <v>0</v>
      </c>
      <c r="V28" s="2">
        <f t="shared" si="3"/>
        <v>0</v>
      </c>
      <c r="W28" s="2">
        <f t="shared" si="6"/>
        <v>1</v>
      </c>
      <c r="X28" s="4">
        <f t="shared" si="7"/>
        <v>0</v>
      </c>
      <c r="Y28" s="4">
        <f t="shared" si="7"/>
        <v>1</v>
      </c>
      <c r="Z28" s="4">
        <f t="shared" si="7"/>
        <v>0</v>
      </c>
      <c r="AA28" s="4">
        <f t="shared" si="7"/>
        <v>0</v>
      </c>
      <c r="AB28" s="2"/>
      <c r="AC28" s="2"/>
      <c r="AD28" s="2"/>
      <c r="AE28" s="2"/>
      <c r="AF28" s="2"/>
    </row>
    <row r="29" spans="1:32" x14ac:dyDescent="0.2">
      <c r="A29" t="s">
        <v>27</v>
      </c>
      <c r="B29">
        <v>4.63</v>
      </c>
      <c r="C29">
        <v>435.21</v>
      </c>
      <c r="D29">
        <v>420.15</v>
      </c>
      <c r="E29">
        <v>4.7699999999999996</v>
      </c>
      <c r="F29">
        <v>24.12</v>
      </c>
      <c r="G29" s="4">
        <f t="shared" si="5"/>
        <v>4.7699999999999996</v>
      </c>
      <c r="H29" s="2"/>
      <c r="I29" s="2">
        <f t="shared" si="0"/>
        <v>1</v>
      </c>
      <c r="J29" s="2">
        <f t="shared" si="0"/>
        <v>1</v>
      </c>
      <c r="K29" s="2">
        <f t="shared" si="0"/>
        <v>1</v>
      </c>
      <c r="L29" s="2">
        <f t="shared" si="0"/>
        <v>1</v>
      </c>
      <c r="M29" s="2">
        <f t="shared" si="1"/>
        <v>1</v>
      </c>
      <c r="N29" s="4">
        <f t="shared" si="2"/>
        <v>435.21</v>
      </c>
      <c r="O29" s="4">
        <f t="shared" si="2"/>
        <v>420.15</v>
      </c>
      <c r="P29" s="4">
        <f t="shared" si="2"/>
        <v>4.7699999999999996</v>
      </c>
      <c r="Q29" s="4">
        <f t="shared" si="2"/>
        <v>24.12</v>
      </c>
      <c r="R29" s="4">
        <f t="shared" si="2"/>
        <v>4.7699999999999996</v>
      </c>
      <c r="S29" s="2">
        <f t="shared" si="3"/>
        <v>0</v>
      </c>
      <c r="T29" s="2">
        <f t="shared" si="3"/>
        <v>0</v>
      </c>
      <c r="U29" s="2">
        <f t="shared" si="3"/>
        <v>1</v>
      </c>
      <c r="V29" s="2">
        <f t="shared" si="3"/>
        <v>0</v>
      </c>
      <c r="W29" s="2">
        <f t="shared" si="6"/>
        <v>1</v>
      </c>
      <c r="X29" s="4">
        <f t="shared" si="7"/>
        <v>0</v>
      </c>
      <c r="Y29" s="4">
        <f t="shared" si="7"/>
        <v>0</v>
      </c>
      <c r="Z29" s="4">
        <f t="shared" si="7"/>
        <v>1</v>
      </c>
      <c r="AA29" s="4">
        <f t="shared" si="7"/>
        <v>0</v>
      </c>
      <c r="AB29" s="2"/>
      <c r="AC29" s="2"/>
      <c r="AD29" s="2"/>
      <c r="AE29" s="2"/>
      <c r="AF29" s="2"/>
    </row>
    <row r="30" spans="1:32" x14ac:dyDescent="0.2">
      <c r="A30" t="s">
        <v>28</v>
      </c>
      <c r="B30">
        <v>791.02</v>
      </c>
      <c r="C30">
        <v>819.5</v>
      </c>
      <c r="D30">
        <v>771.38</v>
      </c>
      <c r="E30"/>
      <c r="F30"/>
      <c r="G30" s="4">
        <f t="shared" si="5"/>
        <v>771.38</v>
      </c>
      <c r="H30" s="2"/>
      <c r="I30" s="2">
        <f t="shared" si="0"/>
        <v>1</v>
      </c>
      <c r="J30" s="2">
        <f t="shared" si="0"/>
        <v>1</v>
      </c>
      <c r="K30" s="2">
        <f t="shared" si="0"/>
        <v>0</v>
      </c>
      <c r="L30" s="2">
        <f t="shared" si="0"/>
        <v>0</v>
      </c>
      <c r="M30" s="2">
        <f t="shared" si="1"/>
        <v>1</v>
      </c>
      <c r="N30" s="4">
        <f t="shared" si="2"/>
        <v>819.5</v>
      </c>
      <c r="O30" s="4">
        <f t="shared" si="2"/>
        <v>771.38</v>
      </c>
      <c r="P30" s="4">
        <f t="shared" si="2"/>
        <v>8000</v>
      </c>
      <c r="Q30" s="4">
        <f t="shared" si="2"/>
        <v>8000</v>
      </c>
      <c r="R30" s="4">
        <f t="shared" si="2"/>
        <v>771.38</v>
      </c>
      <c r="S30" s="2">
        <f t="shared" si="3"/>
        <v>0</v>
      </c>
      <c r="T30" s="2">
        <f t="shared" si="3"/>
        <v>1</v>
      </c>
      <c r="U30" s="2">
        <f t="shared" si="3"/>
        <v>0</v>
      </c>
      <c r="V30" s="2">
        <f t="shared" si="3"/>
        <v>0</v>
      </c>
      <c r="W30" s="2">
        <f t="shared" si="6"/>
        <v>1</v>
      </c>
      <c r="X30" s="4">
        <f t="shared" si="7"/>
        <v>0</v>
      </c>
      <c r="Y30" s="4">
        <f t="shared" si="7"/>
        <v>1</v>
      </c>
      <c r="Z30" s="4">
        <f t="shared" si="7"/>
        <v>0</v>
      </c>
      <c r="AA30" s="4">
        <f t="shared" si="7"/>
        <v>0</v>
      </c>
      <c r="AB30" s="2"/>
      <c r="AC30" s="2"/>
      <c r="AD30" s="2"/>
      <c r="AE30" s="2"/>
      <c r="AF30" s="2"/>
    </row>
    <row r="31" spans="1:32" x14ac:dyDescent="0.2">
      <c r="A31" t="s">
        <v>29</v>
      </c>
      <c r="B31">
        <v>619.36</v>
      </c>
      <c r="C31">
        <v>626.5</v>
      </c>
      <c r="D31">
        <v>604.79999999999995</v>
      </c>
      <c r="E31"/>
      <c r="F31"/>
      <c r="G31" s="4">
        <f t="shared" si="5"/>
        <v>604.79999999999995</v>
      </c>
      <c r="H31" s="2"/>
      <c r="I31" s="2">
        <f t="shared" si="0"/>
        <v>1</v>
      </c>
      <c r="J31" s="2">
        <f t="shared" si="0"/>
        <v>1</v>
      </c>
      <c r="K31" s="2">
        <f t="shared" si="0"/>
        <v>0</v>
      </c>
      <c r="L31" s="2">
        <f t="shared" si="0"/>
        <v>0</v>
      </c>
      <c r="M31" s="2">
        <f t="shared" si="1"/>
        <v>1</v>
      </c>
      <c r="N31" s="4">
        <f t="shared" si="2"/>
        <v>626.5</v>
      </c>
      <c r="O31" s="4">
        <f t="shared" si="2"/>
        <v>604.79999999999995</v>
      </c>
      <c r="P31" s="4">
        <f t="shared" si="2"/>
        <v>8000</v>
      </c>
      <c r="Q31" s="4">
        <f t="shared" si="2"/>
        <v>8000</v>
      </c>
      <c r="R31" s="4">
        <f t="shared" si="2"/>
        <v>604.79999999999995</v>
      </c>
      <c r="S31" s="2">
        <f t="shared" si="3"/>
        <v>1</v>
      </c>
      <c r="T31" s="2">
        <f t="shared" si="3"/>
        <v>1</v>
      </c>
      <c r="U31" s="2">
        <f t="shared" si="3"/>
        <v>0</v>
      </c>
      <c r="V31" s="2">
        <f t="shared" si="3"/>
        <v>0</v>
      </c>
      <c r="W31" s="2">
        <f t="shared" si="6"/>
        <v>2</v>
      </c>
      <c r="X31" s="4">
        <f t="shared" si="7"/>
        <v>0.5</v>
      </c>
      <c r="Y31" s="4">
        <f t="shared" si="7"/>
        <v>0.5</v>
      </c>
      <c r="Z31" s="4">
        <f t="shared" si="7"/>
        <v>0</v>
      </c>
      <c r="AA31" s="4">
        <f t="shared" si="7"/>
        <v>0</v>
      </c>
      <c r="AB31" s="2"/>
      <c r="AC31" s="2"/>
      <c r="AD31" s="2"/>
      <c r="AE31" s="2"/>
      <c r="AF31" s="2"/>
    </row>
    <row r="32" spans="1:32" x14ac:dyDescent="0.2">
      <c r="A32" t="s">
        <v>30</v>
      </c>
      <c r="B32">
        <v>1438.29</v>
      </c>
      <c r="C32">
        <v>1523.57</v>
      </c>
      <c r="D32">
        <v>1445.51</v>
      </c>
      <c r="E32"/>
      <c r="F32"/>
      <c r="G32" s="4">
        <f t="shared" si="5"/>
        <v>1445.51</v>
      </c>
      <c r="H32" s="2"/>
      <c r="I32" s="2">
        <f t="shared" si="0"/>
        <v>1</v>
      </c>
      <c r="J32" s="2">
        <f t="shared" si="0"/>
        <v>1</v>
      </c>
      <c r="K32" s="2">
        <f t="shared" si="0"/>
        <v>0</v>
      </c>
      <c r="L32" s="2">
        <f t="shared" si="0"/>
        <v>0</v>
      </c>
      <c r="M32" s="2">
        <f t="shared" si="1"/>
        <v>1</v>
      </c>
      <c r="N32" s="4">
        <f t="shared" si="2"/>
        <v>1523.57</v>
      </c>
      <c r="O32" s="4">
        <f t="shared" si="2"/>
        <v>1445.51</v>
      </c>
      <c r="P32" s="4">
        <f t="shared" si="2"/>
        <v>8000</v>
      </c>
      <c r="Q32" s="4">
        <f t="shared" si="2"/>
        <v>8000</v>
      </c>
      <c r="R32" s="4">
        <f t="shared" si="2"/>
        <v>1445.51</v>
      </c>
      <c r="S32" s="2">
        <f t="shared" si="3"/>
        <v>0</v>
      </c>
      <c r="T32" s="2">
        <f t="shared" si="3"/>
        <v>1</v>
      </c>
      <c r="U32" s="2">
        <f t="shared" si="3"/>
        <v>0</v>
      </c>
      <c r="V32" s="2">
        <f t="shared" si="3"/>
        <v>0</v>
      </c>
      <c r="W32" s="2">
        <f t="shared" si="6"/>
        <v>1</v>
      </c>
      <c r="X32" s="4">
        <f t="shared" si="7"/>
        <v>0</v>
      </c>
      <c r="Y32" s="4">
        <f t="shared" si="7"/>
        <v>1</v>
      </c>
      <c r="Z32" s="4">
        <f t="shared" si="7"/>
        <v>0</v>
      </c>
      <c r="AA32" s="4">
        <f t="shared" si="7"/>
        <v>0</v>
      </c>
      <c r="AB32" s="2"/>
      <c r="AC32" s="2"/>
      <c r="AD32" s="2"/>
      <c r="AE32" s="2"/>
      <c r="AF32" s="2"/>
    </row>
    <row r="33" spans="1:32" x14ac:dyDescent="0.2">
      <c r="A33" t="s">
        <v>31</v>
      </c>
      <c r="B33">
        <v>0.39</v>
      </c>
      <c r="C33"/>
      <c r="D33"/>
      <c r="E33"/>
      <c r="F33">
        <v>17.97</v>
      </c>
      <c r="G33" s="4">
        <f t="shared" si="5"/>
        <v>17.97</v>
      </c>
      <c r="H33" s="2"/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1</v>
      </c>
      <c r="M33" s="2">
        <f t="shared" si="1"/>
        <v>1</v>
      </c>
      <c r="N33" s="4">
        <f t="shared" si="2"/>
        <v>8000</v>
      </c>
      <c r="O33" s="4">
        <f t="shared" si="2"/>
        <v>8000</v>
      </c>
      <c r="P33" s="4">
        <f t="shared" si="2"/>
        <v>8000</v>
      </c>
      <c r="Q33" s="4">
        <f t="shared" si="2"/>
        <v>17.97</v>
      </c>
      <c r="R33" s="4">
        <f t="shared" si="2"/>
        <v>17.97</v>
      </c>
      <c r="S33" s="2">
        <f t="shared" si="3"/>
        <v>0</v>
      </c>
      <c r="T33" s="2">
        <f t="shared" si="3"/>
        <v>0</v>
      </c>
      <c r="U33" s="2">
        <f t="shared" si="3"/>
        <v>0</v>
      </c>
      <c r="V33" s="2">
        <f t="shared" si="3"/>
        <v>1</v>
      </c>
      <c r="W33" s="2">
        <f t="shared" si="6"/>
        <v>1</v>
      </c>
      <c r="X33" s="4">
        <f t="shared" si="7"/>
        <v>0</v>
      </c>
      <c r="Y33" s="4">
        <f t="shared" si="7"/>
        <v>0</v>
      </c>
      <c r="Z33" s="4">
        <f t="shared" si="7"/>
        <v>0</v>
      </c>
      <c r="AA33" s="4">
        <f t="shared" si="7"/>
        <v>1</v>
      </c>
      <c r="AB33" s="2"/>
      <c r="AC33" s="2"/>
      <c r="AD33" s="2"/>
      <c r="AE33" s="2"/>
      <c r="AF33" s="2"/>
    </row>
    <row r="34" spans="1:32" x14ac:dyDescent="0.2">
      <c r="A34" t="s">
        <v>32</v>
      </c>
      <c r="B34">
        <v>0.06</v>
      </c>
      <c r="C34">
        <v>0.03</v>
      </c>
      <c r="D34">
        <v>0.03</v>
      </c>
      <c r="E34">
        <v>0.06</v>
      </c>
      <c r="F34">
        <v>7.0000000000000007E-2</v>
      </c>
      <c r="G34" s="4">
        <f t="shared" si="5"/>
        <v>1</v>
      </c>
      <c r="H34" s="2"/>
      <c r="I34" s="2">
        <f t="shared" ref="I34:L65" si="11">IF(C34="",0,1)</f>
        <v>1</v>
      </c>
      <c r="J34" s="2">
        <f t="shared" si="11"/>
        <v>1</v>
      </c>
      <c r="K34" s="2">
        <f t="shared" si="11"/>
        <v>1</v>
      </c>
      <c r="L34" s="2">
        <f t="shared" si="11"/>
        <v>1</v>
      </c>
      <c r="M34" s="2">
        <f t="shared" si="1"/>
        <v>1</v>
      </c>
      <c r="N34" s="4">
        <f t="shared" ref="N34:R65" si="12">IF(I34=1,C34,$H$3)</f>
        <v>0.03</v>
      </c>
      <c r="O34" s="4">
        <f t="shared" si="12"/>
        <v>0.03</v>
      </c>
      <c r="P34" s="4">
        <f t="shared" si="12"/>
        <v>0.06</v>
      </c>
      <c r="Q34" s="4">
        <f t="shared" si="12"/>
        <v>7.0000000000000007E-2</v>
      </c>
      <c r="R34" s="4">
        <f t="shared" si="12"/>
        <v>1</v>
      </c>
      <c r="S34" s="2">
        <f t="shared" ref="S34:V65" si="13">IF(AND(C34&lt;&gt;"",C34&lt;=(1+$H$5)*$G34),1,0)</f>
        <v>1</v>
      </c>
      <c r="T34" s="2">
        <f t="shared" si="13"/>
        <v>1</v>
      </c>
      <c r="U34" s="2">
        <f t="shared" si="13"/>
        <v>1</v>
      </c>
      <c r="V34" s="2">
        <f t="shared" si="13"/>
        <v>1</v>
      </c>
      <c r="W34" s="2">
        <f t="shared" si="6"/>
        <v>4</v>
      </c>
      <c r="X34" s="4">
        <f t="shared" si="7"/>
        <v>0.25</v>
      </c>
      <c r="Y34" s="4">
        <f t="shared" si="7"/>
        <v>0.25</v>
      </c>
      <c r="Z34" s="4">
        <f t="shared" si="7"/>
        <v>0.25</v>
      </c>
      <c r="AA34" s="4">
        <f t="shared" si="7"/>
        <v>0.25</v>
      </c>
      <c r="AB34" s="2"/>
      <c r="AC34" s="2"/>
      <c r="AD34" s="2"/>
      <c r="AE34" s="2"/>
      <c r="AF34" s="2"/>
    </row>
    <row r="35" spans="1:32" x14ac:dyDescent="0.2">
      <c r="A35" t="s">
        <v>33</v>
      </c>
      <c r="B35">
        <v>176.33</v>
      </c>
      <c r="C35">
        <v>0.06</v>
      </c>
      <c r="D35">
        <v>0.02</v>
      </c>
      <c r="E35"/>
      <c r="F35">
        <v>155.43</v>
      </c>
      <c r="G35" s="4">
        <f t="shared" si="5"/>
        <v>1</v>
      </c>
      <c r="H35" s="2"/>
      <c r="I35" s="2">
        <f t="shared" si="11"/>
        <v>1</v>
      </c>
      <c r="J35" s="2">
        <f t="shared" si="11"/>
        <v>1</v>
      </c>
      <c r="K35" s="2">
        <f t="shared" si="11"/>
        <v>0</v>
      </c>
      <c r="L35" s="2">
        <f t="shared" si="11"/>
        <v>1</v>
      </c>
      <c r="M35" s="2">
        <f t="shared" si="1"/>
        <v>1</v>
      </c>
      <c r="N35" s="4">
        <f t="shared" si="12"/>
        <v>0.06</v>
      </c>
      <c r="O35" s="4">
        <f t="shared" si="12"/>
        <v>0.02</v>
      </c>
      <c r="P35" s="4">
        <f t="shared" si="12"/>
        <v>8000</v>
      </c>
      <c r="Q35" s="4">
        <f t="shared" si="12"/>
        <v>155.43</v>
      </c>
      <c r="R35" s="4">
        <f t="shared" si="12"/>
        <v>1</v>
      </c>
      <c r="S35" s="2">
        <f t="shared" si="13"/>
        <v>1</v>
      </c>
      <c r="T35" s="2">
        <f t="shared" si="13"/>
        <v>1</v>
      </c>
      <c r="U35" s="2">
        <f t="shared" si="13"/>
        <v>0</v>
      </c>
      <c r="V35" s="2">
        <f t="shared" si="13"/>
        <v>0</v>
      </c>
      <c r="W35" s="2">
        <f t="shared" si="6"/>
        <v>2</v>
      </c>
      <c r="X35" s="4">
        <f t="shared" si="7"/>
        <v>0.5</v>
      </c>
      <c r="Y35" s="4">
        <f t="shared" si="7"/>
        <v>0.5</v>
      </c>
      <c r="Z35" s="4">
        <f t="shared" si="7"/>
        <v>0</v>
      </c>
      <c r="AA35" s="4">
        <f t="shared" si="7"/>
        <v>0</v>
      </c>
      <c r="AB35" s="2"/>
      <c r="AC35" s="2"/>
      <c r="AD35" s="2"/>
      <c r="AE35" s="2"/>
      <c r="AF35" s="2"/>
    </row>
    <row r="36" spans="1:32" x14ac:dyDescent="0.2">
      <c r="A36" t="s">
        <v>34</v>
      </c>
      <c r="B36">
        <v>0.02</v>
      </c>
      <c r="C36">
        <v>0.01</v>
      </c>
      <c r="D36">
        <v>0.02</v>
      </c>
      <c r="E36">
        <v>0.03</v>
      </c>
      <c r="F36">
        <v>0.03</v>
      </c>
      <c r="G36" s="4">
        <f t="shared" si="5"/>
        <v>1</v>
      </c>
      <c r="H36" s="2"/>
      <c r="I36" s="2">
        <f t="shared" si="11"/>
        <v>1</v>
      </c>
      <c r="J36" s="2">
        <f t="shared" si="11"/>
        <v>1</v>
      </c>
      <c r="K36" s="2">
        <f t="shared" si="11"/>
        <v>1</v>
      </c>
      <c r="L36" s="2">
        <f t="shared" si="11"/>
        <v>1</v>
      </c>
      <c r="M36" s="2">
        <f t="shared" si="1"/>
        <v>1</v>
      </c>
      <c r="N36" s="4">
        <f t="shared" si="12"/>
        <v>0.01</v>
      </c>
      <c r="O36" s="4">
        <f t="shared" si="12"/>
        <v>0.02</v>
      </c>
      <c r="P36" s="4">
        <f t="shared" si="12"/>
        <v>0.03</v>
      </c>
      <c r="Q36" s="4">
        <f t="shared" si="12"/>
        <v>0.03</v>
      </c>
      <c r="R36" s="4">
        <f t="shared" si="12"/>
        <v>1</v>
      </c>
      <c r="S36" s="2">
        <f t="shared" si="13"/>
        <v>1</v>
      </c>
      <c r="T36" s="2">
        <f t="shared" si="13"/>
        <v>1</v>
      </c>
      <c r="U36" s="2">
        <f t="shared" si="13"/>
        <v>1</v>
      </c>
      <c r="V36" s="2">
        <f t="shared" si="13"/>
        <v>1</v>
      </c>
      <c r="W36" s="2">
        <f t="shared" si="6"/>
        <v>4</v>
      </c>
      <c r="X36" s="4">
        <f t="shared" si="7"/>
        <v>0.25</v>
      </c>
      <c r="Y36" s="4">
        <f t="shared" si="7"/>
        <v>0.25</v>
      </c>
      <c r="Z36" s="4">
        <f t="shared" si="7"/>
        <v>0.25</v>
      </c>
      <c r="AA36" s="4">
        <f t="shared" si="7"/>
        <v>0.25</v>
      </c>
      <c r="AB36" s="2"/>
      <c r="AC36" s="2"/>
      <c r="AD36" s="2"/>
      <c r="AE36" s="2"/>
      <c r="AF36" s="2"/>
    </row>
    <row r="37" spans="1:32" x14ac:dyDescent="0.2">
      <c r="A37" t="s">
        <v>35</v>
      </c>
      <c r="B37">
        <v>994.65</v>
      </c>
      <c r="C37">
        <v>0.08</v>
      </c>
      <c r="D37">
        <v>0.04</v>
      </c>
      <c r="E37">
        <v>970.12</v>
      </c>
      <c r="F37">
        <v>1030.42</v>
      </c>
      <c r="G37" s="4">
        <f t="shared" si="5"/>
        <v>1</v>
      </c>
      <c r="H37" s="2"/>
      <c r="I37" s="2">
        <f t="shared" si="11"/>
        <v>1</v>
      </c>
      <c r="J37" s="2">
        <f t="shared" si="11"/>
        <v>1</v>
      </c>
      <c r="K37" s="2">
        <f t="shared" si="11"/>
        <v>1</v>
      </c>
      <c r="L37" s="2">
        <f t="shared" si="11"/>
        <v>1</v>
      </c>
      <c r="M37" s="2">
        <f t="shared" si="1"/>
        <v>1</v>
      </c>
      <c r="N37" s="4">
        <f t="shared" si="12"/>
        <v>0.08</v>
      </c>
      <c r="O37" s="4">
        <f t="shared" si="12"/>
        <v>0.04</v>
      </c>
      <c r="P37" s="4">
        <f t="shared" si="12"/>
        <v>970.12</v>
      </c>
      <c r="Q37" s="4">
        <f t="shared" si="12"/>
        <v>1030.42</v>
      </c>
      <c r="R37" s="4">
        <f t="shared" si="12"/>
        <v>1</v>
      </c>
      <c r="S37" s="2">
        <f t="shared" si="13"/>
        <v>1</v>
      </c>
      <c r="T37" s="2">
        <f t="shared" si="13"/>
        <v>1</v>
      </c>
      <c r="U37" s="2">
        <f t="shared" si="13"/>
        <v>0</v>
      </c>
      <c r="V37" s="2">
        <f t="shared" si="13"/>
        <v>0</v>
      </c>
      <c r="W37" s="2">
        <f t="shared" si="6"/>
        <v>2</v>
      </c>
      <c r="X37" s="4">
        <f t="shared" si="7"/>
        <v>0.5</v>
      </c>
      <c r="Y37" s="4">
        <f t="shared" si="7"/>
        <v>0.5</v>
      </c>
      <c r="Z37" s="4">
        <f t="shared" si="7"/>
        <v>0</v>
      </c>
      <c r="AA37" s="4">
        <f t="shared" si="7"/>
        <v>0</v>
      </c>
      <c r="AB37" s="2"/>
      <c r="AC37" s="2"/>
      <c r="AD37" s="2"/>
      <c r="AE37" s="2"/>
      <c r="AF37" s="2"/>
    </row>
    <row r="38" spans="1:32" x14ac:dyDescent="0.2">
      <c r="A38" t="s">
        <v>36</v>
      </c>
      <c r="B38">
        <v>79.31</v>
      </c>
      <c r="C38">
        <v>0.02</v>
      </c>
      <c r="D38">
        <v>0.02</v>
      </c>
      <c r="E38">
        <v>34.799999999999997</v>
      </c>
      <c r="F38">
        <v>252.53</v>
      </c>
      <c r="G38" s="4">
        <f t="shared" si="5"/>
        <v>1</v>
      </c>
      <c r="H38" s="2"/>
      <c r="I38" s="2">
        <f t="shared" si="11"/>
        <v>1</v>
      </c>
      <c r="J38" s="2">
        <f t="shared" si="11"/>
        <v>1</v>
      </c>
      <c r="K38" s="2">
        <f t="shared" si="11"/>
        <v>1</v>
      </c>
      <c r="L38" s="2">
        <f t="shared" si="11"/>
        <v>1</v>
      </c>
      <c r="M38" s="2">
        <f t="shared" si="1"/>
        <v>1</v>
      </c>
      <c r="N38" s="4">
        <f t="shared" si="12"/>
        <v>0.02</v>
      </c>
      <c r="O38" s="4">
        <f t="shared" si="12"/>
        <v>0.02</v>
      </c>
      <c r="P38" s="4">
        <f t="shared" si="12"/>
        <v>34.799999999999997</v>
      </c>
      <c r="Q38" s="4">
        <f t="shared" si="12"/>
        <v>252.53</v>
      </c>
      <c r="R38" s="4">
        <f t="shared" si="12"/>
        <v>1</v>
      </c>
      <c r="S38" s="2">
        <f t="shared" si="13"/>
        <v>1</v>
      </c>
      <c r="T38" s="2">
        <f t="shared" si="13"/>
        <v>1</v>
      </c>
      <c r="U38" s="2">
        <f t="shared" si="13"/>
        <v>0</v>
      </c>
      <c r="V38" s="2">
        <f t="shared" si="13"/>
        <v>0</v>
      </c>
      <c r="W38" s="2">
        <f t="shared" si="6"/>
        <v>2</v>
      </c>
      <c r="X38" s="4">
        <f t="shared" si="7"/>
        <v>0.5</v>
      </c>
      <c r="Y38" s="4">
        <f t="shared" si="7"/>
        <v>0.5</v>
      </c>
      <c r="Z38" s="4">
        <f t="shared" si="7"/>
        <v>0</v>
      </c>
      <c r="AA38" s="4">
        <f t="shared" si="7"/>
        <v>0</v>
      </c>
      <c r="AB38" s="2"/>
      <c r="AC38" s="2"/>
      <c r="AD38" s="2"/>
      <c r="AE38" s="2"/>
      <c r="AF38" s="2"/>
    </row>
    <row r="39" spans="1:32" x14ac:dyDescent="0.2">
      <c r="A39" t="s">
        <v>37</v>
      </c>
      <c r="B39">
        <v>4.8600000000000003</v>
      </c>
      <c r="C39">
        <v>0.09</v>
      </c>
      <c r="D39">
        <v>7.0000000000000007E-2</v>
      </c>
      <c r="E39">
        <v>67.31</v>
      </c>
      <c r="F39">
        <v>27.79</v>
      </c>
      <c r="G39" s="4">
        <f t="shared" si="5"/>
        <v>1</v>
      </c>
      <c r="H39" s="2"/>
      <c r="I39" s="2">
        <f t="shared" si="11"/>
        <v>1</v>
      </c>
      <c r="J39" s="2">
        <f t="shared" si="11"/>
        <v>1</v>
      </c>
      <c r="K39" s="2">
        <f t="shared" si="11"/>
        <v>1</v>
      </c>
      <c r="L39" s="2">
        <f t="shared" si="11"/>
        <v>1</v>
      </c>
      <c r="M39" s="2">
        <f t="shared" si="1"/>
        <v>1</v>
      </c>
      <c r="N39" s="4">
        <f t="shared" si="12"/>
        <v>0.09</v>
      </c>
      <c r="O39" s="4">
        <f t="shared" si="12"/>
        <v>7.0000000000000007E-2</v>
      </c>
      <c r="P39" s="4">
        <f t="shared" si="12"/>
        <v>67.31</v>
      </c>
      <c r="Q39" s="4">
        <f t="shared" si="12"/>
        <v>27.79</v>
      </c>
      <c r="R39" s="4">
        <f t="shared" si="12"/>
        <v>1</v>
      </c>
      <c r="S39" s="2">
        <f t="shared" si="13"/>
        <v>1</v>
      </c>
      <c r="T39" s="2">
        <f t="shared" si="13"/>
        <v>1</v>
      </c>
      <c r="U39" s="2">
        <f t="shared" si="13"/>
        <v>0</v>
      </c>
      <c r="V39" s="2">
        <f t="shared" si="13"/>
        <v>0</v>
      </c>
      <c r="W39" s="2">
        <f t="shared" si="6"/>
        <v>2</v>
      </c>
      <c r="X39" s="4">
        <f t="shared" si="7"/>
        <v>0.5</v>
      </c>
      <c r="Y39" s="4">
        <f t="shared" si="7"/>
        <v>0.5</v>
      </c>
      <c r="Z39" s="4">
        <f t="shared" si="7"/>
        <v>0</v>
      </c>
      <c r="AA39" s="4">
        <f t="shared" si="7"/>
        <v>0</v>
      </c>
      <c r="AB39" s="2"/>
      <c r="AC39" s="2"/>
      <c r="AD39" s="2"/>
      <c r="AE39" s="2"/>
      <c r="AF39" s="2"/>
    </row>
    <row r="40" spans="1:32" x14ac:dyDescent="0.2">
      <c r="A40" t="s">
        <v>38</v>
      </c>
      <c r="B40">
        <v>0.01</v>
      </c>
      <c r="C40">
        <v>0.01</v>
      </c>
      <c r="D40">
        <v>0.08</v>
      </c>
      <c r="E40">
        <v>0.02</v>
      </c>
      <c r="F40">
        <v>0.01</v>
      </c>
      <c r="G40" s="4">
        <f t="shared" si="5"/>
        <v>1</v>
      </c>
      <c r="H40" s="2"/>
      <c r="I40" s="2">
        <f t="shared" si="11"/>
        <v>1</v>
      </c>
      <c r="J40" s="2">
        <f t="shared" si="11"/>
        <v>1</v>
      </c>
      <c r="K40" s="2">
        <f t="shared" si="11"/>
        <v>1</v>
      </c>
      <c r="L40" s="2">
        <f t="shared" si="11"/>
        <v>1</v>
      </c>
      <c r="M40" s="2">
        <f t="shared" si="1"/>
        <v>1</v>
      </c>
      <c r="N40" s="4">
        <f t="shared" si="12"/>
        <v>0.01</v>
      </c>
      <c r="O40" s="4">
        <f t="shared" si="12"/>
        <v>0.08</v>
      </c>
      <c r="P40" s="4">
        <f t="shared" si="12"/>
        <v>0.02</v>
      </c>
      <c r="Q40" s="4">
        <f t="shared" si="12"/>
        <v>0.01</v>
      </c>
      <c r="R40" s="4">
        <f t="shared" si="12"/>
        <v>1</v>
      </c>
      <c r="S40" s="2">
        <f t="shared" si="13"/>
        <v>1</v>
      </c>
      <c r="T40" s="2">
        <f t="shared" si="13"/>
        <v>1</v>
      </c>
      <c r="U40" s="2">
        <f t="shared" si="13"/>
        <v>1</v>
      </c>
      <c r="V40" s="2">
        <f t="shared" si="13"/>
        <v>1</v>
      </c>
      <c r="W40" s="2">
        <f t="shared" si="6"/>
        <v>4</v>
      </c>
      <c r="X40" s="4">
        <f t="shared" si="7"/>
        <v>0.25</v>
      </c>
      <c r="Y40" s="4">
        <f t="shared" si="7"/>
        <v>0.25</v>
      </c>
      <c r="Z40" s="4">
        <f t="shared" si="7"/>
        <v>0.25</v>
      </c>
      <c r="AA40" s="4">
        <f t="shared" si="7"/>
        <v>0.25</v>
      </c>
      <c r="AB40" s="2"/>
      <c r="AC40" s="2"/>
      <c r="AD40" s="2"/>
      <c r="AE40" s="2"/>
      <c r="AF40" s="2"/>
    </row>
    <row r="41" spans="1:32" x14ac:dyDescent="0.2">
      <c r="A41" t="s">
        <v>39</v>
      </c>
      <c r="B41">
        <v>0.08</v>
      </c>
      <c r="C41">
        <v>0.08</v>
      </c>
      <c r="D41">
        <v>0.09</v>
      </c>
      <c r="E41">
        <v>1.95</v>
      </c>
      <c r="F41">
        <v>3.32</v>
      </c>
      <c r="G41" s="4">
        <f t="shared" si="5"/>
        <v>1</v>
      </c>
      <c r="H41" s="2"/>
      <c r="I41" s="2">
        <f t="shared" si="11"/>
        <v>1</v>
      </c>
      <c r="J41" s="2">
        <f t="shared" si="11"/>
        <v>1</v>
      </c>
      <c r="K41" s="2">
        <f t="shared" si="11"/>
        <v>1</v>
      </c>
      <c r="L41" s="2">
        <f t="shared" si="11"/>
        <v>1</v>
      </c>
      <c r="M41" s="2">
        <f t="shared" si="1"/>
        <v>1</v>
      </c>
      <c r="N41" s="4">
        <f t="shared" si="12"/>
        <v>0.08</v>
      </c>
      <c r="O41" s="4">
        <f t="shared" si="12"/>
        <v>0.09</v>
      </c>
      <c r="P41" s="4">
        <f t="shared" si="12"/>
        <v>1.95</v>
      </c>
      <c r="Q41" s="4">
        <f t="shared" si="12"/>
        <v>3.32</v>
      </c>
      <c r="R41" s="4">
        <f t="shared" si="12"/>
        <v>1</v>
      </c>
      <c r="S41" s="2">
        <f t="shared" si="13"/>
        <v>1</v>
      </c>
      <c r="T41" s="2">
        <f t="shared" si="13"/>
        <v>1</v>
      </c>
      <c r="U41" s="2">
        <f t="shared" si="13"/>
        <v>0</v>
      </c>
      <c r="V41" s="2">
        <f t="shared" si="13"/>
        <v>0</v>
      </c>
      <c r="W41" s="2">
        <f t="shared" si="6"/>
        <v>2</v>
      </c>
      <c r="X41" s="4">
        <f t="shared" si="7"/>
        <v>0.5</v>
      </c>
      <c r="Y41" s="4">
        <f t="shared" si="7"/>
        <v>0.5</v>
      </c>
      <c r="Z41" s="4">
        <f t="shared" si="7"/>
        <v>0</v>
      </c>
      <c r="AA41" s="4">
        <f t="shared" si="7"/>
        <v>0</v>
      </c>
      <c r="AB41" s="2"/>
      <c r="AC41" s="2"/>
      <c r="AD41" s="2"/>
      <c r="AE41" s="2"/>
      <c r="AF41" s="2"/>
    </row>
    <row r="42" spans="1:32" x14ac:dyDescent="0.2">
      <c r="A42" t="s">
        <v>40</v>
      </c>
      <c r="B42">
        <v>1.17</v>
      </c>
      <c r="C42">
        <v>0.63</v>
      </c>
      <c r="D42"/>
      <c r="E42">
        <v>1.61</v>
      </c>
      <c r="F42">
        <v>90.86</v>
      </c>
      <c r="G42" s="4">
        <f t="shared" si="5"/>
        <v>1</v>
      </c>
      <c r="H42" s="2"/>
      <c r="I42" s="2">
        <f t="shared" si="11"/>
        <v>1</v>
      </c>
      <c r="J42" s="2">
        <f t="shared" si="11"/>
        <v>0</v>
      </c>
      <c r="K42" s="2">
        <f t="shared" si="11"/>
        <v>1</v>
      </c>
      <c r="L42" s="2">
        <f t="shared" si="11"/>
        <v>1</v>
      </c>
      <c r="M42" s="2">
        <f t="shared" si="1"/>
        <v>1</v>
      </c>
      <c r="N42" s="4">
        <f t="shared" si="12"/>
        <v>0.63</v>
      </c>
      <c r="O42" s="4">
        <f t="shared" si="12"/>
        <v>8000</v>
      </c>
      <c r="P42" s="4">
        <f t="shared" si="12"/>
        <v>1.61</v>
      </c>
      <c r="Q42" s="4">
        <f t="shared" si="12"/>
        <v>90.86</v>
      </c>
      <c r="R42" s="4">
        <f t="shared" si="12"/>
        <v>1</v>
      </c>
      <c r="S42" s="2">
        <f t="shared" si="13"/>
        <v>1</v>
      </c>
      <c r="T42" s="2">
        <f t="shared" si="13"/>
        <v>0</v>
      </c>
      <c r="U42" s="2">
        <f t="shared" si="13"/>
        <v>0</v>
      </c>
      <c r="V42" s="2">
        <f t="shared" si="13"/>
        <v>0</v>
      </c>
      <c r="W42" s="2">
        <f t="shared" si="6"/>
        <v>1</v>
      </c>
      <c r="X42" s="4">
        <f t="shared" si="7"/>
        <v>1</v>
      </c>
      <c r="Y42" s="4">
        <f t="shared" si="7"/>
        <v>0</v>
      </c>
      <c r="Z42" s="4">
        <f t="shared" si="7"/>
        <v>0</v>
      </c>
      <c r="AA42" s="4">
        <f t="shared" si="7"/>
        <v>0</v>
      </c>
      <c r="AB42" s="2"/>
      <c r="AC42" s="2"/>
      <c r="AD42" s="2"/>
      <c r="AE42" s="2"/>
      <c r="AF42" s="2"/>
    </row>
    <row r="43" spans="1:32" x14ac:dyDescent="0.2">
      <c r="A43" t="s">
        <v>41</v>
      </c>
      <c r="B43">
        <v>0.56999999999999995</v>
      </c>
      <c r="C43">
        <v>0.78</v>
      </c>
      <c r="D43">
        <v>0.75</v>
      </c>
      <c r="E43">
        <v>0.61</v>
      </c>
      <c r="F43">
        <v>0.57999999999999996</v>
      </c>
      <c r="G43" s="4">
        <f t="shared" si="5"/>
        <v>1</v>
      </c>
      <c r="H43" s="2"/>
      <c r="I43" s="2">
        <f t="shared" si="11"/>
        <v>1</v>
      </c>
      <c r="J43" s="2">
        <f t="shared" si="11"/>
        <v>1</v>
      </c>
      <c r="K43" s="2">
        <f t="shared" si="11"/>
        <v>1</v>
      </c>
      <c r="L43" s="2">
        <f t="shared" si="11"/>
        <v>1</v>
      </c>
      <c r="M43" s="2">
        <f t="shared" si="1"/>
        <v>1</v>
      </c>
      <c r="N43" s="4">
        <f t="shared" si="12"/>
        <v>0.78</v>
      </c>
      <c r="O43" s="4">
        <f t="shared" si="12"/>
        <v>0.75</v>
      </c>
      <c r="P43" s="4">
        <f t="shared" si="12"/>
        <v>0.61</v>
      </c>
      <c r="Q43" s="4">
        <f t="shared" si="12"/>
        <v>0.57999999999999996</v>
      </c>
      <c r="R43" s="4">
        <f t="shared" si="12"/>
        <v>1</v>
      </c>
      <c r="S43" s="2">
        <f t="shared" si="13"/>
        <v>1</v>
      </c>
      <c r="T43" s="2">
        <f t="shared" si="13"/>
        <v>1</v>
      </c>
      <c r="U43" s="2">
        <f t="shared" si="13"/>
        <v>1</v>
      </c>
      <c r="V43" s="2">
        <f t="shared" si="13"/>
        <v>1</v>
      </c>
      <c r="W43" s="2">
        <f t="shared" si="6"/>
        <v>4</v>
      </c>
      <c r="X43" s="4">
        <f t="shared" si="7"/>
        <v>0.25</v>
      </c>
      <c r="Y43" s="4">
        <f t="shared" si="7"/>
        <v>0.25</v>
      </c>
      <c r="Z43" s="4">
        <f t="shared" si="7"/>
        <v>0.25</v>
      </c>
      <c r="AA43" s="4">
        <f t="shared" si="7"/>
        <v>0.25</v>
      </c>
      <c r="AB43" s="2"/>
      <c r="AC43" s="2"/>
      <c r="AD43" s="2"/>
      <c r="AE43" s="2"/>
      <c r="AF43" s="2"/>
    </row>
    <row r="44" spans="1:32" x14ac:dyDescent="0.2">
      <c r="A44" t="s">
        <v>42</v>
      </c>
      <c r="B44">
        <v>1.56</v>
      </c>
      <c r="C44">
        <v>2.06</v>
      </c>
      <c r="D44">
        <v>1.99</v>
      </c>
      <c r="E44"/>
      <c r="F44"/>
      <c r="G44" s="4">
        <f t="shared" si="5"/>
        <v>1.99</v>
      </c>
      <c r="H44" s="2"/>
      <c r="I44" s="2">
        <f t="shared" si="11"/>
        <v>1</v>
      </c>
      <c r="J44" s="2">
        <f t="shared" si="11"/>
        <v>1</v>
      </c>
      <c r="K44" s="2">
        <f t="shared" si="11"/>
        <v>0</v>
      </c>
      <c r="L44" s="2">
        <f t="shared" si="11"/>
        <v>0</v>
      </c>
      <c r="M44" s="2">
        <f t="shared" si="1"/>
        <v>1</v>
      </c>
      <c r="N44" s="4">
        <f t="shared" si="12"/>
        <v>2.06</v>
      </c>
      <c r="O44" s="4">
        <f t="shared" si="12"/>
        <v>1.99</v>
      </c>
      <c r="P44" s="4">
        <f t="shared" si="12"/>
        <v>8000</v>
      </c>
      <c r="Q44" s="4">
        <f t="shared" si="12"/>
        <v>8000</v>
      </c>
      <c r="R44" s="4">
        <f t="shared" si="12"/>
        <v>1.99</v>
      </c>
      <c r="S44" s="2">
        <f t="shared" si="13"/>
        <v>1</v>
      </c>
      <c r="T44" s="2">
        <f t="shared" si="13"/>
        <v>1</v>
      </c>
      <c r="U44" s="2">
        <f t="shared" si="13"/>
        <v>0</v>
      </c>
      <c r="V44" s="2">
        <f t="shared" si="13"/>
        <v>0</v>
      </c>
      <c r="W44" s="2">
        <f t="shared" si="6"/>
        <v>2</v>
      </c>
      <c r="X44" s="4">
        <f t="shared" si="7"/>
        <v>0.5</v>
      </c>
      <c r="Y44" s="4">
        <f t="shared" si="7"/>
        <v>0.5</v>
      </c>
      <c r="Z44" s="4">
        <f t="shared" si="7"/>
        <v>0</v>
      </c>
      <c r="AA44" s="4">
        <f t="shared" si="7"/>
        <v>0</v>
      </c>
      <c r="AB44" s="2"/>
      <c r="AC44" s="2"/>
      <c r="AD44" s="2"/>
      <c r="AE44" s="2"/>
      <c r="AF44" s="2"/>
    </row>
    <row r="45" spans="1:32" x14ac:dyDescent="0.2">
      <c r="A45" t="s">
        <v>43</v>
      </c>
      <c r="B45">
        <v>1.24</v>
      </c>
      <c r="C45">
        <v>1.94</v>
      </c>
      <c r="D45">
        <v>14.69</v>
      </c>
      <c r="E45">
        <v>4.17</v>
      </c>
      <c r="F45">
        <v>37.32</v>
      </c>
      <c r="G45" s="4">
        <f t="shared" si="5"/>
        <v>1.94</v>
      </c>
      <c r="H45" s="2"/>
      <c r="I45" s="2">
        <f t="shared" si="11"/>
        <v>1</v>
      </c>
      <c r="J45" s="2">
        <f t="shared" si="11"/>
        <v>1</v>
      </c>
      <c r="K45" s="2">
        <f t="shared" si="11"/>
        <v>1</v>
      </c>
      <c r="L45" s="2">
        <f t="shared" si="11"/>
        <v>1</v>
      </c>
      <c r="M45" s="2">
        <f t="shared" si="1"/>
        <v>1</v>
      </c>
      <c r="N45" s="4">
        <f t="shared" si="12"/>
        <v>1.94</v>
      </c>
      <c r="O45" s="4">
        <f t="shared" si="12"/>
        <v>14.69</v>
      </c>
      <c r="P45" s="4">
        <f t="shared" si="12"/>
        <v>4.17</v>
      </c>
      <c r="Q45" s="4">
        <f t="shared" si="12"/>
        <v>37.32</v>
      </c>
      <c r="R45" s="4">
        <f t="shared" si="12"/>
        <v>1.94</v>
      </c>
      <c r="S45" s="2">
        <f t="shared" si="13"/>
        <v>1</v>
      </c>
      <c r="T45" s="2">
        <f t="shared" si="13"/>
        <v>0</v>
      </c>
      <c r="U45" s="2">
        <f t="shared" si="13"/>
        <v>0</v>
      </c>
      <c r="V45" s="2">
        <f t="shared" si="13"/>
        <v>0</v>
      </c>
      <c r="W45" s="2">
        <f t="shared" si="6"/>
        <v>1</v>
      </c>
      <c r="X45" s="4">
        <f t="shared" si="7"/>
        <v>1</v>
      </c>
      <c r="Y45" s="4">
        <f t="shared" si="7"/>
        <v>0</v>
      </c>
      <c r="Z45" s="4">
        <f t="shared" si="7"/>
        <v>0</v>
      </c>
      <c r="AA45" s="4">
        <f t="shared" si="7"/>
        <v>0</v>
      </c>
      <c r="AB45" s="2"/>
      <c r="AC45" s="2"/>
      <c r="AD45" s="2"/>
      <c r="AE45" s="2"/>
      <c r="AF45" s="2"/>
    </row>
    <row r="46" spans="1:32" x14ac:dyDescent="0.2">
      <c r="A46" t="s">
        <v>44</v>
      </c>
      <c r="B46">
        <v>4.03</v>
      </c>
      <c r="C46">
        <v>1.1200000000000001</v>
      </c>
      <c r="D46">
        <v>1.03</v>
      </c>
      <c r="E46">
        <v>113.35</v>
      </c>
      <c r="F46">
        <v>3007.75</v>
      </c>
      <c r="G46" s="4">
        <f t="shared" si="5"/>
        <v>1.03</v>
      </c>
      <c r="H46" s="2"/>
      <c r="I46" s="2">
        <f t="shared" si="11"/>
        <v>1</v>
      </c>
      <c r="J46" s="2">
        <f t="shared" si="11"/>
        <v>1</v>
      </c>
      <c r="K46" s="2">
        <f t="shared" si="11"/>
        <v>1</v>
      </c>
      <c r="L46" s="2">
        <f t="shared" si="11"/>
        <v>1</v>
      </c>
      <c r="M46" s="2">
        <f t="shared" si="1"/>
        <v>1</v>
      </c>
      <c r="N46" s="4">
        <f t="shared" si="12"/>
        <v>1.1200000000000001</v>
      </c>
      <c r="O46" s="4">
        <f t="shared" si="12"/>
        <v>1.03</v>
      </c>
      <c r="P46" s="4">
        <f t="shared" si="12"/>
        <v>113.35</v>
      </c>
      <c r="Q46" s="4">
        <f t="shared" si="12"/>
        <v>3007.75</v>
      </c>
      <c r="R46" s="4">
        <f t="shared" si="12"/>
        <v>1.03</v>
      </c>
      <c r="S46" s="2">
        <f t="shared" si="13"/>
        <v>0</v>
      </c>
      <c r="T46" s="2">
        <f t="shared" si="13"/>
        <v>1</v>
      </c>
      <c r="U46" s="2">
        <f t="shared" si="13"/>
        <v>0</v>
      </c>
      <c r="V46" s="2">
        <f t="shared" si="13"/>
        <v>0</v>
      </c>
      <c r="W46" s="2">
        <f t="shared" si="6"/>
        <v>1</v>
      </c>
      <c r="X46" s="4">
        <f t="shared" si="7"/>
        <v>0</v>
      </c>
      <c r="Y46" s="4">
        <f t="shared" si="7"/>
        <v>1</v>
      </c>
      <c r="Z46" s="4">
        <f t="shared" si="7"/>
        <v>0</v>
      </c>
      <c r="AA46" s="4">
        <f t="shared" si="7"/>
        <v>0</v>
      </c>
      <c r="AB46" s="2"/>
      <c r="AC46" s="2"/>
      <c r="AD46" s="2"/>
      <c r="AE46" s="2"/>
      <c r="AF46" s="2"/>
    </row>
    <row r="47" spans="1:32" x14ac:dyDescent="0.2">
      <c r="A47" t="s">
        <v>45</v>
      </c>
      <c r="B47">
        <v>29.52</v>
      </c>
      <c r="C47">
        <v>13.81</v>
      </c>
      <c r="D47"/>
      <c r="E47"/>
      <c r="F47"/>
      <c r="G47" s="4">
        <f t="shared" si="5"/>
        <v>13.81</v>
      </c>
      <c r="H47" s="2"/>
      <c r="I47" s="2">
        <f t="shared" si="11"/>
        <v>1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"/>
        <v>1</v>
      </c>
      <c r="N47" s="4">
        <f t="shared" si="12"/>
        <v>13.81</v>
      </c>
      <c r="O47" s="4">
        <f t="shared" si="12"/>
        <v>8000</v>
      </c>
      <c r="P47" s="4">
        <f t="shared" si="12"/>
        <v>8000</v>
      </c>
      <c r="Q47" s="4">
        <f t="shared" si="12"/>
        <v>8000</v>
      </c>
      <c r="R47" s="4">
        <f t="shared" si="12"/>
        <v>13.81</v>
      </c>
      <c r="S47" s="2">
        <f t="shared" si="13"/>
        <v>1</v>
      </c>
      <c r="T47" s="2">
        <f t="shared" si="13"/>
        <v>0</v>
      </c>
      <c r="U47" s="2">
        <f t="shared" si="13"/>
        <v>0</v>
      </c>
      <c r="V47" s="2">
        <f t="shared" si="13"/>
        <v>0</v>
      </c>
      <c r="W47" s="2">
        <f t="shared" si="6"/>
        <v>1</v>
      </c>
      <c r="X47" s="4">
        <f t="shared" si="7"/>
        <v>1</v>
      </c>
      <c r="Y47" s="4">
        <f t="shared" si="7"/>
        <v>0</v>
      </c>
      <c r="Z47" s="4">
        <f t="shared" si="7"/>
        <v>0</v>
      </c>
      <c r="AA47" s="4">
        <f t="shared" si="7"/>
        <v>0</v>
      </c>
      <c r="AB47" s="2"/>
      <c r="AC47" s="2"/>
      <c r="AD47" s="2"/>
      <c r="AE47" s="2"/>
      <c r="AF47" s="2"/>
    </row>
    <row r="48" spans="1:32" x14ac:dyDescent="0.2">
      <c r="A48" t="s">
        <v>46</v>
      </c>
      <c r="B48">
        <v>0.6</v>
      </c>
      <c r="C48">
        <v>2.2999999999999998</v>
      </c>
      <c r="D48">
        <v>1.1299999999999999</v>
      </c>
      <c r="E48">
        <v>98.16</v>
      </c>
      <c r="F48">
        <v>1054.68</v>
      </c>
      <c r="G48" s="4">
        <f t="shared" si="5"/>
        <v>1.1299999999999999</v>
      </c>
      <c r="H48" s="2"/>
      <c r="I48" s="2">
        <f t="shared" si="11"/>
        <v>1</v>
      </c>
      <c r="J48" s="2">
        <f t="shared" si="11"/>
        <v>1</v>
      </c>
      <c r="K48" s="2">
        <f t="shared" si="11"/>
        <v>1</v>
      </c>
      <c r="L48" s="2">
        <f t="shared" si="11"/>
        <v>1</v>
      </c>
      <c r="M48" s="2">
        <f t="shared" si="1"/>
        <v>1</v>
      </c>
      <c r="N48" s="4">
        <f t="shared" si="12"/>
        <v>2.2999999999999998</v>
      </c>
      <c r="O48" s="4">
        <f t="shared" si="12"/>
        <v>1.1299999999999999</v>
      </c>
      <c r="P48" s="4">
        <f t="shared" si="12"/>
        <v>98.16</v>
      </c>
      <c r="Q48" s="4">
        <f t="shared" si="12"/>
        <v>1054.68</v>
      </c>
      <c r="R48" s="4">
        <f t="shared" si="12"/>
        <v>1.1299999999999999</v>
      </c>
      <c r="S48" s="2">
        <f t="shared" si="13"/>
        <v>0</v>
      </c>
      <c r="T48" s="2">
        <f t="shared" si="13"/>
        <v>1</v>
      </c>
      <c r="U48" s="2">
        <f t="shared" si="13"/>
        <v>0</v>
      </c>
      <c r="V48" s="2">
        <f t="shared" si="13"/>
        <v>0</v>
      </c>
      <c r="W48" s="2">
        <f t="shared" si="6"/>
        <v>1</v>
      </c>
      <c r="X48" s="4">
        <f t="shared" si="7"/>
        <v>0</v>
      </c>
      <c r="Y48" s="4">
        <f t="shared" si="7"/>
        <v>1</v>
      </c>
      <c r="Z48" s="4">
        <f t="shared" si="7"/>
        <v>0</v>
      </c>
      <c r="AA48" s="4">
        <f t="shared" si="7"/>
        <v>0</v>
      </c>
      <c r="AB48" s="2"/>
      <c r="AC48" s="2"/>
      <c r="AD48" s="2"/>
      <c r="AE48" s="2"/>
      <c r="AF48" s="2"/>
    </row>
    <row r="49" spans="1:32" x14ac:dyDescent="0.2">
      <c r="A49" t="s">
        <v>47</v>
      </c>
      <c r="B49">
        <v>169.16</v>
      </c>
      <c r="C49">
        <v>3.98</v>
      </c>
      <c r="D49">
        <v>3.91</v>
      </c>
      <c r="E49">
        <v>124.72</v>
      </c>
      <c r="F49">
        <v>129.69999999999999</v>
      </c>
      <c r="G49" s="4">
        <f t="shared" si="5"/>
        <v>3.91</v>
      </c>
      <c r="H49" s="2"/>
      <c r="I49" s="2">
        <f t="shared" si="11"/>
        <v>1</v>
      </c>
      <c r="J49" s="2">
        <f t="shared" si="11"/>
        <v>1</v>
      </c>
      <c r="K49" s="2">
        <f t="shared" si="11"/>
        <v>1</v>
      </c>
      <c r="L49" s="2">
        <f t="shared" si="11"/>
        <v>1</v>
      </c>
      <c r="M49" s="2">
        <f t="shared" si="1"/>
        <v>1</v>
      </c>
      <c r="N49" s="4">
        <f t="shared" si="12"/>
        <v>3.98</v>
      </c>
      <c r="O49" s="4">
        <f t="shared" si="12"/>
        <v>3.91</v>
      </c>
      <c r="P49" s="4">
        <f t="shared" si="12"/>
        <v>124.72</v>
      </c>
      <c r="Q49" s="4">
        <f t="shared" si="12"/>
        <v>129.69999999999999</v>
      </c>
      <c r="R49" s="4">
        <f t="shared" si="12"/>
        <v>3.91</v>
      </c>
      <c r="S49" s="2">
        <f t="shared" si="13"/>
        <v>1</v>
      </c>
      <c r="T49" s="2">
        <f t="shared" si="13"/>
        <v>1</v>
      </c>
      <c r="U49" s="2">
        <f t="shared" si="13"/>
        <v>0</v>
      </c>
      <c r="V49" s="2">
        <f t="shared" si="13"/>
        <v>0</v>
      </c>
      <c r="W49" s="2">
        <f t="shared" si="6"/>
        <v>2</v>
      </c>
      <c r="X49" s="4">
        <f t="shared" si="7"/>
        <v>0.5</v>
      </c>
      <c r="Y49" s="4">
        <f t="shared" si="7"/>
        <v>0.5</v>
      </c>
      <c r="Z49" s="4">
        <f t="shared" si="7"/>
        <v>0</v>
      </c>
      <c r="AA49" s="4">
        <f t="shared" si="7"/>
        <v>0</v>
      </c>
      <c r="AB49" s="2"/>
      <c r="AC49" s="2"/>
      <c r="AD49" s="2"/>
      <c r="AE49" s="2"/>
      <c r="AF49" s="2"/>
    </row>
    <row r="50" spans="1:32" x14ac:dyDescent="0.2">
      <c r="A50" t="s">
        <v>48</v>
      </c>
      <c r="B50">
        <v>165.97</v>
      </c>
      <c r="C50">
        <v>6.93</v>
      </c>
      <c r="D50">
        <v>6.91</v>
      </c>
      <c r="E50">
        <v>170.56</v>
      </c>
      <c r="F50">
        <v>163.92</v>
      </c>
      <c r="G50" s="4">
        <f t="shared" si="5"/>
        <v>6.91</v>
      </c>
      <c r="H50" s="2"/>
      <c r="I50" s="2">
        <f t="shared" si="11"/>
        <v>1</v>
      </c>
      <c r="J50" s="2">
        <f t="shared" si="11"/>
        <v>1</v>
      </c>
      <c r="K50" s="2">
        <f t="shared" si="11"/>
        <v>1</v>
      </c>
      <c r="L50" s="2">
        <f t="shared" si="11"/>
        <v>1</v>
      </c>
      <c r="M50" s="2">
        <f t="shared" si="1"/>
        <v>1</v>
      </c>
      <c r="N50" s="4">
        <f t="shared" si="12"/>
        <v>6.93</v>
      </c>
      <c r="O50" s="4">
        <f t="shared" si="12"/>
        <v>6.91</v>
      </c>
      <c r="P50" s="4">
        <f t="shared" si="12"/>
        <v>170.56</v>
      </c>
      <c r="Q50" s="4">
        <f t="shared" si="12"/>
        <v>163.92</v>
      </c>
      <c r="R50" s="4">
        <f t="shared" si="12"/>
        <v>6.91</v>
      </c>
      <c r="S50" s="2">
        <f t="shared" si="13"/>
        <v>1</v>
      </c>
      <c r="T50" s="2">
        <f t="shared" si="13"/>
        <v>1</v>
      </c>
      <c r="U50" s="2">
        <f t="shared" si="13"/>
        <v>0</v>
      </c>
      <c r="V50" s="2">
        <f t="shared" si="13"/>
        <v>0</v>
      </c>
      <c r="W50" s="2">
        <f t="shared" si="6"/>
        <v>2</v>
      </c>
      <c r="X50" s="4">
        <f t="shared" si="7"/>
        <v>0.5</v>
      </c>
      <c r="Y50" s="4">
        <f t="shared" si="7"/>
        <v>0.5</v>
      </c>
      <c r="Z50" s="4">
        <f t="shared" si="7"/>
        <v>0</v>
      </c>
      <c r="AA50" s="4">
        <f t="shared" si="7"/>
        <v>0</v>
      </c>
      <c r="AB50" s="2"/>
      <c r="AC50" s="2"/>
      <c r="AD50" s="2"/>
      <c r="AE50" s="2"/>
      <c r="AF50" s="2"/>
    </row>
    <row r="51" spans="1:32" x14ac:dyDescent="0.2">
      <c r="A51" t="s">
        <v>49</v>
      </c>
      <c r="B51">
        <v>14.49</v>
      </c>
      <c r="C51">
        <v>78.73</v>
      </c>
      <c r="D51">
        <v>74.41</v>
      </c>
      <c r="E51"/>
      <c r="F51">
        <v>388.92</v>
      </c>
      <c r="G51" s="4">
        <f t="shared" si="5"/>
        <v>74.41</v>
      </c>
      <c r="H51" s="2"/>
      <c r="I51" s="2">
        <f t="shared" si="11"/>
        <v>1</v>
      </c>
      <c r="J51" s="2">
        <f t="shared" si="11"/>
        <v>1</v>
      </c>
      <c r="K51" s="2">
        <f t="shared" si="11"/>
        <v>0</v>
      </c>
      <c r="L51" s="2">
        <f t="shared" si="11"/>
        <v>1</v>
      </c>
      <c r="M51" s="2">
        <f t="shared" si="1"/>
        <v>1</v>
      </c>
      <c r="N51" s="4">
        <f t="shared" si="12"/>
        <v>78.73</v>
      </c>
      <c r="O51" s="4">
        <f t="shared" si="12"/>
        <v>74.41</v>
      </c>
      <c r="P51" s="4">
        <f t="shared" si="12"/>
        <v>8000</v>
      </c>
      <c r="Q51" s="4">
        <f t="shared" si="12"/>
        <v>388.92</v>
      </c>
      <c r="R51" s="4">
        <f t="shared" si="12"/>
        <v>74.41</v>
      </c>
      <c r="S51" s="2">
        <f t="shared" si="13"/>
        <v>0</v>
      </c>
      <c r="T51" s="2">
        <f t="shared" si="13"/>
        <v>1</v>
      </c>
      <c r="U51" s="2">
        <f t="shared" si="13"/>
        <v>0</v>
      </c>
      <c r="V51" s="2">
        <f t="shared" si="13"/>
        <v>0</v>
      </c>
      <c r="W51" s="2">
        <f t="shared" si="6"/>
        <v>1</v>
      </c>
      <c r="X51" s="4">
        <f t="shared" si="7"/>
        <v>0</v>
      </c>
      <c r="Y51" s="4">
        <f t="shared" si="7"/>
        <v>1</v>
      </c>
      <c r="Z51" s="4">
        <f t="shared" si="7"/>
        <v>0</v>
      </c>
      <c r="AA51" s="4">
        <f t="shared" si="7"/>
        <v>0</v>
      </c>
      <c r="AB51" s="2"/>
      <c r="AC51" s="2"/>
      <c r="AD51" s="2"/>
      <c r="AE51" s="2"/>
      <c r="AF51" s="2"/>
    </row>
    <row r="52" spans="1:32" x14ac:dyDescent="0.2">
      <c r="A52" t="s">
        <v>50</v>
      </c>
      <c r="B52">
        <v>0.05</v>
      </c>
      <c r="C52">
        <v>34.770000000000003</v>
      </c>
      <c r="D52">
        <v>32.590000000000003</v>
      </c>
      <c r="E52">
        <v>0.97</v>
      </c>
      <c r="F52">
        <v>13.83</v>
      </c>
      <c r="G52" s="4">
        <f t="shared" si="5"/>
        <v>1</v>
      </c>
      <c r="H52" s="2"/>
      <c r="I52" s="2">
        <f t="shared" si="11"/>
        <v>1</v>
      </c>
      <c r="J52" s="2">
        <f t="shared" si="11"/>
        <v>1</v>
      </c>
      <c r="K52" s="2">
        <f t="shared" si="11"/>
        <v>1</v>
      </c>
      <c r="L52" s="2">
        <f t="shared" si="11"/>
        <v>1</v>
      </c>
      <c r="M52" s="2">
        <f t="shared" si="1"/>
        <v>1</v>
      </c>
      <c r="N52" s="4">
        <f t="shared" si="12"/>
        <v>34.770000000000003</v>
      </c>
      <c r="O52" s="4">
        <f t="shared" si="12"/>
        <v>32.590000000000003</v>
      </c>
      <c r="P52" s="4">
        <f t="shared" si="12"/>
        <v>0.97</v>
      </c>
      <c r="Q52" s="4">
        <f t="shared" si="12"/>
        <v>13.83</v>
      </c>
      <c r="R52" s="4">
        <f t="shared" si="12"/>
        <v>1</v>
      </c>
      <c r="S52" s="2">
        <f t="shared" si="13"/>
        <v>0</v>
      </c>
      <c r="T52" s="2">
        <f t="shared" si="13"/>
        <v>0</v>
      </c>
      <c r="U52" s="2">
        <f t="shared" si="13"/>
        <v>1</v>
      </c>
      <c r="V52" s="2">
        <f t="shared" si="13"/>
        <v>0</v>
      </c>
      <c r="W52" s="2">
        <f t="shared" si="6"/>
        <v>1</v>
      </c>
      <c r="X52" s="4">
        <f t="shared" si="7"/>
        <v>0</v>
      </c>
      <c r="Y52" s="4">
        <f t="shared" si="7"/>
        <v>0</v>
      </c>
      <c r="Z52" s="4">
        <f t="shared" si="7"/>
        <v>1</v>
      </c>
      <c r="AA52" s="4">
        <f t="shared" si="7"/>
        <v>0</v>
      </c>
      <c r="AB52" s="2"/>
      <c r="AC52" s="2"/>
      <c r="AD52" s="2"/>
      <c r="AE52" s="2"/>
      <c r="AF52" s="2"/>
    </row>
    <row r="53" spans="1:32" x14ac:dyDescent="0.2">
      <c r="A53" t="s">
        <v>51</v>
      </c>
      <c r="B53">
        <v>7.0000000000000007E-2</v>
      </c>
      <c r="C53">
        <v>2.11</v>
      </c>
      <c r="D53">
        <v>0.72</v>
      </c>
      <c r="E53">
        <v>0.12</v>
      </c>
      <c r="F53">
        <v>0.4</v>
      </c>
      <c r="G53" s="4">
        <f t="shared" si="5"/>
        <v>1</v>
      </c>
      <c r="H53" s="2"/>
      <c r="I53" s="2">
        <f t="shared" si="11"/>
        <v>1</v>
      </c>
      <c r="J53" s="2">
        <f t="shared" si="11"/>
        <v>1</v>
      </c>
      <c r="K53" s="2">
        <f t="shared" si="11"/>
        <v>1</v>
      </c>
      <c r="L53" s="2">
        <f t="shared" si="11"/>
        <v>1</v>
      </c>
      <c r="M53" s="2">
        <f t="shared" si="1"/>
        <v>1</v>
      </c>
      <c r="N53" s="4">
        <f t="shared" si="12"/>
        <v>2.11</v>
      </c>
      <c r="O53" s="4">
        <f t="shared" si="12"/>
        <v>0.72</v>
      </c>
      <c r="P53" s="4">
        <f t="shared" si="12"/>
        <v>0.12</v>
      </c>
      <c r="Q53" s="4">
        <f t="shared" si="12"/>
        <v>0.4</v>
      </c>
      <c r="R53" s="4">
        <f t="shared" si="12"/>
        <v>1</v>
      </c>
      <c r="S53" s="2">
        <f t="shared" si="13"/>
        <v>0</v>
      </c>
      <c r="T53" s="2">
        <f t="shared" si="13"/>
        <v>1</v>
      </c>
      <c r="U53" s="2">
        <f t="shared" si="13"/>
        <v>1</v>
      </c>
      <c r="V53" s="2">
        <f t="shared" si="13"/>
        <v>1</v>
      </c>
      <c r="W53" s="2">
        <f t="shared" si="6"/>
        <v>3</v>
      </c>
      <c r="X53" s="4">
        <f t="shared" si="7"/>
        <v>0</v>
      </c>
      <c r="Y53" s="4">
        <f t="shared" si="7"/>
        <v>0.33333333333333331</v>
      </c>
      <c r="Z53" s="4">
        <f t="shared" si="7"/>
        <v>0.33333333333333331</v>
      </c>
      <c r="AA53" s="4">
        <f t="shared" si="7"/>
        <v>0.33333333333333331</v>
      </c>
      <c r="AB53" s="2"/>
      <c r="AC53" s="2"/>
      <c r="AD53" s="2"/>
      <c r="AE53" s="2"/>
      <c r="AF53" s="2"/>
    </row>
    <row r="54" spans="1:32" x14ac:dyDescent="0.2">
      <c r="A54" t="s">
        <v>52</v>
      </c>
      <c r="B54">
        <v>38.57</v>
      </c>
      <c r="C54">
        <v>52.65</v>
      </c>
      <c r="D54"/>
      <c r="E54">
        <v>968.7</v>
      </c>
      <c r="F54">
        <v>778.88</v>
      </c>
      <c r="G54" s="4">
        <f t="shared" si="5"/>
        <v>52.65</v>
      </c>
      <c r="H54" s="2"/>
      <c r="I54" s="2">
        <f t="shared" si="11"/>
        <v>1</v>
      </c>
      <c r="J54" s="2">
        <f t="shared" si="11"/>
        <v>0</v>
      </c>
      <c r="K54" s="2">
        <f t="shared" si="11"/>
        <v>1</v>
      </c>
      <c r="L54" s="2">
        <f t="shared" si="11"/>
        <v>1</v>
      </c>
      <c r="M54" s="2">
        <f t="shared" si="1"/>
        <v>1</v>
      </c>
      <c r="N54" s="4">
        <f t="shared" si="12"/>
        <v>52.65</v>
      </c>
      <c r="O54" s="4">
        <f t="shared" si="12"/>
        <v>8000</v>
      </c>
      <c r="P54" s="4">
        <f t="shared" si="12"/>
        <v>968.7</v>
      </c>
      <c r="Q54" s="4">
        <f t="shared" si="12"/>
        <v>778.88</v>
      </c>
      <c r="R54" s="4">
        <f t="shared" si="12"/>
        <v>52.65</v>
      </c>
      <c r="S54" s="2">
        <f t="shared" si="13"/>
        <v>1</v>
      </c>
      <c r="T54" s="2">
        <f t="shared" si="13"/>
        <v>0</v>
      </c>
      <c r="U54" s="2">
        <f t="shared" si="13"/>
        <v>0</v>
      </c>
      <c r="V54" s="2">
        <f t="shared" si="13"/>
        <v>0</v>
      </c>
      <c r="W54" s="2">
        <f t="shared" si="6"/>
        <v>1</v>
      </c>
      <c r="X54" s="4">
        <f t="shared" si="7"/>
        <v>1</v>
      </c>
      <c r="Y54" s="4">
        <f t="shared" si="7"/>
        <v>0</v>
      </c>
      <c r="Z54" s="4">
        <f t="shared" si="7"/>
        <v>0</v>
      </c>
      <c r="AA54" s="4">
        <f t="shared" si="7"/>
        <v>0</v>
      </c>
      <c r="AB54" s="2"/>
      <c r="AC54" s="2"/>
      <c r="AD54" s="2"/>
      <c r="AE54" s="2"/>
      <c r="AF54" s="2"/>
    </row>
    <row r="55" spans="1:32" x14ac:dyDescent="0.2">
      <c r="A55" t="s">
        <v>53</v>
      </c>
      <c r="B55">
        <v>30.9</v>
      </c>
      <c r="C55">
        <v>186.21</v>
      </c>
      <c r="D55">
        <v>17.670000000000002</v>
      </c>
      <c r="E55"/>
      <c r="F55"/>
      <c r="G55" s="4">
        <f t="shared" si="5"/>
        <v>17.670000000000002</v>
      </c>
      <c r="H55" s="2"/>
      <c r="I55" s="2">
        <f t="shared" si="11"/>
        <v>1</v>
      </c>
      <c r="J55" s="2">
        <f t="shared" si="11"/>
        <v>1</v>
      </c>
      <c r="K55" s="2">
        <f t="shared" si="11"/>
        <v>0</v>
      </c>
      <c r="L55" s="2">
        <f t="shared" si="11"/>
        <v>0</v>
      </c>
      <c r="M55" s="2">
        <f t="shared" si="1"/>
        <v>1</v>
      </c>
      <c r="N55" s="4">
        <f t="shared" si="12"/>
        <v>186.21</v>
      </c>
      <c r="O55" s="4">
        <f t="shared" si="12"/>
        <v>17.670000000000002</v>
      </c>
      <c r="P55" s="4">
        <f t="shared" si="12"/>
        <v>8000</v>
      </c>
      <c r="Q55" s="4">
        <f t="shared" si="12"/>
        <v>8000</v>
      </c>
      <c r="R55" s="4">
        <f t="shared" si="12"/>
        <v>17.670000000000002</v>
      </c>
      <c r="S55" s="2">
        <f t="shared" si="13"/>
        <v>0</v>
      </c>
      <c r="T55" s="2">
        <f t="shared" si="13"/>
        <v>1</v>
      </c>
      <c r="U55" s="2">
        <f t="shared" si="13"/>
        <v>0</v>
      </c>
      <c r="V55" s="2">
        <f t="shared" si="13"/>
        <v>0</v>
      </c>
      <c r="W55" s="2">
        <f t="shared" si="6"/>
        <v>1</v>
      </c>
      <c r="X55" s="4">
        <f t="shared" si="7"/>
        <v>0</v>
      </c>
      <c r="Y55" s="4">
        <f t="shared" si="7"/>
        <v>1</v>
      </c>
      <c r="Z55" s="4">
        <f t="shared" si="7"/>
        <v>0</v>
      </c>
      <c r="AA55" s="4">
        <f t="shared" si="7"/>
        <v>0</v>
      </c>
      <c r="AB55" s="2"/>
      <c r="AC55" s="2"/>
      <c r="AD55" s="2"/>
      <c r="AE55" s="2"/>
      <c r="AF55" s="2"/>
    </row>
    <row r="56" spans="1:32" x14ac:dyDescent="0.2">
      <c r="A56" t="s">
        <v>54</v>
      </c>
      <c r="B56">
        <v>153.28</v>
      </c>
      <c r="C56">
        <v>167.31</v>
      </c>
      <c r="D56">
        <v>164.96</v>
      </c>
      <c r="E56"/>
      <c r="F56">
        <v>2588.35</v>
      </c>
      <c r="G56" s="4">
        <f t="shared" si="5"/>
        <v>164.96</v>
      </c>
      <c r="H56" s="2"/>
      <c r="I56" s="2">
        <f t="shared" si="11"/>
        <v>1</v>
      </c>
      <c r="J56" s="2">
        <f t="shared" si="11"/>
        <v>1</v>
      </c>
      <c r="K56" s="2">
        <f t="shared" si="11"/>
        <v>0</v>
      </c>
      <c r="L56" s="2">
        <f t="shared" si="11"/>
        <v>1</v>
      </c>
      <c r="M56" s="2">
        <f t="shared" si="1"/>
        <v>1</v>
      </c>
      <c r="N56" s="4">
        <f t="shared" si="12"/>
        <v>167.31</v>
      </c>
      <c r="O56" s="4">
        <f t="shared" si="12"/>
        <v>164.96</v>
      </c>
      <c r="P56" s="4">
        <f t="shared" si="12"/>
        <v>8000</v>
      </c>
      <c r="Q56" s="4">
        <f t="shared" si="12"/>
        <v>2588.35</v>
      </c>
      <c r="R56" s="4">
        <f t="shared" si="12"/>
        <v>164.96</v>
      </c>
      <c r="S56" s="2">
        <f t="shared" si="13"/>
        <v>1</v>
      </c>
      <c r="T56" s="2">
        <f t="shared" si="13"/>
        <v>1</v>
      </c>
      <c r="U56" s="2">
        <f t="shared" si="13"/>
        <v>0</v>
      </c>
      <c r="V56" s="2">
        <f t="shared" si="13"/>
        <v>0</v>
      </c>
      <c r="W56" s="2">
        <f t="shared" si="6"/>
        <v>2</v>
      </c>
      <c r="X56" s="4">
        <f t="shared" si="7"/>
        <v>0.5</v>
      </c>
      <c r="Y56" s="4">
        <f t="shared" si="7"/>
        <v>0.5</v>
      </c>
      <c r="Z56" s="4">
        <f t="shared" si="7"/>
        <v>0</v>
      </c>
      <c r="AA56" s="4">
        <f t="shared" si="7"/>
        <v>0</v>
      </c>
      <c r="AB56" s="2"/>
      <c r="AC56" s="2"/>
      <c r="AD56" s="2"/>
      <c r="AE56" s="2"/>
      <c r="AF56" s="2"/>
    </row>
    <row r="57" spans="1:32" x14ac:dyDescent="0.2">
      <c r="A57" t="s">
        <v>55</v>
      </c>
      <c r="B57">
        <v>868.65</v>
      </c>
      <c r="C57">
        <v>35.130000000000003</v>
      </c>
      <c r="D57">
        <v>33.729999999999997</v>
      </c>
      <c r="E57"/>
      <c r="F57"/>
      <c r="G57" s="4">
        <f t="shared" si="5"/>
        <v>33.729999999999997</v>
      </c>
      <c r="H57" s="2"/>
      <c r="I57" s="2">
        <f t="shared" si="11"/>
        <v>1</v>
      </c>
      <c r="J57" s="2">
        <f t="shared" si="11"/>
        <v>1</v>
      </c>
      <c r="K57" s="2">
        <f t="shared" si="11"/>
        <v>0</v>
      </c>
      <c r="L57" s="2">
        <f t="shared" si="11"/>
        <v>0</v>
      </c>
      <c r="M57" s="2">
        <f t="shared" si="1"/>
        <v>1</v>
      </c>
      <c r="N57" s="4">
        <f t="shared" si="12"/>
        <v>35.130000000000003</v>
      </c>
      <c r="O57" s="4">
        <f t="shared" si="12"/>
        <v>33.729999999999997</v>
      </c>
      <c r="P57" s="4">
        <f t="shared" si="12"/>
        <v>8000</v>
      </c>
      <c r="Q57" s="4">
        <f t="shared" si="12"/>
        <v>8000</v>
      </c>
      <c r="R57" s="4">
        <f t="shared" si="12"/>
        <v>33.729999999999997</v>
      </c>
      <c r="S57" s="2">
        <f t="shared" si="13"/>
        <v>1</v>
      </c>
      <c r="T57" s="2">
        <f t="shared" si="13"/>
        <v>1</v>
      </c>
      <c r="U57" s="2">
        <f t="shared" si="13"/>
        <v>0</v>
      </c>
      <c r="V57" s="2">
        <f t="shared" si="13"/>
        <v>0</v>
      </c>
      <c r="W57" s="2">
        <f t="shared" si="6"/>
        <v>2</v>
      </c>
      <c r="X57" s="4">
        <f t="shared" si="7"/>
        <v>0.5</v>
      </c>
      <c r="Y57" s="4">
        <f t="shared" si="7"/>
        <v>0.5</v>
      </c>
      <c r="Z57" s="4">
        <f t="shared" si="7"/>
        <v>0</v>
      </c>
      <c r="AA57" s="4">
        <f t="shared" si="7"/>
        <v>0</v>
      </c>
      <c r="AB57" s="2"/>
      <c r="AC57" s="2"/>
      <c r="AD57" s="2"/>
      <c r="AE57" s="2"/>
      <c r="AF57" s="2"/>
    </row>
    <row r="58" spans="1:32" x14ac:dyDescent="0.2">
      <c r="A58" t="s">
        <v>56</v>
      </c>
      <c r="B58">
        <v>94.38</v>
      </c>
      <c r="C58">
        <v>121.58</v>
      </c>
      <c r="D58">
        <v>120.27</v>
      </c>
      <c r="E58">
        <v>100.45</v>
      </c>
      <c r="F58">
        <v>119.49</v>
      </c>
      <c r="G58" s="4">
        <f t="shared" si="5"/>
        <v>100.45</v>
      </c>
      <c r="H58" s="2"/>
      <c r="I58" s="2">
        <f t="shared" si="11"/>
        <v>1</v>
      </c>
      <c r="J58" s="2">
        <f t="shared" si="11"/>
        <v>1</v>
      </c>
      <c r="K58" s="2">
        <f t="shared" si="11"/>
        <v>1</v>
      </c>
      <c r="L58" s="2">
        <f t="shared" si="11"/>
        <v>1</v>
      </c>
      <c r="M58" s="2">
        <f t="shared" si="1"/>
        <v>1</v>
      </c>
      <c r="N58" s="4">
        <f t="shared" si="12"/>
        <v>121.58</v>
      </c>
      <c r="O58" s="4">
        <f t="shared" si="12"/>
        <v>120.27</v>
      </c>
      <c r="P58" s="4">
        <f t="shared" si="12"/>
        <v>100.45</v>
      </c>
      <c r="Q58" s="4">
        <f t="shared" si="12"/>
        <v>119.49</v>
      </c>
      <c r="R58" s="4">
        <f t="shared" si="12"/>
        <v>100.45</v>
      </c>
      <c r="S58" s="2">
        <f t="shared" si="13"/>
        <v>0</v>
      </c>
      <c r="T58" s="2">
        <f t="shared" si="13"/>
        <v>0</v>
      </c>
      <c r="U58" s="2">
        <f t="shared" si="13"/>
        <v>1</v>
      </c>
      <c r="V58" s="2">
        <f t="shared" si="13"/>
        <v>0</v>
      </c>
      <c r="W58" s="2">
        <f t="shared" si="6"/>
        <v>1</v>
      </c>
      <c r="X58" s="4">
        <f t="shared" si="7"/>
        <v>0</v>
      </c>
      <c r="Y58" s="4">
        <f t="shared" si="7"/>
        <v>0</v>
      </c>
      <c r="Z58" s="4">
        <f t="shared" si="7"/>
        <v>1</v>
      </c>
      <c r="AA58" s="4">
        <f t="shared" si="7"/>
        <v>0</v>
      </c>
      <c r="AB58" s="2"/>
      <c r="AC58" s="2"/>
      <c r="AD58" s="2"/>
      <c r="AE58" s="2"/>
      <c r="AF58" s="2"/>
    </row>
    <row r="59" spans="1:32" x14ac:dyDescent="0.2">
      <c r="A59" t="s">
        <v>57</v>
      </c>
      <c r="B59">
        <v>11.04</v>
      </c>
      <c r="C59">
        <v>36.130000000000003</v>
      </c>
      <c r="D59">
        <v>36.200000000000003</v>
      </c>
      <c r="E59">
        <v>14.12</v>
      </c>
      <c r="F59">
        <v>19.78</v>
      </c>
      <c r="G59" s="4">
        <f t="shared" si="5"/>
        <v>14.12</v>
      </c>
      <c r="H59" s="2"/>
      <c r="I59" s="2">
        <f t="shared" si="11"/>
        <v>1</v>
      </c>
      <c r="J59" s="2">
        <f t="shared" si="11"/>
        <v>1</v>
      </c>
      <c r="K59" s="2">
        <f t="shared" si="11"/>
        <v>1</v>
      </c>
      <c r="L59" s="2">
        <f t="shared" si="11"/>
        <v>1</v>
      </c>
      <c r="M59" s="2">
        <f t="shared" si="1"/>
        <v>1</v>
      </c>
      <c r="N59" s="4">
        <f t="shared" si="12"/>
        <v>36.130000000000003</v>
      </c>
      <c r="O59" s="4">
        <f t="shared" si="12"/>
        <v>36.200000000000003</v>
      </c>
      <c r="P59" s="4">
        <f t="shared" si="12"/>
        <v>14.12</v>
      </c>
      <c r="Q59" s="4">
        <f t="shared" si="12"/>
        <v>19.78</v>
      </c>
      <c r="R59" s="4">
        <f t="shared" si="12"/>
        <v>14.12</v>
      </c>
      <c r="S59" s="2">
        <f t="shared" si="13"/>
        <v>0</v>
      </c>
      <c r="T59" s="2">
        <f t="shared" si="13"/>
        <v>0</v>
      </c>
      <c r="U59" s="2">
        <f t="shared" si="13"/>
        <v>1</v>
      </c>
      <c r="V59" s="2">
        <f t="shared" si="13"/>
        <v>0</v>
      </c>
      <c r="W59" s="2">
        <f t="shared" si="6"/>
        <v>1</v>
      </c>
      <c r="X59" s="4">
        <f t="shared" si="7"/>
        <v>0</v>
      </c>
      <c r="Y59" s="4">
        <f t="shared" si="7"/>
        <v>0</v>
      </c>
      <c r="Z59" s="4">
        <f t="shared" si="7"/>
        <v>1</v>
      </c>
      <c r="AA59" s="4">
        <f t="shared" si="7"/>
        <v>0</v>
      </c>
      <c r="AB59" s="2"/>
      <c r="AC59" s="2"/>
      <c r="AD59" s="2"/>
      <c r="AE59" s="2"/>
      <c r="AF59" s="2"/>
    </row>
    <row r="60" spans="1:32" x14ac:dyDescent="0.2">
      <c r="A60" t="s">
        <v>58</v>
      </c>
      <c r="B60">
        <v>84.65</v>
      </c>
      <c r="C60">
        <v>142.02000000000001</v>
      </c>
      <c r="D60">
        <v>131.1</v>
      </c>
      <c r="E60">
        <v>152.56</v>
      </c>
      <c r="F60">
        <v>415.05</v>
      </c>
      <c r="G60" s="4">
        <f t="shared" si="5"/>
        <v>131.1</v>
      </c>
      <c r="H60" s="2"/>
      <c r="I60" s="2">
        <f t="shared" si="11"/>
        <v>1</v>
      </c>
      <c r="J60" s="2">
        <f t="shared" si="11"/>
        <v>1</v>
      </c>
      <c r="K60" s="2">
        <f t="shared" si="11"/>
        <v>1</v>
      </c>
      <c r="L60" s="2">
        <f t="shared" si="11"/>
        <v>1</v>
      </c>
      <c r="M60" s="2">
        <f t="shared" si="1"/>
        <v>1</v>
      </c>
      <c r="N60" s="4">
        <f t="shared" si="12"/>
        <v>142.02000000000001</v>
      </c>
      <c r="O60" s="4">
        <f t="shared" si="12"/>
        <v>131.1</v>
      </c>
      <c r="P60" s="4">
        <f t="shared" si="12"/>
        <v>152.56</v>
      </c>
      <c r="Q60" s="4">
        <f t="shared" si="12"/>
        <v>415.05</v>
      </c>
      <c r="R60" s="4">
        <f t="shared" si="12"/>
        <v>131.1</v>
      </c>
      <c r="S60" s="2">
        <f t="shared" si="13"/>
        <v>0</v>
      </c>
      <c r="T60" s="2">
        <f t="shared" si="13"/>
        <v>1</v>
      </c>
      <c r="U60" s="2">
        <f t="shared" si="13"/>
        <v>0</v>
      </c>
      <c r="V60" s="2">
        <f t="shared" si="13"/>
        <v>0</v>
      </c>
      <c r="W60" s="2">
        <f t="shared" si="6"/>
        <v>1</v>
      </c>
      <c r="X60" s="4">
        <f t="shared" si="7"/>
        <v>0</v>
      </c>
      <c r="Y60" s="4">
        <f t="shared" si="7"/>
        <v>1</v>
      </c>
      <c r="Z60" s="4">
        <f t="shared" si="7"/>
        <v>0</v>
      </c>
      <c r="AA60" s="4">
        <f t="shared" si="7"/>
        <v>0</v>
      </c>
      <c r="AB60" s="2"/>
      <c r="AC60" s="2"/>
      <c r="AD60" s="2"/>
      <c r="AE60" s="2"/>
      <c r="AF60" s="2"/>
    </row>
    <row r="61" spans="1:32" x14ac:dyDescent="0.2">
      <c r="A61" t="s">
        <v>59</v>
      </c>
      <c r="B61">
        <v>228.71</v>
      </c>
      <c r="C61">
        <v>1879.73</v>
      </c>
      <c r="D61">
        <v>46.33</v>
      </c>
      <c r="E61"/>
      <c r="F61">
        <v>933.29</v>
      </c>
      <c r="G61" s="4">
        <f t="shared" si="5"/>
        <v>46.33</v>
      </c>
      <c r="H61" s="2"/>
      <c r="I61" s="2">
        <f t="shared" si="11"/>
        <v>1</v>
      </c>
      <c r="J61" s="2">
        <f t="shared" si="11"/>
        <v>1</v>
      </c>
      <c r="K61" s="2">
        <f t="shared" si="11"/>
        <v>0</v>
      </c>
      <c r="L61" s="2">
        <f t="shared" si="11"/>
        <v>1</v>
      </c>
      <c r="M61" s="2">
        <f t="shared" si="1"/>
        <v>1</v>
      </c>
      <c r="N61" s="4">
        <f t="shared" si="12"/>
        <v>1879.73</v>
      </c>
      <c r="O61" s="4">
        <f t="shared" si="12"/>
        <v>46.33</v>
      </c>
      <c r="P61" s="4">
        <f t="shared" si="12"/>
        <v>8000</v>
      </c>
      <c r="Q61" s="4">
        <f t="shared" si="12"/>
        <v>933.29</v>
      </c>
      <c r="R61" s="4">
        <f t="shared" si="12"/>
        <v>46.33</v>
      </c>
      <c r="S61" s="2">
        <f t="shared" si="13"/>
        <v>0</v>
      </c>
      <c r="T61" s="2">
        <f t="shared" si="13"/>
        <v>1</v>
      </c>
      <c r="U61" s="2">
        <f t="shared" si="13"/>
        <v>0</v>
      </c>
      <c r="V61" s="2">
        <f t="shared" si="13"/>
        <v>0</v>
      </c>
      <c r="W61" s="2">
        <f t="shared" si="6"/>
        <v>1</v>
      </c>
      <c r="X61" s="4">
        <f t="shared" si="7"/>
        <v>0</v>
      </c>
      <c r="Y61" s="4">
        <f t="shared" si="7"/>
        <v>1</v>
      </c>
      <c r="Z61" s="4">
        <f t="shared" si="7"/>
        <v>0</v>
      </c>
      <c r="AA61" s="4">
        <f t="shared" si="7"/>
        <v>0</v>
      </c>
      <c r="AB61" s="2"/>
      <c r="AC61" s="2"/>
      <c r="AD61" s="2"/>
      <c r="AE61" s="2"/>
      <c r="AF61" s="2"/>
    </row>
    <row r="62" spans="1:32" x14ac:dyDescent="0.2">
      <c r="A62" t="s">
        <v>60</v>
      </c>
      <c r="B62">
        <v>1079.0899999999999</v>
      </c>
      <c r="C62">
        <v>319.08999999999997</v>
      </c>
      <c r="D62">
        <v>299.14</v>
      </c>
      <c r="E62"/>
      <c r="F62"/>
      <c r="G62" s="4">
        <f t="shared" si="5"/>
        <v>299.14</v>
      </c>
      <c r="H62" s="2"/>
      <c r="I62" s="2">
        <f t="shared" si="11"/>
        <v>1</v>
      </c>
      <c r="J62" s="2">
        <f t="shared" si="11"/>
        <v>1</v>
      </c>
      <c r="K62" s="2">
        <f t="shared" si="11"/>
        <v>0</v>
      </c>
      <c r="L62" s="2">
        <f t="shared" si="11"/>
        <v>0</v>
      </c>
      <c r="M62" s="2">
        <f t="shared" si="1"/>
        <v>1</v>
      </c>
      <c r="N62" s="4">
        <f t="shared" si="12"/>
        <v>319.08999999999997</v>
      </c>
      <c r="O62" s="4">
        <f t="shared" si="12"/>
        <v>299.14</v>
      </c>
      <c r="P62" s="4">
        <f t="shared" si="12"/>
        <v>8000</v>
      </c>
      <c r="Q62" s="4">
        <f t="shared" si="12"/>
        <v>8000</v>
      </c>
      <c r="R62" s="4">
        <f t="shared" si="12"/>
        <v>299.14</v>
      </c>
      <c r="S62" s="2">
        <f t="shared" si="13"/>
        <v>0</v>
      </c>
      <c r="T62" s="2">
        <f t="shared" si="13"/>
        <v>1</v>
      </c>
      <c r="U62" s="2">
        <f t="shared" si="13"/>
        <v>0</v>
      </c>
      <c r="V62" s="2">
        <f t="shared" si="13"/>
        <v>0</v>
      </c>
      <c r="W62" s="2">
        <f t="shared" si="6"/>
        <v>1</v>
      </c>
      <c r="X62" s="4">
        <f t="shared" si="7"/>
        <v>0</v>
      </c>
      <c r="Y62" s="4">
        <f t="shared" si="7"/>
        <v>1</v>
      </c>
      <c r="Z62" s="4">
        <f t="shared" si="7"/>
        <v>0</v>
      </c>
      <c r="AA62" s="4">
        <f t="shared" si="7"/>
        <v>0</v>
      </c>
      <c r="AB62" s="2"/>
      <c r="AC62" s="2"/>
      <c r="AD62" s="2"/>
      <c r="AE62" s="2"/>
      <c r="AF62" s="2"/>
    </row>
    <row r="63" spans="1:32" x14ac:dyDescent="0.2">
      <c r="A63" t="s">
        <v>61</v>
      </c>
      <c r="B63">
        <v>602.85</v>
      </c>
      <c r="C63">
        <v>790.89</v>
      </c>
      <c r="D63">
        <v>745.63</v>
      </c>
      <c r="E63"/>
      <c r="F63"/>
      <c r="G63" s="4">
        <f t="shared" si="5"/>
        <v>745.63</v>
      </c>
      <c r="H63" s="2"/>
      <c r="I63" s="2">
        <f t="shared" si="11"/>
        <v>1</v>
      </c>
      <c r="J63" s="2">
        <f t="shared" si="11"/>
        <v>1</v>
      </c>
      <c r="K63" s="2">
        <f t="shared" si="11"/>
        <v>0</v>
      </c>
      <c r="L63" s="2">
        <f t="shared" si="11"/>
        <v>0</v>
      </c>
      <c r="M63" s="2">
        <f t="shared" si="1"/>
        <v>1</v>
      </c>
      <c r="N63" s="4">
        <f t="shared" si="12"/>
        <v>790.89</v>
      </c>
      <c r="O63" s="4">
        <f t="shared" si="12"/>
        <v>745.63</v>
      </c>
      <c r="P63" s="4">
        <f t="shared" si="12"/>
        <v>8000</v>
      </c>
      <c r="Q63" s="4">
        <f t="shared" si="12"/>
        <v>8000</v>
      </c>
      <c r="R63" s="4">
        <f t="shared" si="12"/>
        <v>745.63</v>
      </c>
      <c r="S63" s="2">
        <f t="shared" si="13"/>
        <v>0</v>
      </c>
      <c r="T63" s="2">
        <f t="shared" si="13"/>
        <v>1</v>
      </c>
      <c r="U63" s="2">
        <f t="shared" si="13"/>
        <v>0</v>
      </c>
      <c r="V63" s="2">
        <f t="shared" si="13"/>
        <v>0</v>
      </c>
      <c r="W63" s="2">
        <f t="shared" si="6"/>
        <v>1</v>
      </c>
      <c r="X63" s="4">
        <f t="shared" si="7"/>
        <v>0</v>
      </c>
      <c r="Y63" s="4">
        <f t="shared" si="7"/>
        <v>1</v>
      </c>
      <c r="Z63" s="4">
        <f t="shared" si="7"/>
        <v>0</v>
      </c>
      <c r="AA63" s="4">
        <f t="shared" si="7"/>
        <v>0</v>
      </c>
      <c r="AB63" s="2"/>
      <c r="AC63" s="2"/>
      <c r="AD63" s="2"/>
      <c r="AE63" s="2"/>
      <c r="AF63" s="2"/>
    </row>
    <row r="64" spans="1:32" x14ac:dyDescent="0.2">
      <c r="A64" t="s">
        <v>62</v>
      </c>
      <c r="B64">
        <v>442.45</v>
      </c>
      <c r="C64">
        <v>611.77</v>
      </c>
      <c r="D64">
        <v>590.38</v>
      </c>
      <c r="E64"/>
      <c r="F64"/>
      <c r="G64" s="4">
        <f t="shared" si="5"/>
        <v>590.38</v>
      </c>
      <c r="H64" s="2"/>
      <c r="I64" s="2">
        <f t="shared" si="11"/>
        <v>1</v>
      </c>
      <c r="J64" s="2">
        <f t="shared" si="11"/>
        <v>1</v>
      </c>
      <c r="K64" s="2">
        <f t="shared" si="11"/>
        <v>0</v>
      </c>
      <c r="L64" s="2">
        <f t="shared" si="11"/>
        <v>0</v>
      </c>
      <c r="M64" s="2">
        <f t="shared" si="1"/>
        <v>1</v>
      </c>
      <c r="N64" s="4">
        <f t="shared" si="12"/>
        <v>611.77</v>
      </c>
      <c r="O64" s="4">
        <f t="shared" si="12"/>
        <v>590.38</v>
      </c>
      <c r="P64" s="4">
        <f t="shared" si="12"/>
        <v>8000</v>
      </c>
      <c r="Q64" s="4">
        <f t="shared" si="12"/>
        <v>8000</v>
      </c>
      <c r="R64" s="4">
        <f t="shared" si="12"/>
        <v>590.38</v>
      </c>
      <c r="S64" s="2">
        <f t="shared" si="13"/>
        <v>1</v>
      </c>
      <c r="T64" s="2">
        <f t="shared" si="13"/>
        <v>1</v>
      </c>
      <c r="U64" s="2">
        <f t="shared" si="13"/>
        <v>0</v>
      </c>
      <c r="V64" s="2">
        <f t="shared" si="13"/>
        <v>0</v>
      </c>
      <c r="W64" s="2">
        <f t="shared" si="6"/>
        <v>2</v>
      </c>
      <c r="X64" s="4">
        <f t="shared" si="7"/>
        <v>0.5</v>
      </c>
      <c r="Y64" s="4">
        <f t="shared" si="7"/>
        <v>0.5</v>
      </c>
      <c r="Z64" s="4">
        <f t="shared" si="7"/>
        <v>0</v>
      </c>
      <c r="AA64" s="4">
        <f t="shared" si="7"/>
        <v>0</v>
      </c>
      <c r="AB64" s="2"/>
      <c r="AC64" s="2"/>
      <c r="AD64" s="2"/>
      <c r="AE64" s="2"/>
      <c r="AF64" s="2"/>
    </row>
    <row r="65" spans="1:32" x14ac:dyDescent="0.2">
      <c r="A65" t="s">
        <v>63</v>
      </c>
      <c r="B65">
        <v>926.68</v>
      </c>
      <c r="C65"/>
      <c r="D65"/>
      <c r="E65">
        <v>1096.17</v>
      </c>
      <c r="F65">
        <v>1193.03</v>
      </c>
      <c r="G65" s="4">
        <f t="shared" si="5"/>
        <v>1096.17</v>
      </c>
      <c r="H65" s="2"/>
      <c r="I65" s="2">
        <f t="shared" si="11"/>
        <v>0</v>
      </c>
      <c r="J65" s="2">
        <f t="shared" si="11"/>
        <v>0</v>
      </c>
      <c r="K65" s="2">
        <f t="shared" si="11"/>
        <v>1</v>
      </c>
      <c r="L65" s="2">
        <f t="shared" si="11"/>
        <v>1</v>
      </c>
      <c r="M65" s="2">
        <f t="shared" si="1"/>
        <v>1</v>
      </c>
      <c r="N65" s="4">
        <f t="shared" si="12"/>
        <v>8000</v>
      </c>
      <c r="O65" s="4">
        <f t="shared" si="12"/>
        <v>8000</v>
      </c>
      <c r="P65" s="4">
        <f t="shared" si="12"/>
        <v>1096.17</v>
      </c>
      <c r="Q65" s="4">
        <f t="shared" si="12"/>
        <v>1193.03</v>
      </c>
      <c r="R65" s="4">
        <f t="shared" si="12"/>
        <v>1096.17</v>
      </c>
      <c r="S65" s="2">
        <f t="shared" si="13"/>
        <v>0</v>
      </c>
      <c r="T65" s="2">
        <f t="shared" si="13"/>
        <v>0</v>
      </c>
      <c r="U65" s="2">
        <f t="shared" si="13"/>
        <v>1</v>
      </c>
      <c r="V65" s="2">
        <f t="shared" si="13"/>
        <v>0</v>
      </c>
      <c r="W65" s="2">
        <f t="shared" si="6"/>
        <v>1</v>
      </c>
      <c r="X65" s="4">
        <f t="shared" si="7"/>
        <v>0</v>
      </c>
      <c r="Y65" s="4">
        <f t="shared" si="7"/>
        <v>0</v>
      </c>
      <c r="Z65" s="4">
        <f t="shared" si="7"/>
        <v>1</v>
      </c>
      <c r="AA65" s="4">
        <f t="shared" si="7"/>
        <v>0</v>
      </c>
      <c r="AB65" s="2"/>
      <c r="AC65" s="2"/>
      <c r="AD65" s="2"/>
      <c r="AE65" s="2"/>
      <c r="AF65" s="2"/>
    </row>
    <row r="66" spans="1:32" x14ac:dyDescent="0.2">
      <c r="A66" t="s">
        <v>64</v>
      </c>
      <c r="B66">
        <v>1374.84</v>
      </c>
      <c r="C66">
        <v>617.52</v>
      </c>
      <c r="D66">
        <v>586.66</v>
      </c>
      <c r="E66"/>
      <c r="F66"/>
      <c r="G66" s="4">
        <f t="shared" si="5"/>
        <v>586.66</v>
      </c>
      <c r="H66" s="2"/>
      <c r="I66" s="2">
        <f t="shared" ref="I66:L97" si="14">IF(C66="",0,1)</f>
        <v>1</v>
      </c>
      <c r="J66" s="2">
        <f t="shared" si="14"/>
        <v>1</v>
      </c>
      <c r="K66" s="2">
        <f t="shared" si="14"/>
        <v>0</v>
      </c>
      <c r="L66" s="2">
        <f t="shared" si="14"/>
        <v>0</v>
      </c>
      <c r="M66" s="2">
        <f t="shared" ref="M66:M123" si="15">IF(G66&lt;0,0,1)</f>
        <v>1</v>
      </c>
      <c r="N66" s="4">
        <f t="shared" ref="N66:R97" si="16">IF(I66=1,C66,$H$3)</f>
        <v>617.52</v>
      </c>
      <c r="O66" s="4">
        <f t="shared" si="16"/>
        <v>586.66</v>
      </c>
      <c r="P66" s="4">
        <f t="shared" si="16"/>
        <v>8000</v>
      </c>
      <c r="Q66" s="4">
        <f t="shared" si="16"/>
        <v>8000</v>
      </c>
      <c r="R66" s="4">
        <f t="shared" si="16"/>
        <v>586.66</v>
      </c>
      <c r="S66" s="2">
        <f t="shared" ref="S66:V97" si="17">IF(AND(C66&lt;&gt;"",C66&lt;=(1+$H$5)*$G66),1,0)</f>
        <v>0</v>
      </c>
      <c r="T66" s="2">
        <f t="shared" si="17"/>
        <v>1</v>
      </c>
      <c r="U66" s="2">
        <f t="shared" si="17"/>
        <v>0</v>
      </c>
      <c r="V66" s="2">
        <f t="shared" si="17"/>
        <v>0</v>
      </c>
      <c r="W66" s="2">
        <f t="shared" si="6"/>
        <v>1</v>
      </c>
      <c r="X66" s="4">
        <f t="shared" si="7"/>
        <v>0</v>
      </c>
      <c r="Y66" s="4">
        <f t="shared" si="7"/>
        <v>1</v>
      </c>
      <c r="Z66" s="4">
        <f t="shared" si="7"/>
        <v>0</v>
      </c>
      <c r="AA66" s="4">
        <f t="shared" si="7"/>
        <v>0</v>
      </c>
      <c r="AB66" s="2"/>
      <c r="AC66" s="2"/>
      <c r="AD66" s="2"/>
      <c r="AE66" s="2"/>
      <c r="AF66" s="2"/>
    </row>
    <row r="67" spans="1:32" x14ac:dyDescent="0.2">
      <c r="A67" t="s">
        <v>65</v>
      </c>
      <c r="B67">
        <v>4.58</v>
      </c>
      <c r="C67"/>
      <c r="D67"/>
      <c r="E67"/>
      <c r="F67"/>
      <c r="G67" s="4">
        <f t="shared" ref="G67:G123" si="18">IF(_xlfn.CONCAT(C67:F67)="",-1,MAX($H$7,MIN(C67:F67)))</f>
        <v>-1</v>
      </c>
      <c r="H67" s="2"/>
      <c r="I67" s="2">
        <f t="shared" si="14"/>
        <v>0</v>
      </c>
      <c r="J67" s="2">
        <f t="shared" si="14"/>
        <v>0</v>
      </c>
      <c r="K67" s="2">
        <f t="shared" si="14"/>
        <v>0</v>
      </c>
      <c r="L67" s="2">
        <f t="shared" si="14"/>
        <v>0</v>
      </c>
      <c r="M67" s="2">
        <f t="shared" si="15"/>
        <v>0</v>
      </c>
      <c r="N67" s="4">
        <f t="shared" si="16"/>
        <v>8000</v>
      </c>
      <c r="O67" s="4">
        <f t="shared" si="16"/>
        <v>8000</v>
      </c>
      <c r="P67" s="4">
        <f t="shared" si="16"/>
        <v>8000</v>
      </c>
      <c r="Q67" s="4">
        <f t="shared" si="16"/>
        <v>8000</v>
      </c>
      <c r="R67" s="4">
        <f t="shared" si="16"/>
        <v>8000</v>
      </c>
      <c r="S67" s="2">
        <f t="shared" si="17"/>
        <v>0</v>
      </c>
      <c r="T67" s="2">
        <f t="shared" si="17"/>
        <v>0</v>
      </c>
      <c r="U67" s="2">
        <f t="shared" si="17"/>
        <v>0</v>
      </c>
      <c r="V67" s="2">
        <f t="shared" si="17"/>
        <v>0</v>
      </c>
      <c r="W67" s="2">
        <f t="shared" ref="W67:W123" si="19">SUM(S67:V67)</f>
        <v>0</v>
      </c>
      <c r="X67" s="4">
        <f t="shared" ref="X67:AA123" si="20">IF(S67&gt;0,S67/$W67,S67)</f>
        <v>0</v>
      </c>
      <c r="Y67" s="4">
        <f t="shared" si="20"/>
        <v>0</v>
      </c>
      <c r="Z67" s="4">
        <f t="shared" si="20"/>
        <v>0</v>
      </c>
      <c r="AA67" s="4">
        <f t="shared" si="20"/>
        <v>0</v>
      </c>
      <c r="AB67" s="2"/>
      <c r="AC67" s="2"/>
      <c r="AD67" s="2"/>
      <c r="AE67" s="2"/>
      <c r="AF67" s="2"/>
    </row>
    <row r="68" spans="1:32" x14ac:dyDescent="0.2">
      <c r="A68" t="s">
        <v>66</v>
      </c>
      <c r="B68">
        <v>1.8</v>
      </c>
      <c r="C68">
        <v>0.08</v>
      </c>
      <c r="D68">
        <v>0.1</v>
      </c>
      <c r="E68">
        <v>1.67</v>
      </c>
      <c r="F68">
        <v>1.96</v>
      </c>
      <c r="G68" s="4">
        <f t="shared" si="18"/>
        <v>1</v>
      </c>
      <c r="H68" s="2"/>
      <c r="I68" s="2">
        <f t="shared" si="14"/>
        <v>1</v>
      </c>
      <c r="J68" s="2">
        <f t="shared" si="14"/>
        <v>1</v>
      </c>
      <c r="K68" s="2">
        <f t="shared" si="14"/>
        <v>1</v>
      </c>
      <c r="L68" s="2">
        <f t="shared" si="14"/>
        <v>1</v>
      </c>
      <c r="M68" s="2">
        <f t="shared" si="15"/>
        <v>1</v>
      </c>
      <c r="N68" s="4">
        <f t="shared" si="16"/>
        <v>0.08</v>
      </c>
      <c r="O68" s="4">
        <f t="shared" si="16"/>
        <v>0.1</v>
      </c>
      <c r="P68" s="4">
        <f t="shared" si="16"/>
        <v>1.67</v>
      </c>
      <c r="Q68" s="4">
        <f t="shared" si="16"/>
        <v>1.96</v>
      </c>
      <c r="R68" s="4">
        <f t="shared" si="16"/>
        <v>1</v>
      </c>
      <c r="S68" s="2">
        <f t="shared" si="17"/>
        <v>1</v>
      </c>
      <c r="T68" s="2">
        <f t="shared" si="17"/>
        <v>1</v>
      </c>
      <c r="U68" s="2">
        <f t="shared" si="17"/>
        <v>0</v>
      </c>
      <c r="V68" s="2">
        <f t="shared" si="17"/>
        <v>0</v>
      </c>
      <c r="W68" s="2">
        <f t="shared" si="19"/>
        <v>2</v>
      </c>
      <c r="X68" s="4">
        <f t="shared" si="20"/>
        <v>0.5</v>
      </c>
      <c r="Y68" s="4">
        <f t="shared" si="20"/>
        <v>0.5</v>
      </c>
      <c r="Z68" s="4">
        <f t="shared" si="20"/>
        <v>0</v>
      </c>
      <c r="AA68" s="4">
        <f t="shared" si="20"/>
        <v>0</v>
      </c>
      <c r="AB68" s="2"/>
      <c r="AC68" s="2"/>
      <c r="AD68" s="2"/>
      <c r="AE68" s="2"/>
      <c r="AF68" s="2"/>
    </row>
    <row r="69" spans="1:32" x14ac:dyDescent="0.2">
      <c r="A69" t="s">
        <v>67</v>
      </c>
      <c r="B69">
        <v>871.23</v>
      </c>
      <c r="C69">
        <v>7.45</v>
      </c>
      <c r="D69">
        <v>6.93</v>
      </c>
      <c r="E69"/>
      <c r="F69"/>
      <c r="G69" s="4">
        <f t="shared" si="18"/>
        <v>6.93</v>
      </c>
      <c r="H69" s="2"/>
      <c r="I69" s="2">
        <f t="shared" si="14"/>
        <v>1</v>
      </c>
      <c r="J69" s="2">
        <f t="shared" si="14"/>
        <v>1</v>
      </c>
      <c r="K69" s="2">
        <f t="shared" si="14"/>
        <v>0</v>
      </c>
      <c r="L69" s="2">
        <f t="shared" si="14"/>
        <v>0</v>
      </c>
      <c r="M69" s="2">
        <f t="shared" si="15"/>
        <v>1</v>
      </c>
      <c r="N69" s="4">
        <f t="shared" si="16"/>
        <v>7.45</v>
      </c>
      <c r="O69" s="4">
        <f t="shared" si="16"/>
        <v>6.93</v>
      </c>
      <c r="P69" s="4">
        <f t="shared" si="16"/>
        <v>8000</v>
      </c>
      <c r="Q69" s="4">
        <f t="shared" si="16"/>
        <v>8000</v>
      </c>
      <c r="R69" s="4">
        <f t="shared" si="16"/>
        <v>6.93</v>
      </c>
      <c r="S69" s="2">
        <f t="shared" si="17"/>
        <v>0</v>
      </c>
      <c r="T69" s="2">
        <f t="shared" si="17"/>
        <v>1</v>
      </c>
      <c r="U69" s="2">
        <f t="shared" si="17"/>
        <v>0</v>
      </c>
      <c r="V69" s="2">
        <f t="shared" si="17"/>
        <v>0</v>
      </c>
      <c r="W69" s="2">
        <f t="shared" si="19"/>
        <v>1</v>
      </c>
      <c r="X69" s="4">
        <f t="shared" si="20"/>
        <v>0</v>
      </c>
      <c r="Y69" s="4">
        <f t="shared" si="20"/>
        <v>1</v>
      </c>
      <c r="Z69" s="4">
        <f t="shared" si="20"/>
        <v>0</v>
      </c>
      <c r="AA69" s="4">
        <f t="shared" si="20"/>
        <v>0</v>
      </c>
      <c r="AB69" s="2"/>
      <c r="AC69" s="2"/>
      <c r="AD69" s="2"/>
      <c r="AE69" s="2"/>
      <c r="AF69" s="2"/>
    </row>
    <row r="70" spans="1:32" x14ac:dyDescent="0.2">
      <c r="A70" t="s">
        <v>68</v>
      </c>
      <c r="B70">
        <v>185.3</v>
      </c>
      <c r="C70">
        <v>15.15</v>
      </c>
      <c r="D70">
        <v>14.33</v>
      </c>
      <c r="E70"/>
      <c r="F70"/>
      <c r="G70" s="4">
        <f t="shared" si="18"/>
        <v>14.33</v>
      </c>
      <c r="H70" s="2"/>
      <c r="I70" s="2">
        <f t="shared" si="14"/>
        <v>1</v>
      </c>
      <c r="J70" s="2">
        <f t="shared" si="14"/>
        <v>1</v>
      </c>
      <c r="K70" s="2">
        <f t="shared" si="14"/>
        <v>0</v>
      </c>
      <c r="L70" s="2">
        <f t="shared" si="14"/>
        <v>0</v>
      </c>
      <c r="M70" s="2">
        <f t="shared" si="15"/>
        <v>1</v>
      </c>
      <c r="N70" s="4">
        <f t="shared" si="16"/>
        <v>15.15</v>
      </c>
      <c r="O70" s="4">
        <f t="shared" si="16"/>
        <v>14.33</v>
      </c>
      <c r="P70" s="4">
        <f t="shared" si="16"/>
        <v>8000</v>
      </c>
      <c r="Q70" s="4">
        <f t="shared" si="16"/>
        <v>8000</v>
      </c>
      <c r="R70" s="4">
        <f t="shared" si="16"/>
        <v>14.33</v>
      </c>
      <c r="S70" s="2">
        <f t="shared" si="17"/>
        <v>0</v>
      </c>
      <c r="T70" s="2">
        <f t="shared" si="17"/>
        <v>1</v>
      </c>
      <c r="U70" s="2">
        <f t="shared" si="17"/>
        <v>0</v>
      </c>
      <c r="V70" s="2">
        <f t="shared" si="17"/>
        <v>0</v>
      </c>
      <c r="W70" s="2">
        <f t="shared" si="19"/>
        <v>1</v>
      </c>
      <c r="X70" s="4">
        <f t="shared" si="20"/>
        <v>0</v>
      </c>
      <c r="Y70" s="4">
        <f t="shared" si="20"/>
        <v>1</v>
      </c>
      <c r="Z70" s="4">
        <f t="shared" si="20"/>
        <v>0</v>
      </c>
      <c r="AA70" s="4">
        <f t="shared" si="20"/>
        <v>0</v>
      </c>
      <c r="AB70" s="2"/>
      <c r="AC70" s="2"/>
      <c r="AD70" s="2"/>
      <c r="AE70" s="2"/>
      <c r="AF70" s="2"/>
    </row>
    <row r="71" spans="1:32" x14ac:dyDescent="0.2">
      <c r="A71" t="s">
        <v>69</v>
      </c>
      <c r="B71">
        <v>56.62</v>
      </c>
      <c r="C71">
        <v>5.81</v>
      </c>
      <c r="D71">
        <v>66.989999999999995</v>
      </c>
      <c r="E71">
        <v>49.01</v>
      </c>
      <c r="F71">
        <v>102.47</v>
      </c>
      <c r="G71" s="4">
        <f t="shared" si="18"/>
        <v>5.81</v>
      </c>
      <c r="H71" s="2"/>
      <c r="I71" s="2">
        <f t="shared" si="14"/>
        <v>1</v>
      </c>
      <c r="J71" s="2">
        <f t="shared" si="14"/>
        <v>1</v>
      </c>
      <c r="K71" s="2">
        <f t="shared" si="14"/>
        <v>1</v>
      </c>
      <c r="L71" s="2">
        <f t="shared" si="14"/>
        <v>1</v>
      </c>
      <c r="M71" s="2">
        <f t="shared" si="15"/>
        <v>1</v>
      </c>
      <c r="N71" s="4">
        <f t="shared" si="16"/>
        <v>5.81</v>
      </c>
      <c r="O71" s="4">
        <f t="shared" si="16"/>
        <v>66.989999999999995</v>
      </c>
      <c r="P71" s="4">
        <f t="shared" si="16"/>
        <v>49.01</v>
      </c>
      <c r="Q71" s="4">
        <f t="shared" si="16"/>
        <v>102.47</v>
      </c>
      <c r="R71" s="4">
        <f t="shared" si="16"/>
        <v>5.81</v>
      </c>
      <c r="S71" s="2">
        <f t="shared" si="17"/>
        <v>1</v>
      </c>
      <c r="T71" s="2">
        <f t="shared" si="17"/>
        <v>0</v>
      </c>
      <c r="U71" s="2">
        <f t="shared" si="17"/>
        <v>0</v>
      </c>
      <c r="V71" s="2">
        <f t="shared" si="17"/>
        <v>0</v>
      </c>
      <c r="W71" s="2">
        <f t="shared" si="19"/>
        <v>1</v>
      </c>
      <c r="X71" s="4">
        <f t="shared" si="20"/>
        <v>1</v>
      </c>
      <c r="Y71" s="4">
        <f t="shared" si="20"/>
        <v>0</v>
      </c>
      <c r="Z71" s="4">
        <f t="shared" si="20"/>
        <v>0</v>
      </c>
      <c r="AA71" s="4">
        <f t="shared" si="20"/>
        <v>0</v>
      </c>
      <c r="AB71" s="2"/>
      <c r="AC71" s="2"/>
      <c r="AD71" s="2"/>
      <c r="AE71" s="2"/>
      <c r="AF71" s="2"/>
    </row>
    <row r="72" spans="1:32" x14ac:dyDescent="0.2">
      <c r="A72" t="s">
        <v>70</v>
      </c>
      <c r="B72">
        <v>168.09</v>
      </c>
      <c r="C72">
        <v>4.07</v>
      </c>
      <c r="D72">
        <v>3.91</v>
      </c>
      <c r="E72">
        <v>125.65</v>
      </c>
      <c r="F72">
        <v>129.85</v>
      </c>
      <c r="G72" s="4">
        <f t="shared" si="18"/>
        <v>3.91</v>
      </c>
      <c r="H72" s="2"/>
      <c r="I72" s="2">
        <f t="shared" si="14"/>
        <v>1</v>
      </c>
      <c r="J72" s="2">
        <f t="shared" si="14"/>
        <v>1</v>
      </c>
      <c r="K72" s="2">
        <f t="shared" si="14"/>
        <v>1</v>
      </c>
      <c r="L72" s="2">
        <f t="shared" si="14"/>
        <v>1</v>
      </c>
      <c r="M72" s="2">
        <f t="shared" si="15"/>
        <v>1</v>
      </c>
      <c r="N72" s="4">
        <f t="shared" si="16"/>
        <v>4.07</v>
      </c>
      <c r="O72" s="4">
        <f t="shared" si="16"/>
        <v>3.91</v>
      </c>
      <c r="P72" s="4">
        <f t="shared" si="16"/>
        <v>125.65</v>
      </c>
      <c r="Q72" s="4">
        <f t="shared" si="16"/>
        <v>129.85</v>
      </c>
      <c r="R72" s="4">
        <f t="shared" si="16"/>
        <v>3.91</v>
      </c>
      <c r="S72" s="2">
        <f t="shared" si="17"/>
        <v>1</v>
      </c>
      <c r="T72" s="2">
        <f t="shared" si="17"/>
        <v>1</v>
      </c>
      <c r="U72" s="2">
        <f t="shared" si="17"/>
        <v>0</v>
      </c>
      <c r="V72" s="2">
        <f t="shared" si="17"/>
        <v>0</v>
      </c>
      <c r="W72" s="2">
        <f t="shared" si="19"/>
        <v>2</v>
      </c>
      <c r="X72" s="4">
        <f t="shared" si="20"/>
        <v>0.5</v>
      </c>
      <c r="Y72" s="4">
        <f t="shared" si="20"/>
        <v>0.5</v>
      </c>
      <c r="Z72" s="4">
        <f t="shared" si="20"/>
        <v>0</v>
      </c>
      <c r="AA72" s="4">
        <f t="shared" si="20"/>
        <v>0</v>
      </c>
      <c r="AB72" s="2"/>
      <c r="AC72" s="2"/>
      <c r="AD72" s="2"/>
      <c r="AE72" s="2"/>
      <c r="AF72" s="2"/>
    </row>
    <row r="73" spans="1:32" x14ac:dyDescent="0.2">
      <c r="A73" t="s">
        <v>71</v>
      </c>
      <c r="B73">
        <v>0.94</v>
      </c>
      <c r="C73">
        <v>2.11</v>
      </c>
      <c r="D73">
        <v>0.48</v>
      </c>
      <c r="E73">
        <v>3566.52</v>
      </c>
      <c r="F73"/>
      <c r="G73" s="4">
        <f t="shared" si="18"/>
        <v>1</v>
      </c>
      <c r="H73" s="2"/>
      <c r="I73" s="2">
        <f t="shared" si="14"/>
        <v>1</v>
      </c>
      <c r="J73" s="2">
        <f t="shared" si="14"/>
        <v>1</v>
      </c>
      <c r="K73" s="2">
        <f t="shared" si="14"/>
        <v>1</v>
      </c>
      <c r="L73" s="2">
        <f t="shared" si="14"/>
        <v>0</v>
      </c>
      <c r="M73" s="2">
        <f t="shared" si="15"/>
        <v>1</v>
      </c>
      <c r="N73" s="4">
        <f t="shared" si="16"/>
        <v>2.11</v>
      </c>
      <c r="O73" s="4">
        <f t="shared" si="16"/>
        <v>0.48</v>
      </c>
      <c r="P73" s="4">
        <f t="shared" si="16"/>
        <v>3566.52</v>
      </c>
      <c r="Q73" s="4">
        <f t="shared" si="16"/>
        <v>8000</v>
      </c>
      <c r="R73" s="4">
        <f t="shared" si="16"/>
        <v>1</v>
      </c>
      <c r="S73" s="2">
        <f t="shared" si="17"/>
        <v>0</v>
      </c>
      <c r="T73" s="2">
        <f t="shared" si="17"/>
        <v>1</v>
      </c>
      <c r="U73" s="2">
        <f t="shared" si="17"/>
        <v>0</v>
      </c>
      <c r="V73" s="2">
        <f t="shared" si="17"/>
        <v>0</v>
      </c>
      <c r="W73" s="2">
        <f t="shared" si="19"/>
        <v>1</v>
      </c>
      <c r="X73" s="4">
        <f t="shared" si="20"/>
        <v>0</v>
      </c>
      <c r="Y73" s="4">
        <f t="shared" si="20"/>
        <v>1</v>
      </c>
      <c r="Z73" s="4">
        <f t="shared" si="20"/>
        <v>0</v>
      </c>
      <c r="AA73" s="4">
        <f t="shared" si="20"/>
        <v>0</v>
      </c>
      <c r="AB73" s="2"/>
      <c r="AC73" s="2"/>
      <c r="AD73" s="2"/>
      <c r="AE73" s="2"/>
      <c r="AF73" s="2"/>
    </row>
    <row r="74" spans="1:32" x14ac:dyDescent="0.2">
      <c r="A74" t="s">
        <v>72</v>
      </c>
      <c r="B74">
        <v>35.630000000000003</v>
      </c>
      <c r="C74">
        <v>30.54</v>
      </c>
      <c r="D74">
        <v>30.51</v>
      </c>
      <c r="E74">
        <v>36.51</v>
      </c>
      <c r="F74">
        <v>36.44</v>
      </c>
      <c r="G74" s="4">
        <f t="shared" si="18"/>
        <v>30.51</v>
      </c>
      <c r="H74" s="2"/>
      <c r="I74" s="2">
        <f t="shared" si="14"/>
        <v>1</v>
      </c>
      <c r="J74" s="2">
        <f t="shared" si="14"/>
        <v>1</v>
      </c>
      <c r="K74" s="2">
        <f t="shared" si="14"/>
        <v>1</v>
      </c>
      <c r="L74" s="2">
        <f t="shared" si="14"/>
        <v>1</v>
      </c>
      <c r="M74" s="2">
        <f t="shared" si="15"/>
        <v>1</v>
      </c>
      <c r="N74" s="4">
        <f t="shared" si="16"/>
        <v>30.54</v>
      </c>
      <c r="O74" s="4">
        <f t="shared" si="16"/>
        <v>30.51</v>
      </c>
      <c r="P74" s="4">
        <f t="shared" si="16"/>
        <v>36.51</v>
      </c>
      <c r="Q74" s="4">
        <f t="shared" si="16"/>
        <v>36.44</v>
      </c>
      <c r="R74" s="4">
        <f t="shared" si="16"/>
        <v>30.51</v>
      </c>
      <c r="S74" s="2">
        <f t="shared" si="17"/>
        <v>1</v>
      </c>
      <c r="T74" s="2">
        <f t="shared" si="17"/>
        <v>1</v>
      </c>
      <c r="U74" s="2">
        <f t="shared" si="17"/>
        <v>0</v>
      </c>
      <c r="V74" s="2">
        <f t="shared" si="17"/>
        <v>0</v>
      </c>
      <c r="W74" s="2">
        <f t="shared" si="19"/>
        <v>2</v>
      </c>
      <c r="X74" s="4">
        <f t="shared" si="20"/>
        <v>0.5</v>
      </c>
      <c r="Y74" s="4">
        <f t="shared" si="20"/>
        <v>0.5</v>
      </c>
      <c r="Z74" s="4">
        <f t="shared" si="20"/>
        <v>0</v>
      </c>
      <c r="AA74" s="4">
        <f t="shared" si="20"/>
        <v>0</v>
      </c>
      <c r="AB74" s="2"/>
      <c r="AC74" s="2"/>
      <c r="AD74" s="2"/>
      <c r="AE74" s="2"/>
      <c r="AF74" s="2"/>
    </row>
    <row r="75" spans="1:32" x14ac:dyDescent="0.2">
      <c r="A75" t="s">
        <v>73</v>
      </c>
      <c r="B75">
        <v>0.33</v>
      </c>
      <c r="C75">
        <v>747.17</v>
      </c>
      <c r="D75">
        <v>921.06</v>
      </c>
      <c r="E75">
        <v>1.93</v>
      </c>
      <c r="F75">
        <v>9.9600000000000009</v>
      </c>
      <c r="G75" s="4">
        <f t="shared" si="18"/>
        <v>1.93</v>
      </c>
      <c r="H75" s="2"/>
      <c r="I75" s="2">
        <f t="shared" si="14"/>
        <v>1</v>
      </c>
      <c r="J75" s="2">
        <f t="shared" si="14"/>
        <v>1</v>
      </c>
      <c r="K75" s="2">
        <f t="shared" si="14"/>
        <v>1</v>
      </c>
      <c r="L75" s="2">
        <f t="shared" si="14"/>
        <v>1</v>
      </c>
      <c r="M75" s="2">
        <f t="shared" si="15"/>
        <v>1</v>
      </c>
      <c r="N75" s="4">
        <f t="shared" si="16"/>
        <v>747.17</v>
      </c>
      <c r="O75" s="4">
        <f t="shared" si="16"/>
        <v>921.06</v>
      </c>
      <c r="P75" s="4">
        <f t="shared" si="16"/>
        <v>1.93</v>
      </c>
      <c r="Q75" s="4">
        <f t="shared" si="16"/>
        <v>9.9600000000000009</v>
      </c>
      <c r="R75" s="4">
        <f t="shared" si="16"/>
        <v>1.93</v>
      </c>
      <c r="S75" s="2">
        <f t="shared" si="17"/>
        <v>0</v>
      </c>
      <c r="T75" s="2">
        <f t="shared" si="17"/>
        <v>0</v>
      </c>
      <c r="U75" s="2">
        <f t="shared" si="17"/>
        <v>1</v>
      </c>
      <c r="V75" s="2">
        <f t="shared" si="17"/>
        <v>0</v>
      </c>
      <c r="W75" s="2">
        <f t="shared" si="19"/>
        <v>1</v>
      </c>
      <c r="X75" s="4">
        <f t="shared" si="20"/>
        <v>0</v>
      </c>
      <c r="Y75" s="4">
        <f t="shared" si="20"/>
        <v>0</v>
      </c>
      <c r="Z75" s="4">
        <f t="shared" si="20"/>
        <v>1</v>
      </c>
      <c r="AA75" s="4">
        <f t="shared" si="20"/>
        <v>0</v>
      </c>
      <c r="AB75" s="2"/>
      <c r="AC75" s="2"/>
      <c r="AD75" s="2"/>
      <c r="AE75" s="2"/>
      <c r="AF75" s="2"/>
    </row>
    <row r="76" spans="1:32" x14ac:dyDescent="0.2">
      <c r="A76" t="s">
        <v>74</v>
      </c>
      <c r="B76">
        <v>701.71</v>
      </c>
      <c r="C76">
        <v>720.61</v>
      </c>
      <c r="D76">
        <v>704.09</v>
      </c>
      <c r="E76"/>
      <c r="F76"/>
      <c r="G76" s="4">
        <f t="shared" si="18"/>
        <v>704.09</v>
      </c>
      <c r="H76" s="2"/>
      <c r="I76" s="2">
        <f t="shared" si="14"/>
        <v>1</v>
      </c>
      <c r="J76" s="2">
        <f t="shared" si="14"/>
        <v>1</v>
      </c>
      <c r="K76" s="2">
        <f t="shared" si="14"/>
        <v>0</v>
      </c>
      <c r="L76" s="2">
        <f t="shared" si="14"/>
        <v>0</v>
      </c>
      <c r="M76" s="2">
        <f t="shared" si="15"/>
        <v>1</v>
      </c>
      <c r="N76" s="4">
        <f t="shared" si="16"/>
        <v>720.61</v>
      </c>
      <c r="O76" s="4">
        <f t="shared" si="16"/>
        <v>704.09</v>
      </c>
      <c r="P76" s="4">
        <f t="shared" si="16"/>
        <v>8000</v>
      </c>
      <c r="Q76" s="4">
        <f t="shared" si="16"/>
        <v>8000</v>
      </c>
      <c r="R76" s="4">
        <f t="shared" si="16"/>
        <v>704.09</v>
      </c>
      <c r="S76" s="2">
        <f t="shared" si="17"/>
        <v>1</v>
      </c>
      <c r="T76" s="2">
        <f t="shared" si="17"/>
        <v>1</v>
      </c>
      <c r="U76" s="2">
        <f t="shared" si="17"/>
        <v>0</v>
      </c>
      <c r="V76" s="2">
        <f t="shared" si="17"/>
        <v>0</v>
      </c>
      <c r="W76" s="2">
        <f t="shared" si="19"/>
        <v>2</v>
      </c>
      <c r="X76" s="4">
        <f t="shared" si="20"/>
        <v>0.5</v>
      </c>
      <c r="Y76" s="4">
        <f t="shared" si="20"/>
        <v>0.5</v>
      </c>
      <c r="Z76" s="4">
        <f t="shared" si="20"/>
        <v>0</v>
      </c>
      <c r="AA76" s="4">
        <f t="shared" si="20"/>
        <v>0</v>
      </c>
      <c r="AB76" s="2"/>
      <c r="AC76" s="2"/>
      <c r="AD76" s="2"/>
      <c r="AE76" s="2"/>
      <c r="AF76" s="2"/>
    </row>
    <row r="77" spans="1:32" x14ac:dyDescent="0.2">
      <c r="A77" t="s">
        <v>75</v>
      </c>
      <c r="B77">
        <v>190.82</v>
      </c>
      <c r="C77">
        <v>387.06</v>
      </c>
      <c r="D77">
        <v>340.51</v>
      </c>
      <c r="E77">
        <v>254.35</v>
      </c>
      <c r="F77">
        <v>1270.3699999999999</v>
      </c>
      <c r="G77" s="4">
        <f t="shared" si="18"/>
        <v>254.35</v>
      </c>
      <c r="H77" s="2"/>
      <c r="I77" s="2">
        <f t="shared" si="14"/>
        <v>1</v>
      </c>
      <c r="J77" s="2">
        <f t="shared" si="14"/>
        <v>1</v>
      </c>
      <c r="K77" s="2">
        <f t="shared" si="14"/>
        <v>1</v>
      </c>
      <c r="L77" s="2">
        <f t="shared" si="14"/>
        <v>1</v>
      </c>
      <c r="M77" s="2">
        <f t="shared" si="15"/>
        <v>1</v>
      </c>
      <c r="N77" s="4">
        <f t="shared" si="16"/>
        <v>387.06</v>
      </c>
      <c r="O77" s="4">
        <f t="shared" si="16"/>
        <v>340.51</v>
      </c>
      <c r="P77" s="4">
        <f t="shared" si="16"/>
        <v>254.35</v>
      </c>
      <c r="Q77" s="4">
        <f t="shared" si="16"/>
        <v>1270.3699999999999</v>
      </c>
      <c r="R77" s="4">
        <f t="shared" si="16"/>
        <v>254.35</v>
      </c>
      <c r="S77" s="2">
        <f t="shared" si="17"/>
        <v>0</v>
      </c>
      <c r="T77" s="2">
        <f t="shared" si="17"/>
        <v>0</v>
      </c>
      <c r="U77" s="2">
        <f t="shared" si="17"/>
        <v>1</v>
      </c>
      <c r="V77" s="2">
        <f t="shared" si="17"/>
        <v>0</v>
      </c>
      <c r="W77" s="2">
        <f t="shared" si="19"/>
        <v>1</v>
      </c>
      <c r="X77" s="4">
        <f t="shared" si="20"/>
        <v>0</v>
      </c>
      <c r="Y77" s="4">
        <f t="shared" si="20"/>
        <v>0</v>
      </c>
      <c r="Z77" s="4">
        <f t="shared" si="20"/>
        <v>1</v>
      </c>
      <c r="AA77" s="4">
        <f t="shared" si="20"/>
        <v>0</v>
      </c>
      <c r="AB77" s="2"/>
      <c r="AC77" s="2"/>
      <c r="AD77" s="2"/>
      <c r="AE77" s="2"/>
      <c r="AF77" s="2"/>
    </row>
    <row r="78" spans="1:32" x14ac:dyDescent="0.2">
      <c r="A78" t="s">
        <v>76</v>
      </c>
      <c r="B78">
        <v>201.63</v>
      </c>
      <c r="C78">
        <v>351.34</v>
      </c>
      <c r="D78">
        <v>334.54</v>
      </c>
      <c r="E78"/>
      <c r="F78"/>
      <c r="G78" s="4">
        <f t="shared" si="18"/>
        <v>334.54</v>
      </c>
      <c r="H78" s="2"/>
      <c r="I78" s="2">
        <f t="shared" si="14"/>
        <v>1</v>
      </c>
      <c r="J78" s="2">
        <f t="shared" si="14"/>
        <v>1</v>
      </c>
      <c r="K78" s="2">
        <f t="shared" si="14"/>
        <v>0</v>
      </c>
      <c r="L78" s="2">
        <f t="shared" si="14"/>
        <v>0</v>
      </c>
      <c r="M78" s="2">
        <f t="shared" si="15"/>
        <v>1</v>
      </c>
      <c r="N78" s="4">
        <f t="shared" si="16"/>
        <v>351.34</v>
      </c>
      <c r="O78" s="4">
        <f t="shared" si="16"/>
        <v>334.54</v>
      </c>
      <c r="P78" s="4">
        <f t="shared" si="16"/>
        <v>8000</v>
      </c>
      <c r="Q78" s="4">
        <f t="shared" si="16"/>
        <v>8000</v>
      </c>
      <c r="R78" s="4">
        <f t="shared" si="16"/>
        <v>334.54</v>
      </c>
      <c r="S78" s="2">
        <f t="shared" si="17"/>
        <v>0</v>
      </c>
      <c r="T78" s="2">
        <f t="shared" si="17"/>
        <v>1</v>
      </c>
      <c r="U78" s="2">
        <f t="shared" si="17"/>
        <v>0</v>
      </c>
      <c r="V78" s="2">
        <f t="shared" si="17"/>
        <v>0</v>
      </c>
      <c r="W78" s="2">
        <f t="shared" si="19"/>
        <v>1</v>
      </c>
      <c r="X78" s="4">
        <f t="shared" si="20"/>
        <v>0</v>
      </c>
      <c r="Y78" s="4">
        <f t="shared" si="20"/>
        <v>1</v>
      </c>
      <c r="Z78" s="4">
        <f t="shared" si="20"/>
        <v>0</v>
      </c>
      <c r="AA78" s="4">
        <f t="shared" si="20"/>
        <v>0</v>
      </c>
      <c r="AB78" s="2"/>
      <c r="AC78" s="2"/>
      <c r="AD78" s="2"/>
      <c r="AE78" s="2"/>
      <c r="AF78" s="2"/>
    </row>
    <row r="79" spans="1:32" x14ac:dyDescent="0.2">
      <c r="A79" t="s">
        <v>77</v>
      </c>
      <c r="B79">
        <v>317.74</v>
      </c>
      <c r="C79"/>
      <c r="D79">
        <v>383.77</v>
      </c>
      <c r="E79"/>
      <c r="F79"/>
      <c r="G79" s="4">
        <f t="shared" si="18"/>
        <v>383.77</v>
      </c>
      <c r="H79" s="2"/>
      <c r="I79" s="2">
        <f t="shared" si="14"/>
        <v>0</v>
      </c>
      <c r="J79" s="2">
        <f t="shared" si="14"/>
        <v>1</v>
      </c>
      <c r="K79" s="2">
        <f t="shared" si="14"/>
        <v>0</v>
      </c>
      <c r="L79" s="2">
        <f t="shared" si="14"/>
        <v>0</v>
      </c>
      <c r="M79" s="2">
        <f t="shared" si="15"/>
        <v>1</v>
      </c>
      <c r="N79" s="4">
        <f t="shared" si="16"/>
        <v>8000</v>
      </c>
      <c r="O79" s="4">
        <f t="shared" si="16"/>
        <v>383.77</v>
      </c>
      <c r="P79" s="4">
        <f t="shared" si="16"/>
        <v>8000</v>
      </c>
      <c r="Q79" s="4">
        <f t="shared" si="16"/>
        <v>8000</v>
      </c>
      <c r="R79" s="4">
        <f t="shared" si="16"/>
        <v>383.77</v>
      </c>
      <c r="S79" s="2">
        <f t="shared" si="17"/>
        <v>0</v>
      </c>
      <c r="T79" s="2">
        <f t="shared" si="17"/>
        <v>1</v>
      </c>
      <c r="U79" s="2">
        <f t="shared" si="17"/>
        <v>0</v>
      </c>
      <c r="V79" s="2">
        <f t="shared" si="17"/>
        <v>0</v>
      </c>
      <c r="W79" s="2">
        <f t="shared" si="19"/>
        <v>1</v>
      </c>
      <c r="X79" s="4">
        <f t="shared" si="20"/>
        <v>0</v>
      </c>
      <c r="Y79" s="4">
        <f t="shared" si="20"/>
        <v>1</v>
      </c>
      <c r="Z79" s="4">
        <f t="shared" si="20"/>
        <v>0</v>
      </c>
      <c r="AA79" s="4">
        <f t="shared" si="20"/>
        <v>0</v>
      </c>
      <c r="AB79" s="2"/>
      <c r="AC79" s="2"/>
      <c r="AD79" s="2"/>
      <c r="AE79" s="2"/>
      <c r="AF79" s="2"/>
    </row>
    <row r="80" spans="1:32" x14ac:dyDescent="0.2">
      <c r="A80" t="s">
        <v>78</v>
      </c>
      <c r="B80">
        <v>688.27</v>
      </c>
      <c r="C80">
        <v>0.06</v>
      </c>
      <c r="D80">
        <v>0.01</v>
      </c>
      <c r="E80">
        <v>0.04</v>
      </c>
      <c r="F80">
        <v>0.01</v>
      </c>
      <c r="G80" s="4">
        <f t="shared" si="18"/>
        <v>1</v>
      </c>
      <c r="H80" s="2"/>
      <c r="I80" s="2">
        <f t="shared" si="14"/>
        <v>1</v>
      </c>
      <c r="J80" s="2">
        <f t="shared" si="14"/>
        <v>1</v>
      </c>
      <c r="K80" s="2">
        <f t="shared" si="14"/>
        <v>1</v>
      </c>
      <c r="L80" s="2">
        <f t="shared" si="14"/>
        <v>1</v>
      </c>
      <c r="M80" s="2">
        <f t="shared" si="15"/>
        <v>1</v>
      </c>
      <c r="N80" s="4">
        <f t="shared" si="16"/>
        <v>0.06</v>
      </c>
      <c r="O80" s="4">
        <f t="shared" si="16"/>
        <v>0.01</v>
      </c>
      <c r="P80" s="4">
        <f t="shared" si="16"/>
        <v>0.04</v>
      </c>
      <c r="Q80" s="4">
        <f t="shared" si="16"/>
        <v>0.01</v>
      </c>
      <c r="R80" s="4">
        <f t="shared" si="16"/>
        <v>1</v>
      </c>
      <c r="S80" s="2">
        <f t="shared" si="17"/>
        <v>1</v>
      </c>
      <c r="T80" s="2">
        <f t="shared" si="17"/>
        <v>1</v>
      </c>
      <c r="U80" s="2">
        <f t="shared" si="17"/>
        <v>1</v>
      </c>
      <c r="V80" s="2">
        <f t="shared" si="17"/>
        <v>1</v>
      </c>
      <c r="W80" s="2">
        <f t="shared" si="19"/>
        <v>4</v>
      </c>
      <c r="X80" s="4">
        <f t="shared" si="20"/>
        <v>0.25</v>
      </c>
      <c r="Y80" s="4">
        <f t="shared" si="20"/>
        <v>0.25</v>
      </c>
      <c r="Z80" s="4">
        <f t="shared" si="20"/>
        <v>0.25</v>
      </c>
      <c r="AA80" s="4">
        <f t="shared" si="20"/>
        <v>0.25</v>
      </c>
      <c r="AB80" s="2"/>
      <c r="AC80" s="2"/>
      <c r="AD80" s="2"/>
      <c r="AE80" s="2"/>
      <c r="AF80" s="2"/>
    </row>
    <row r="81" spans="1:32" x14ac:dyDescent="0.2">
      <c r="A81" t="s">
        <v>79</v>
      </c>
      <c r="B81">
        <v>1896.01</v>
      </c>
      <c r="C81">
        <v>357.13</v>
      </c>
      <c r="D81">
        <v>323.41000000000003</v>
      </c>
      <c r="E81">
        <v>773.34</v>
      </c>
      <c r="F81">
        <v>742.47</v>
      </c>
      <c r="G81" s="4">
        <f t="shared" si="18"/>
        <v>323.41000000000003</v>
      </c>
      <c r="H81" s="2"/>
      <c r="I81" s="2">
        <f t="shared" si="14"/>
        <v>1</v>
      </c>
      <c r="J81" s="2">
        <f t="shared" si="14"/>
        <v>1</v>
      </c>
      <c r="K81" s="2">
        <f t="shared" si="14"/>
        <v>1</v>
      </c>
      <c r="L81" s="2">
        <f t="shared" si="14"/>
        <v>1</v>
      </c>
      <c r="M81" s="2">
        <f t="shared" si="15"/>
        <v>1</v>
      </c>
      <c r="N81" s="4">
        <f t="shared" si="16"/>
        <v>357.13</v>
      </c>
      <c r="O81" s="4">
        <f t="shared" si="16"/>
        <v>323.41000000000003</v>
      </c>
      <c r="P81" s="4">
        <f t="shared" si="16"/>
        <v>773.34</v>
      </c>
      <c r="Q81" s="4">
        <f t="shared" si="16"/>
        <v>742.47</v>
      </c>
      <c r="R81" s="4">
        <f t="shared" si="16"/>
        <v>323.41000000000003</v>
      </c>
      <c r="S81" s="2">
        <f t="shared" si="17"/>
        <v>0</v>
      </c>
      <c r="T81" s="2">
        <f t="shared" si="17"/>
        <v>1</v>
      </c>
      <c r="U81" s="2">
        <f t="shared" si="17"/>
        <v>0</v>
      </c>
      <c r="V81" s="2">
        <f t="shared" si="17"/>
        <v>0</v>
      </c>
      <c r="W81" s="2">
        <f t="shared" si="19"/>
        <v>1</v>
      </c>
      <c r="X81" s="4">
        <f t="shared" si="20"/>
        <v>0</v>
      </c>
      <c r="Y81" s="4">
        <f t="shared" si="20"/>
        <v>1</v>
      </c>
      <c r="Z81" s="4">
        <f t="shared" si="20"/>
        <v>0</v>
      </c>
      <c r="AA81" s="4">
        <f t="shared" si="20"/>
        <v>0</v>
      </c>
      <c r="AB81" s="2"/>
      <c r="AC81" s="2"/>
      <c r="AD81" s="2"/>
      <c r="AE81" s="2"/>
      <c r="AF81" s="2"/>
    </row>
    <row r="82" spans="1:32" x14ac:dyDescent="0.2">
      <c r="A82" t="s">
        <v>80</v>
      </c>
      <c r="B82">
        <v>910.48</v>
      </c>
      <c r="C82">
        <v>295.77999999999997</v>
      </c>
      <c r="D82">
        <v>278.02999999999997</v>
      </c>
      <c r="E82"/>
      <c r="F82"/>
      <c r="G82" s="4">
        <f t="shared" si="18"/>
        <v>278.02999999999997</v>
      </c>
      <c r="H82" s="2"/>
      <c r="I82" s="2">
        <f t="shared" si="14"/>
        <v>1</v>
      </c>
      <c r="J82" s="2">
        <f t="shared" si="14"/>
        <v>1</v>
      </c>
      <c r="K82" s="2">
        <f t="shared" si="14"/>
        <v>0</v>
      </c>
      <c r="L82" s="2">
        <f t="shared" si="14"/>
        <v>0</v>
      </c>
      <c r="M82" s="2">
        <f t="shared" si="15"/>
        <v>1</v>
      </c>
      <c r="N82" s="4">
        <f t="shared" si="16"/>
        <v>295.77999999999997</v>
      </c>
      <c r="O82" s="4">
        <f t="shared" si="16"/>
        <v>278.02999999999997</v>
      </c>
      <c r="P82" s="4">
        <f t="shared" si="16"/>
        <v>8000</v>
      </c>
      <c r="Q82" s="4">
        <f t="shared" si="16"/>
        <v>8000</v>
      </c>
      <c r="R82" s="4">
        <f t="shared" si="16"/>
        <v>278.02999999999997</v>
      </c>
      <c r="S82" s="2">
        <f t="shared" si="17"/>
        <v>0</v>
      </c>
      <c r="T82" s="2">
        <f t="shared" si="17"/>
        <v>1</v>
      </c>
      <c r="U82" s="2">
        <f t="shared" si="17"/>
        <v>0</v>
      </c>
      <c r="V82" s="2">
        <f t="shared" si="17"/>
        <v>0</v>
      </c>
      <c r="W82" s="2">
        <f t="shared" si="19"/>
        <v>1</v>
      </c>
      <c r="X82" s="4">
        <f t="shared" si="20"/>
        <v>0</v>
      </c>
      <c r="Y82" s="4">
        <f t="shared" si="20"/>
        <v>1</v>
      </c>
      <c r="Z82" s="4">
        <f t="shared" si="20"/>
        <v>0</v>
      </c>
      <c r="AA82" s="4">
        <f t="shared" si="20"/>
        <v>0</v>
      </c>
      <c r="AB82" s="2"/>
      <c r="AC82" s="2"/>
      <c r="AD82" s="2"/>
      <c r="AE82" s="2"/>
      <c r="AF82" s="2"/>
    </row>
    <row r="83" spans="1:32" x14ac:dyDescent="0.2">
      <c r="A83" t="s">
        <v>81</v>
      </c>
      <c r="B83">
        <v>62.35</v>
      </c>
      <c r="C83">
        <v>53.86</v>
      </c>
      <c r="D83">
        <v>51.08</v>
      </c>
      <c r="E83"/>
      <c r="F83"/>
      <c r="G83" s="4">
        <f t="shared" si="18"/>
        <v>51.08</v>
      </c>
      <c r="H83" s="2"/>
      <c r="I83" s="2">
        <f t="shared" si="14"/>
        <v>1</v>
      </c>
      <c r="J83" s="2">
        <f t="shared" si="14"/>
        <v>1</v>
      </c>
      <c r="K83" s="2">
        <f t="shared" si="14"/>
        <v>0</v>
      </c>
      <c r="L83" s="2">
        <f t="shared" si="14"/>
        <v>0</v>
      </c>
      <c r="M83" s="2">
        <f t="shared" si="15"/>
        <v>1</v>
      </c>
      <c r="N83" s="4">
        <f t="shared" si="16"/>
        <v>53.86</v>
      </c>
      <c r="O83" s="4">
        <f t="shared" si="16"/>
        <v>51.08</v>
      </c>
      <c r="P83" s="4">
        <f t="shared" si="16"/>
        <v>8000</v>
      </c>
      <c r="Q83" s="4">
        <f t="shared" si="16"/>
        <v>8000</v>
      </c>
      <c r="R83" s="4">
        <f t="shared" si="16"/>
        <v>51.08</v>
      </c>
      <c r="S83" s="2">
        <f t="shared" si="17"/>
        <v>0</v>
      </c>
      <c r="T83" s="2">
        <f t="shared" si="17"/>
        <v>1</v>
      </c>
      <c r="U83" s="2">
        <f t="shared" si="17"/>
        <v>0</v>
      </c>
      <c r="V83" s="2">
        <f t="shared" si="17"/>
        <v>0</v>
      </c>
      <c r="W83" s="2">
        <f t="shared" si="19"/>
        <v>1</v>
      </c>
      <c r="X83" s="4">
        <f t="shared" si="20"/>
        <v>0</v>
      </c>
      <c r="Y83" s="4">
        <f t="shared" si="20"/>
        <v>1</v>
      </c>
      <c r="Z83" s="4">
        <f t="shared" si="20"/>
        <v>0</v>
      </c>
      <c r="AA83" s="4">
        <f t="shared" si="20"/>
        <v>0</v>
      </c>
      <c r="AB83" s="2"/>
      <c r="AC83" s="2"/>
      <c r="AD83" s="2"/>
      <c r="AE83" s="2"/>
      <c r="AF83" s="2"/>
    </row>
    <row r="84" spans="1:32" x14ac:dyDescent="0.2">
      <c r="A84" t="s">
        <v>82</v>
      </c>
      <c r="B84">
        <v>918.23</v>
      </c>
      <c r="C84"/>
      <c r="D84">
        <v>1739.94</v>
      </c>
      <c r="E84"/>
      <c r="F84"/>
      <c r="G84" s="4">
        <f t="shared" si="18"/>
        <v>1739.94</v>
      </c>
      <c r="H84" s="2"/>
      <c r="I84" s="2">
        <f t="shared" si="14"/>
        <v>0</v>
      </c>
      <c r="J84" s="2">
        <f t="shared" si="14"/>
        <v>1</v>
      </c>
      <c r="K84" s="2">
        <f t="shared" si="14"/>
        <v>0</v>
      </c>
      <c r="L84" s="2">
        <f t="shared" si="14"/>
        <v>0</v>
      </c>
      <c r="M84" s="2">
        <f t="shared" si="15"/>
        <v>1</v>
      </c>
      <c r="N84" s="4">
        <f t="shared" si="16"/>
        <v>8000</v>
      </c>
      <c r="O84" s="4">
        <f t="shared" si="16"/>
        <v>1739.94</v>
      </c>
      <c r="P84" s="4">
        <f t="shared" si="16"/>
        <v>8000</v>
      </c>
      <c r="Q84" s="4">
        <f t="shared" si="16"/>
        <v>8000</v>
      </c>
      <c r="R84" s="4">
        <f t="shared" si="16"/>
        <v>1739.94</v>
      </c>
      <c r="S84" s="2">
        <f t="shared" si="17"/>
        <v>0</v>
      </c>
      <c r="T84" s="2">
        <f t="shared" si="17"/>
        <v>1</v>
      </c>
      <c r="U84" s="2">
        <f t="shared" si="17"/>
        <v>0</v>
      </c>
      <c r="V84" s="2">
        <f t="shared" si="17"/>
        <v>0</v>
      </c>
      <c r="W84" s="2">
        <f t="shared" si="19"/>
        <v>1</v>
      </c>
      <c r="X84" s="4">
        <f t="shared" si="20"/>
        <v>0</v>
      </c>
      <c r="Y84" s="4">
        <f t="shared" si="20"/>
        <v>1</v>
      </c>
      <c r="Z84" s="4">
        <f t="shared" si="20"/>
        <v>0</v>
      </c>
      <c r="AA84" s="4">
        <f t="shared" si="20"/>
        <v>0</v>
      </c>
      <c r="AB84" s="2"/>
      <c r="AC84" s="2"/>
      <c r="AD84" s="2"/>
      <c r="AE84" s="2"/>
      <c r="AF84" s="2"/>
    </row>
    <row r="85" spans="1:32" x14ac:dyDescent="0.2">
      <c r="A85" t="s">
        <v>83</v>
      </c>
      <c r="B85">
        <v>6.97</v>
      </c>
      <c r="C85">
        <v>1193.6300000000001</v>
      </c>
      <c r="D85">
        <v>1142.3599999999999</v>
      </c>
      <c r="E85"/>
      <c r="F85"/>
      <c r="G85" s="4">
        <f t="shared" si="18"/>
        <v>1142.3599999999999</v>
      </c>
      <c r="H85" s="2"/>
      <c r="I85" s="2">
        <f t="shared" si="14"/>
        <v>1</v>
      </c>
      <c r="J85" s="2">
        <f t="shared" si="14"/>
        <v>1</v>
      </c>
      <c r="K85" s="2">
        <f t="shared" si="14"/>
        <v>0</v>
      </c>
      <c r="L85" s="2">
        <f t="shared" si="14"/>
        <v>0</v>
      </c>
      <c r="M85" s="2">
        <f t="shared" si="15"/>
        <v>1</v>
      </c>
      <c r="N85" s="4">
        <f t="shared" si="16"/>
        <v>1193.6300000000001</v>
      </c>
      <c r="O85" s="4">
        <f t="shared" si="16"/>
        <v>1142.3599999999999</v>
      </c>
      <c r="P85" s="4">
        <f t="shared" si="16"/>
        <v>8000</v>
      </c>
      <c r="Q85" s="4">
        <f t="shared" si="16"/>
        <v>8000</v>
      </c>
      <c r="R85" s="4">
        <f t="shared" si="16"/>
        <v>1142.3599999999999</v>
      </c>
      <c r="S85" s="2">
        <f t="shared" si="17"/>
        <v>1</v>
      </c>
      <c r="T85" s="2">
        <f t="shared" si="17"/>
        <v>1</v>
      </c>
      <c r="U85" s="2">
        <f t="shared" si="17"/>
        <v>0</v>
      </c>
      <c r="V85" s="2">
        <f t="shared" si="17"/>
        <v>0</v>
      </c>
      <c r="W85" s="2">
        <f t="shared" si="19"/>
        <v>2</v>
      </c>
      <c r="X85" s="4">
        <f t="shared" si="20"/>
        <v>0.5</v>
      </c>
      <c r="Y85" s="4">
        <f t="shared" si="20"/>
        <v>0.5</v>
      </c>
      <c r="Z85" s="4">
        <f t="shared" si="20"/>
        <v>0</v>
      </c>
      <c r="AA85" s="4">
        <f t="shared" si="20"/>
        <v>0</v>
      </c>
      <c r="AB85" s="2"/>
      <c r="AC85" s="2"/>
      <c r="AD85" s="2"/>
      <c r="AE85" s="2"/>
      <c r="AF85" s="2"/>
    </row>
    <row r="86" spans="1:32" x14ac:dyDescent="0.2">
      <c r="A86" t="s">
        <v>84</v>
      </c>
      <c r="B86">
        <v>85.19</v>
      </c>
      <c r="C86">
        <v>496.76</v>
      </c>
      <c r="D86">
        <v>430.62</v>
      </c>
      <c r="E86">
        <v>97.83</v>
      </c>
      <c r="F86">
        <v>168.11</v>
      </c>
      <c r="G86" s="4">
        <f t="shared" si="18"/>
        <v>97.83</v>
      </c>
      <c r="H86" s="2"/>
      <c r="I86" s="2">
        <f t="shared" si="14"/>
        <v>1</v>
      </c>
      <c r="J86" s="2">
        <f t="shared" si="14"/>
        <v>1</v>
      </c>
      <c r="K86" s="2">
        <f t="shared" si="14"/>
        <v>1</v>
      </c>
      <c r="L86" s="2">
        <f t="shared" si="14"/>
        <v>1</v>
      </c>
      <c r="M86" s="2">
        <f t="shared" si="15"/>
        <v>1</v>
      </c>
      <c r="N86" s="4">
        <f t="shared" si="16"/>
        <v>496.76</v>
      </c>
      <c r="O86" s="4">
        <f t="shared" si="16"/>
        <v>430.62</v>
      </c>
      <c r="P86" s="4">
        <f t="shared" si="16"/>
        <v>97.83</v>
      </c>
      <c r="Q86" s="4">
        <f t="shared" si="16"/>
        <v>168.11</v>
      </c>
      <c r="R86" s="4">
        <f t="shared" si="16"/>
        <v>97.83</v>
      </c>
      <c r="S86" s="2">
        <f t="shared" si="17"/>
        <v>0</v>
      </c>
      <c r="T86" s="2">
        <f t="shared" si="17"/>
        <v>0</v>
      </c>
      <c r="U86" s="2">
        <f t="shared" si="17"/>
        <v>1</v>
      </c>
      <c r="V86" s="2">
        <f t="shared" si="17"/>
        <v>0</v>
      </c>
      <c r="W86" s="2">
        <f t="shared" si="19"/>
        <v>1</v>
      </c>
      <c r="X86" s="4">
        <f t="shared" si="20"/>
        <v>0</v>
      </c>
      <c r="Y86" s="4">
        <f t="shared" si="20"/>
        <v>0</v>
      </c>
      <c r="Z86" s="4">
        <f t="shared" si="20"/>
        <v>1</v>
      </c>
      <c r="AA86" s="4">
        <f t="shared" si="20"/>
        <v>0</v>
      </c>
      <c r="AB86" s="2"/>
      <c r="AC86" s="2"/>
      <c r="AD86" s="2"/>
      <c r="AE86" s="2"/>
      <c r="AF86" s="2"/>
    </row>
    <row r="87" spans="1:32" x14ac:dyDescent="0.2">
      <c r="A87" t="s">
        <v>85</v>
      </c>
      <c r="B87">
        <v>0.08</v>
      </c>
      <c r="C87">
        <v>0.02</v>
      </c>
      <c r="D87">
        <v>0.03</v>
      </c>
      <c r="E87">
        <v>0.08</v>
      </c>
      <c r="F87">
        <v>7.0000000000000007E-2</v>
      </c>
      <c r="G87" s="4">
        <f t="shared" si="18"/>
        <v>1</v>
      </c>
      <c r="H87" s="2"/>
      <c r="I87" s="2">
        <f t="shared" si="14"/>
        <v>1</v>
      </c>
      <c r="J87" s="2">
        <f t="shared" si="14"/>
        <v>1</v>
      </c>
      <c r="K87" s="2">
        <f t="shared" si="14"/>
        <v>1</v>
      </c>
      <c r="L87" s="2">
        <f t="shared" si="14"/>
        <v>1</v>
      </c>
      <c r="M87" s="2">
        <f t="shared" si="15"/>
        <v>1</v>
      </c>
      <c r="N87" s="4">
        <f t="shared" si="16"/>
        <v>0.02</v>
      </c>
      <c r="O87" s="4">
        <f t="shared" si="16"/>
        <v>0.03</v>
      </c>
      <c r="P87" s="4">
        <f t="shared" si="16"/>
        <v>0.08</v>
      </c>
      <c r="Q87" s="4">
        <f t="shared" si="16"/>
        <v>7.0000000000000007E-2</v>
      </c>
      <c r="R87" s="4">
        <f t="shared" si="16"/>
        <v>1</v>
      </c>
      <c r="S87" s="2">
        <f t="shared" si="17"/>
        <v>1</v>
      </c>
      <c r="T87" s="2">
        <f t="shared" si="17"/>
        <v>1</v>
      </c>
      <c r="U87" s="2">
        <f t="shared" si="17"/>
        <v>1</v>
      </c>
      <c r="V87" s="2">
        <f t="shared" si="17"/>
        <v>1</v>
      </c>
      <c r="W87" s="2">
        <f t="shared" si="19"/>
        <v>4</v>
      </c>
      <c r="X87" s="4">
        <f t="shared" si="20"/>
        <v>0.25</v>
      </c>
      <c r="Y87" s="4">
        <f t="shared" si="20"/>
        <v>0.25</v>
      </c>
      <c r="Z87" s="4">
        <f t="shared" si="20"/>
        <v>0.25</v>
      </c>
      <c r="AA87" s="4">
        <f t="shared" si="20"/>
        <v>0.25</v>
      </c>
      <c r="AB87" s="2"/>
      <c r="AC87" s="2"/>
      <c r="AD87" s="2"/>
      <c r="AE87" s="2"/>
      <c r="AF87" s="2"/>
    </row>
    <row r="88" spans="1:32" x14ac:dyDescent="0.2">
      <c r="A88" t="s">
        <v>86</v>
      </c>
      <c r="B88">
        <v>0.04</v>
      </c>
      <c r="C88">
        <v>0.01</v>
      </c>
      <c r="D88">
        <v>0.02</v>
      </c>
      <c r="E88">
        <v>0.02</v>
      </c>
      <c r="F88">
        <v>0.04</v>
      </c>
      <c r="G88" s="4">
        <f t="shared" si="18"/>
        <v>1</v>
      </c>
      <c r="H88" s="2"/>
      <c r="I88" s="2">
        <f t="shared" si="14"/>
        <v>1</v>
      </c>
      <c r="J88" s="2">
        <f t="shared" si="14"/>
        <v>1</v>
      </c>
      <c r="K88" s="2">
        <f t="shared" si="14"/>
        <v>1</v>
      </c>
      <c r="L88" s="2">
        <f t="shared" si="14"/>
        <v>1</v>
      </c>
      <c r="M88" s="2">
        <f t="shared" si="15"/>
        <v>1</v>
      </c>
      <c r="N88" s="4">
        <f t="shared" si="16"/>
        <v>0.01</v>
      </c>
      <c r="O88" s="4">
        <f t="shared" si="16"/>
        <v>0.02</v>
      </c>
      <c r="P88" s="4">
        <f t="shared" si="16"/>
        <v>0.02</v>
      </c>
      <c r="Q88" s="4">
        <f t="shared" si="16"/>
        <v>0.04</v>
      </c>
      <c r="R88" s="4">
        <f t="shared" si="16"/>
        <v>1</v>
      </c>
      <c r="S88" s="2">
        <f t="shared" si="17"/>
        <v>1</v>
      </c>
      <c r="T88" s="2">
        <f t="shared" si="17"/>
        <v>1</v>
      </c>
      <c r="U88" s="2">
        <f t="shared" si="17"/>
        <v>1</v>
      </c>
      <c r="V88" s="2">
        <f t="shared" si="17"/>
        <v>1</v>
      </c>
      <c r="W88" s="2">
        <f t="shared" si="19"/>
        <v>4</v>
      </c>
      <c r="X88" s="4">
        <f t="shared" si="20"/>
        <v>0.25</v>
      </c>
      <c r="Y88" s="4">
        <f t="shared" si="20"/>
        <v>0.25</v>
      </c>
      <c r="Z88" s="4">
        <f t="shared" si="20"/>
        <v>0.25</v>
      </c>
      <c r="AA88" s="4">
        <f t="shared" si="20"/>
        <v>0.25</v>
      </c>
      <c r="AB88" s="2"/>
      <c r="AC88" s="2"/>
      <c r="AD88" s="2"/>
      <c r="AE88" s="2"/>
      <c r="AF88" s="2"/>
    </row>
    <row r="89" spans="1:32" x14ac:dyDescent="0.2">
      <c r="A89" t="s">
        <v>87</v>
      </c>
      <c r="B89">
        <v>1.72</v>
      </c>
      <c r="C89">
        <v>0.02</v>
      </c>
      <c r="D89">
        <v>0.03</v>
      </c>
      <c r="E89">
        <v>0.04</v>
      </c>
      <c r="F89">
        <v>0.02</v>
      </c>
      <c r="G89" s="4">
        <f t="shared" si="18"/>
        <v>1</v>
      </c>
      <c r="H89" s="2"/>
      <c r="I89" s="2">
        <f t="shared" si="14"/>
        <v>1</v>
      </c>
      <c r="J89" s="2">
        <f t="shared" si="14"/>
        <v>1</v>
      </c>
      <c r="K89" s="2">
        <f t="shared" si="14"/>
        <v>1</v>
      </c>
      <c r="L89" s="2">
        <f t="shared" si="14"/>
        <v>1</v>
      </c>
      <c r="M89" s="2">
        <f t="shared" si="15"/>
        <v>1</v>
      </c>
      <c r="N89" s="4">
        <f t="shared" si="16"/>
        <v>0.02</v>
      </c>
      <c r="O89" s="4">
        <f t="shared" si="16"/>
        <v>0.03</v>
      </c>
      <c r="P89" s="4">
        <f t="shared" si="16"/>
        <v>0.04</v>
      </c>
      <c r="Q89" s="4">
        <f t="shared" si="16"/>
        <v>0.02</v>
      </c>
      <c r="R89" s="4">
        <f t="shared" si="16"/>
        <v>1</v>
      </c>
      <c r="S89" s="2">
        <f t="shared" si="17"/>
        <v>1</v>
      </c>
      <c r="T89" s="2">
        <f t="shared" si="17"/>
        <v>1</v>
      </c>
      <c r="U89" s="2">
        <f t="shared" si="17"/>
        <v>1</v>
      </c>
      <c r="V89" s="2">
        <f t="shared" si="17"/>
        <v>1</v>
      </c>
      <c r="W89" s="2">
        <f t="shared" si="19"/>
        <v>4</v>
      </c>
      <c r="X89" s="4">
        <f t="shared" si="20"/>
        <v>0.25</v>
      </c>
      <c r="Y89" s="4">
        <f t="shared" si="20"/>
        <v>0.25</v>
      </c>
      <c r="Z89" s="4">
        <f t="shared" si="20"/>
        <v>0.25</v>
      </c>
      <c r="AA89" s="4">
        <f t="shared" si="20"/>
        <v>0.25</v>
      </c>
      <c r="AB89" s="2"/>
      <c r="AC89" s="2"/>
      <c r="AD89" s="2"/>
      <c r="AE89" s="2"/>
      <c r="AF89" s="2"/>
    </row>
    <row r="90" spans="1:32" x14ac:dyDescent="0.2">
      <c r="A90" t="s">
        <v>88</v>
      </c>
      <c r="B90">
        <v>350.96</v>
      </c>
      <c r="C90">
        <v>92.7</v>
      </c>
      <c r="D90">
        <v>89.8</v>
      </c>
      <c r="E90">
        <v>190.3</v>
      </c>
      <c r="F90">
        <v>198.37</v>
      </c>
      <c r="G90" s="4">
        <f t="shared" si="18"/>
        <v>89.8</v>
      </c>
      <c r="H90" s="2"/>
      <c r="I90" s="2">
        <f t="shared" si="14"/>
        <v>1</v>
      </c>
      <c r="J90" s="2">
        <f t="shared" si="14"/>
        <v>1</v>
      </c>
      <c r="K90" s="2">
        <f t="shared" si="14"/>
        <v>1</v>
      </c>
      <c r="L90" s="2">
        <f t="shared" si="14"/>
        <v>1</v>
      </c>
      <c r="M90" s="2">
        <f t="shared" si="15"/>
        <v>1</v>
      </c>
      <c r="N90" s="4">
        <f t="shared" si="16"/>
        <v>92.7</v>
      </c>
      <c r="O90" s="4">
        <f t="shared" si="16"/>
        <v>89.8</v>
      </c>
      <c r="P90" s="4">
        <f t="shared" si="16"/>
        <v>190.3</v>
      </c>
      <c r="Q90" s="4">
        <f t="shared" si="16"/>
        <v>198.37</v>
      </c>
      <c r="R90" s="4">
        <f t="shared" si="16"/>
        <v>89.8</v>
      </c>
      <c r="S90" s="2">
        <f t="shared" si="17"/>
        <v>1</v>
      </c>
      <c r="T90" s="2">
        <f t="shared" si="17"/>
        <v>1</v>
      </c>
      <c r="U90" s="2">
        <f t="shared" si="17"/>
        <v>0</v>
      </c>
      <c r="V90" s="2">
        <f t="shared" si="17"/>
        <v>0</v>
      </c>
      <c r="W90" s="2">
        <f t="shared" si="19"/>
        <v>2</v>
      </c>
      <c r="X90" s="4">
        <f t="shared" si="20"/>
        <v>0.5</v>
      </c>
      <c r="Y90" s="4">
        <f t="shared" si="20"/>
        <v>0.5</v>
      </c>
      <c r="Z90" s="4">
        <f t="shared" si="20"/>
        <v>0</v>
      </c>
      <c r="AA90" s="4">
        <f t="shared" si="20"/>
        <v>0</v>
      </c>
      <c r="AB90" s="2"/>
      <c r="AC90" s="2"/>
      <c r="AD90" s="2"/>
      <c r="AE90" s="2"/>
      <c r="AF90" s="2"/>
    </row>
    <row r="91" spans="1:32" x14ac:dyDescent="0.2">
      <c r="A91" t="s">
        <v>89</v>
      </c>
      <c r="B91">
        <v>0.01</v>
      </c>
      <c r="C91">
        <v>0</v>
      </c>
      <c r="D91">
        <v>0</v>
      </c>
      <c r="E91">
        <v>0</v>
      </c>
      <c r="F91">
        <v>0</v>
      </c>
      <c r="G91" s="4">
        <f t="shared" si="18"/>
        <v>1</v>
      </c>
      <c r="H91" s="2"/>
      <c r="I91" s="2">
        <f t="shared" si="14"/>
        <v>1</v>
      </c>
      <c r="J91" s="2">
        <f t="shared" si="14"/>
        <v>1</v>
      </c>
      <c r="K91" s="2">
        <f t="shared" si="14"/>
        <v>1</v>
      </c>
      <c r="L91" s="2">
        <f t="shared" si="14"/>
        <v>1</v>
      </c>
      <c r="M91" s="2">
        <f t="shared" si="15"/>
        <v>1</v>
      </c>
      <c r="N91" s="4">
        <f t="shared" si="16"/>
        <v>0</v>
      </c>
      <c r="O91" s="4">
        <f t="shared" si="16"/>
        <v>0</v>
      </c>
      <c r="P91" s="4">
        <f t="shared" si="16"/>
        <v>0</v>
      </c>
      <c r="Q91" s="4">
        <f t="shared" si="16"/>
        <v>0</v>
      </c>
      <c r="R91" s="4">
        <f t="shared" si="16"/>
        <v>1</v>
      </c>
      <c r="S91" s="2">
        <f t="shared" si="17"/>
        <v>1</v>
      </c>
      <c r="T91" s="2">
        <f t="shared" si="17"/>
        <v>1</v>
      </c>
      <c r="U91" s="2">
        <f t="shared" si="17"/>
        <v>1</v>
      </c>
      <c r="V91" s="2">
        <f t="shared" si="17"/>
        <v>1</v>
      </c>
      <c r="W91" s="2">
        <f t="shared" si="19"/>
        <v>4</v>
      </c>
      <c r="X91" s="4">
        <f t="shared" si="20"/>
        <v>0.25</v>
      </c>
      <c r="Y91" s="4">
        <f t="shared" si="20"/>
        <v>0.25</v>
      </c>
      <c r="Z91" s="4">
        <f t="shared" si="20"/>
        <v>0.25</v>
      </c>
      <c r="AA91" s="4">
        <f t="shared" si="20"/>
        <v>0.25</v>
      </c>
      <c r="AB91" s="2"/>
      <c r="AC91" s="2"/>
      <c r="AD91" s="2"/>
      <c r="AE91" s="2"/>
      <c r="AF91" s="2"/>
    </row>
    <row r="92" spans="1:32" x14ac:dyDescent="0.2">
      <c r="A92" t="s">
        <v>90</v>
      </c>
      <c r="B92">
        <v>0.12</v>
      </c>
      <c r="C92">
        <v>0.02</v>
      </c>
      <c r="D92">
        <v>0.02</v>
      </c>
      <c r="E92">
        <v>0.11</v>
      </c>
      <c r="F92">
        <v>0.13</v>
      </c>
      <c r="G92" s="4">
        <f t="shared" si="18"/>
        <v>1</v>
      </c>
      <c r="H92" s="2"/>
      <c r="I92" s="2">
        <f t="shared" si="14"/>
        <v>1</v>
      </c>
      <c r="J92" s="2">
        <f t="shared" si="14"/>
        <v>1</v>
      </c>
      <c r="K92" s="2">
        <f t="shared" si="14"/>
        <v>1</v>
      </c>
      <c r="L92" s="2">
        <f t="shared" si="14"/>
        <v>1</v>
      </c>
      <c r="M92" s="2">
        <f t="shared" si="15"/>
        <v>1</v>
      </c>
      <c r="N92" s="4">
        <f t="shared" si="16"/>
        <v>0.02</v>
      </c>
      <c r="O92" s="4">
        <f t="shared" si="16"/>
        <v>0.02</v>
      </c>
      <c r="P92" s="4">
        <f t="shared" si="16"/>
        <v>0.11</v>
      </c>
      <c r="Q92" s="4">
        <f t="shared" si="16"/>
        <v>0.13</v>
      </c>
      <c r="R92" s="4">
        <f t="shared" si="16"/>
        <v>1</v>
      </c>
      <c r="S92" s="2">
        <f t="shared" si="17"/>
        <v>1</v>
      </c>
      <c r="T92" s="2">
        <f t="shared" si="17"/>
        <v>1</v>
      </c>
      <c r="U92" s="2">
        <f t="shared" si="17"/>
        <v>1</v>
      </c>
      <c r="V92" s="2">
        <f t="shared" si="17"/>
        <v>1</v>
      </c>
      <c r="W92" s="2">
        <f t="shared" si="19"/>
        <v>4</v>
      </c>
      <c r="X92" s="4">
        <f t="shared" si="20"/>
        <v>0.25</v>
      </c>
      <c r="Y92" s="4">
        <f t="shared" si="20"/>
        <v>0.25</v>
      </c>
      <c r="Z92" s="4">
        <f t="shared" si="20"/>
        <v>0.25</v>
      </c>
      <c r="AA92" s="4">
        <f t="shared" si="20"/>
        <v>0.25</v>
      </c>
      <c r="AB92" s="2"/>
      <c r="AC92" s="2"/>
      <c r="AD92" s="2"/>
      <c r="AE92" s="2"/>
      <c r="AF92" s="2"/>
    </row>
    <row r="93" spans="1:32" x14ac:dyDescent="0.2">
      <c r="A93" t="s">
        <v>91</v>
      </c>
      <c r="B93">
        <v>315.52999999999997</v>
      </c>
      <c r="C93">
        <v>0.02</v>
      </c>
      <c r="D93">
        <v>0.04</v>
      </c>
      <c r="E93">
        <v>301.62</v>
      </c>
      <c r="F93">
        <v>324.83999999999997</v>
      </c>
      <c r="G93" s="4">
        <f t="shared" si="18"/>
        <v>1</v>
      </c>
      <c r="H93" s="2"/>
      <c r="I93" s="2">
        <f t="shared" si="14"/>
        <v>1</v>
      </c>
      <c r="J93" s="2">
        <f t="shared" si="14"/>
        <v>1</v>
      </c>
      <c r="K93" s="2">
        <f t="shared" si="14"/>
        <v>1</v>
      </c>
      <c r="L93" s="2">
        <f t="shared" si="14"/>
        <v>1</v>
      </c>
      <c r="M93" s="2">
        <f t="shared" si="15"/>
        <v>1</v>
      </c>
      <c r="N93" s="4">
        <f t="shared" si="16"/>
        <v>0.02</v>
      </c>
      <c r="O93" s="4">
        <f t="shared" si="16"/>
        <v>0.04</v>
      </c>
      <c r="P93" s="4">
        <f t="shared" si="16"/>
        <v>301.62</v>
      </c>
      <c r="Q93" s="4">
        <f t="shared" si="16"/>
        <v>324.83999999999997</v>
      </c>
      <c r="R93" s="4">
        <f t="shared" si="16"/>
        <v>1</v>
      </c>
      <c r="S93" s="2">
        <f t="shared" si="17"/>
        <v>1</v>
      </c>
      <c r="T93" s="2">
        <f t="shared" si="17"/>
        <v>1</v>
      </c>
      <c r="U93" s="2">
        <f t="shared" si="17"/>
        <v>0</v>
      </c>
      <c r="V93" s="2">
        <f t="shared" si="17"/>
        <v>0</v>
      </c>
      <c r="W93" s="2">
        <f t="shared" si="19"/>
        <v>2</v>
      </c>
      <c r="X93" s="4">
        <f t="shared" si="20"/>
        <v>0.5</v>
      </c>
      <c r="Y93" s="4">
        <f t="shared" si="20"/>
        <v>0.5</v>
      </c>
      <c r="Z93" s="4">
        <f t="shared" si="20"/>
        <v>0</v>
      </c>
      <c r="AA93" s="4">
        <f t="shared" si="20"/>
        <v>0</v>
      </c>
      <c r="AB93" s="2"/>
      <c r="AC93" s="2"/>
      <c r="AD93" s="2"/>
      <c r="AE93" s="2"/>
      <c r="AF93" s="2"/>
    </row>
    <row r="94" spans="1:32" x14ac:dyDescent="0.2">
      <c r="A94" t="s">
        <v>92</v>
      </c>
      <c r="B94">
        <v>88.16</v>
      </c>
      <c r="C94">
        <v>0.09</v>
      </c>
      <c r="D94">
        <v>0.09</v>
      </c>
      <c r="E94">
        <v>84.48</v>
      </c>
      <c r="F94"/>
      <c r="G94" s="4">
        <f t="shared" si="18"/>
        <v>1</v>
      </c>
      <c r="H94" s="2"/>
      <c r="I94" s="2">
        <f t="shared" si="14"/>
        <v>1</v>
      </c>
      <c r="J94" s="2">
        <f t="shared" si="14"/>
        <v>1</v>
      </c>
      <c r="K94" s="2">
        <f t="shared" si="14"/>
        <v>1</v>
      </c>
      <c r="L94" s="2">
        <f t="shared" si="14"/>
        <v>0</v>
      </c>
      <c r="M94" s="2">
        <f t="shared" si="15"/>
        <v>1</v>
      </c>
      <c r="N94" s="4">
        <f t="shared" si="16"/>
        <v>0.09</v>
      </c>
      <c r="O94" s="4">
        <f t="shared" si="16"/>
        <v>0.09</v>
      </c>
      <c r="P94" s="4">
        <f t="shared" si="16"/>
        <v>84.48</v>
      </c>
      <c r="Q94" s="4">
        <f t="shared" si="16"/>
        <v>8000</v>
      </c>
      <c r="R94" s="4">
        <f t="shared" si="16"/>
        <v>1</v>
      </c>
      <c r="S94" s="2">
        <f t="shared" si="17"/>
        <v>1</v>
      </c>
      <c r="T94" s="2">
        <f t="shared" si="17"/>
        <v>1</v>
      </c>
      <c r="U94" s="2">
        <f t="shared" si="17"/>
        <v>0</v>
      </c>
      <c r="V94" s="2">
        <f t="shared" si="17"/>
        <v>0</v>
      </c>
      <c r="W94" s="2">
        <f t="shared" si="19"/>
        <v>2</v>
      </c>
      <c r="X94" s="4">
        <f t="shared" si="20"/>
        <v>0.5</v>
      </c>
      <c r="Y94" s="4">
        <f t="shared" si="20"/>
        <v>0.5</v>
      </c>
      <c r="Z94" s="4">
        <f t="shared" si="20"/>
        <v>0</v>
      </c>
      <c r="AA94" s="4">
        <f t="shared" si="20"/>
        <v>0</v>
      </c>
      <c r="AB94" s="2"/>
      <c r="AC94" s="2"/>
      <c r="AD94" s="2"/>
      <c r="AE94" s="2"/>
      <c r="AF94" s="2"/>
    </row>
    <row r="95" spans="1:32" x14ac:dyDescent="0.2">
      <c r="A95" t="s">
        <v>93</v>
      </c>
      <c r="B95">
        <v>0.04</v>
      </c>
      <c r="C95">
        <v>0.03</v>
      </c>
      <c r="D95">
        <v>0.02</v>
      </c>
      <c r="E95">
        <v>7.0000000000000007E-2</v>
      </c>
      <c r="F95">
        <v>0.05</v>
      </c>
      <c r="G95" s="4">
        <f t="shared" si="18"/>
        <v>1</v>
      </c>
      <c r="H95" s="2"/>
      <c r="I95" s="2">
        <f t="shared" si="14"/>
        <v>1</v>
      </c>
      <c r="J95" s="2">
        <f t="shared" si="14"/>
        <v>1</v>
      </c>
      <c r="K95" s="2">
        <f t="shared" si="14"/>
        <v>1</v>
      </c>
      <c r="L95" s="2">
        <f t="shared" si="14"/>
        <v>1</v>
      </c>
      <c r="M95" s="2">
        <f t="shared" si="15"/>
        <v>1</v>
      </c>
      <c r="N95" s="4">
        <f t="shared" si="16"/>
        <v>0.03</v>
      </c>
      <c r="O95" s="4">
        <f t="shared" si="16"/>
        <v>0.02</v>
      </c>
      <c r="P95" s="4">
        <f t="shared" si="16"/>
        <v>7.0000000000000007E-2</v>
      </c>
      <c r="Q95" s="4">
        <f t="shared" si="16"/>
        <v>0.05</v>
      </c>
      <c r="R95" s="4">
        <f t="shared" si="16"/>
        <v>1</v>
      </c>
      <c r="S95" s="2">
        <f t="shared" si="17"/>
        <v>1</v>
      </c>
      <c r="T95" s="2">
        <f t="shared" si="17"/>
        <v>1</v>
      </c>
      <c r="U95" s="2">
        <f t="shared" si="17"/>
        <v>1</v>
      </c>
      <c r="V95" s="2">
        <f t="shared" si="17"/>
        <v>1</v>
      </c>
      <c r="W95" s="2">
        <f t="shared" si="19"/>
        <v>4</v>
      </c>
      <c r="X95" s="4">
        <f t="shared" si="20"/>
        <v>0.25</v>
      </c>
      <c r="Y95" s="4">
        <f t="shared" si="20"/>
        <v>0.25</v>
      </c>
      <c r="Z95" s="4">
        <f t="shared" si="20"/>
        <v>0.25</v>
      </c>
      <c r="AA95" s="4">
        <f t="shared" si="20"/>
        <v>0.25</v>
      </c>
      <c r="AB95" s="2"/>
      <c r="AC95" s="2"/>
      <c r="AD95" s="2"/>
      <c r="AE95" s="2"/>
      <c r="AF95" s="2"/>
    </row>
    <row r="96" spans="1:32" x14ac:dyDescent="0.2">
      <c r="A96" t="s">
        <v>94</v>
      </c>
      <c r="B96">
        <v>80.47</v>
      </c>
      <c r="C96">
        <v>0.08</v>
      </c>
      <c r="D96">
        <v>0.13</v>
      </c>
      <c r="E96">
        <v>73.040000000000006</v>
      </c>
      <c r="F96">
        <v>78.56</v>
      </c>
      <c r="G96" s="4">
        <f t="shared" si="18"/>
        <v>1</v>
      </c>
      <c r="H96" s="2"/>
      <c r="I96" s="2">
        <f t="shared" si="14"/>
        <v>1</v>
      </c>
      <c r="J96" s="2">
        <f t="shared" si="14"/>
        <v>1</v>
      </c>
      <c r="K96" s="2">
        <f t="shared" si="14"/>
        <v>1</v>
      </c>
      <c r="L96" s="2">
        <f t="shared" si="14"/>
        <v>1</v>
      </c>
      <c r="M96" s="2">
        <f t="shared" si="15"/>
        <v>1</v>
      </c>
      <c r="N96" s="4">
        <f t="shared" si="16"/>
        <v>0.08</v>
      </c>
      <c r="O96" s="4">
        <f t="shared" si="16"/>
        <v>0.13</v>
      </c>
      <c r="P96" s="4">
        <f t="shared" si="16"/>
        <v>73.040000000000006</v>
      </c>
      <c r="Q96" s="4">
        <f t="shared" si="16"/>
        <v>78.56</v>
      </c>
      <c r="R96" s="4">
        <f t="shared" si="16"/>
        <v>1</v>
      </c>
      <c r="S96" s="2">
        <f t="shared" si="17"/>
        <v>1</v>
      </c>
      <c r="T96" s="2">
        <f t="shared" si="17"/>
        <v>1</v>
      </c>
      <c r="U96" s="2">
        <f t="shared" si="17"/>
        <v>0</v>
      </c>
      <c r="V96" s="2">
        <f t="shared" si="17"/>
        <v>0</v>
      </c>
      <c r="W96" s="2">
        <f t="shared" si="19"/>
        <v>2</v>
      </c>
      <c r="X96" s="4">
        <f t="shared" si="20"/>
        <v>0.5</v>
      </c>
      <c r="Y96" s="4">
        <f t="shared" si="20"/>
        <v>0.5</v>
      </c>
      <c r="Z96" s="4">
        <f t="shared" si="20"/>
        <v>0</v>
      </c>
      <c r="AA96" s="4">
        <f t="shared" si="20"/>
        <v>0</v>
      </c>
      <c r="AB96" s="2"/>
      <c r="AC96" s="2"/>
      <c r="AD96" s="2"/>
      <c r="AE96" s="2"/>
      <c r="AF96" s="2"/>
    </row>
    <row r="97" spans="1:32" x14ac:dyDescent="0.2">
      <c r="A97" t="s">
        <v>95</v>
      </c>
      <c r="B97">
        <v>0.03</v>
      </c>
      <c r="C97">
        <v>0.01</v>
      </c>
      <c r="D97">
        <v>0.02</v>
      </c>
      <c r="E97">
        <v>0.06</v>
      </c>
      <c r="F97">
        <v>0.3</v>
      </c>
      <c r="G97" s="4">
        <f t="shared" si="18"/>
        <v>1</v>
      </c>
      <c r="H97" s="2"/>
      <c r="I97" s="2">
        <f t="shared" si="14"/>
        <v>1</v>
      </c>
      <c r="J97" s="2">
        <f t="shared" si="14"/>
        <v>1</v>
      </c>
      <c r="K97" s="2">
        <f t="shared" si="14"/>
        <v>1</v>
      </c>
      <c r="L97" s="2">
        <f t="shared" si="14"/>
        <v>1</v>
      </c>
      <c r="M97" s="2">
        <f t="shared" si="15"/>
        <v>1</v>
      </c>
      <c r="N97" s="4">
        <f t="shared" si="16"/>
        <v>0.01</v>
      </c>
      <c r="O97" s="4">
        <f t="shared" si="16"/>
        <v>0.02</v>
      </c>
      <c r="P97" s="4">
        <f t="shared" si="16"/>
        <v>0.06</v>
      </c>
      <c r="Q97" s="4">
        <f t="shared" si="16"/>
        <v>0.3</v>
      </c>
      <c r="R97" s="4">
        <f t="shared" si="16"/>
        <v>1</v>
      </c>
      <c r="S97" s="2">
        <f t="shared" si="17"/>
        <v>1</v>
      </c>
      <c r="T97" s="2">
        <f t="shared" si="17"/>
        <v>1</v>
      </c>
      <c r="U97" s="2">
        <f t="shared" si="17"/>
        <v>1</v>
      </c>
      <c r="V97" s="2">
        <f t="shared" si="17"/>
        <v>1</v>
      </c>
      <c r="W97" s="2">
        <f t="shared" si="19"/>
        <v>4</v>
      </c>
      <c r="X97" s="4">
        <f t="shared" si="20"/>
        <v>0.25</v>
      </c>
      <c r="Y97" s="4">
        <f t="shared" si="20"/>
        <v>0.25</v>
      </c>
      <c r="Z97" s="4">
        <f t="shared" si="20"/>
        <v>0.25</v>
      </c>
      <c r="AA97" s="4">
        <f t="shared" si="20"/>
        <v>0.25</v>
      </c>
      <c r="AB97" s="2"/>
      <c r="AC97" s="2"/>
      <c r="AD97" s="2"/>
      <c r="AE97" s="2"/>
      <c r="AF97" s="2"/>
    </row>
    <row r="98" spans="1:32" x14ac:dyDescent="0.2">
      <c r="A98" t="s">
        <v>96</v>
      </c>
      <c r="B98">
        <v>0.28999999999999998</v>
      </c>
      <c r="C98">
        <v>0.12</v>
      </c>
      <c r="D98">
        <v>1.39</v>
      </c>
      <c r="E98">
        <v>0.4</v>
      </c>
      <c r="F98">
        <v>5.68</v>
      </c>
      <c r="G98" s="4">
        <f t="shared" si="18"/>
        <v>1</v>
      </c>
      <c r="H98" s="2"/>
      <c r="I98" s="2">
        <f t="shared" ref="I98:L123" si="21">IF(C98="",0,1)</f>
        <v>1</v>
      </c>
      <c r="J98" s="2">
        <f t="shared" si="21"/>
        <v>1</v>
      </c>
      <c r="K98" s="2">
        <f t="shared" si="21"/>
        <v>1</v>
      </c>
      <c r="L98" s="2">
        <f t="shared" si="21"/>
        <v>1</v>
      </c>
      <c r="M98" s="2">
        <f t="shared" si="15"/>
        <v>1</v>
      </c>
      <c r="N98" s="4">
        <f t="shared" ref="N98:R123" si="22">IF(I98=1,C98,$H$3)</f>
        <v>0.12</v>
      </c>
      <c r="O98" s="4">
        <f t="shared" si="22"/>
        <v>1.39</v>
      </c>
      <c r="P98" s="4">
        <f t="shared" si="22"/>
        <v>0.4</v>
      </c>
      <c r="Q98" s="4">
        <f t="shared" si="22"/>
        <v>5.68</v>
      </c>
      <c r="R98" s="4">
        <f t="shared" si="22"/>
        <v>1</v>
      </c>
      <c r="S98" s="2">
        <f t="shared" ref="S98:V123" si="23">IF(AND(C98&lt;&gt;"",C98&lt;=(1+$H$5)*$G98),1,0)</f>
        <v>1</v>
      </c>
      <c r="T98" s="2">
        <f t="shared" si="23"/>
        <v>0</v>
      </c>
      <c r="U98" s="2">
        <f t="shared" si="23"/>
        <v>1</v>
      </c>
      <c r="V98" s="2">
        <f t="shared" si="23"/>
        <v>0</v>
      </c>
      <c r="W98" s="2">
        <f t="shared" si="19"/>
        <v>2</v>
      </c>
      <c r="X98" s="4">
        <f t="shared" si="20"/>
        <v>0.5</v>
      </c>
      <c r="Y98" s="4">
        <f t="shared" si="20"/>
        <v>0</v>
      </c>
      <c r="Z98" s="4">
        <f t="shared" si="20"/>
        <v>0.5</v>
      </c>
      <c r="AA98" s="4">
        <f t="shared" si="20"/>
        <v>0</v>
      </c>
      <c r="AB98" s="2"/>
      <c r="AC98" s="2"/>
      <c r="AD98" s="2"/>
      <c r="AE98" s="2"/>
      <c r="AF98" s="2"/>
    </row>
    <row r="99" spans="1:32" x14ac:dyDescent="0.2">
      <c r="A99" t="s">
        <v>97</v>
      </c>
      <c r="B99">
        <v>0.15</v>
      </c>
      <c r="C99">
        <v>0.02</v>
      </c>
      <c r="D99">
        <v>0.01</v>
      </c>
      <c r="E99">
        <v>0.02</v>
      </c>
      <c r="F99">
        <v>0.11</v>
      </c>
      <c r="G99" s="4">
        <f t="shared" si="18"/>
        <v>1</v>
      </c>
      <c r="H99" s="2"/>
      <c r="I99" s="2">
        <f t="shared" si="21"/>
        <v>1</v>
      </c>
      <c r="J99" s="2">
        <f t="shared" si="21"/>
        <v>1</v>
      </c>
      <c r="K99" s="2">
        <f t="shared" si="21"/>
        <v>1</v>
      </c>
      <c r="L99" s="2">
        <f t="shared" si="21"/>
        <v>1</v>
      </c>
      <c r="M99" s="2">
        <f t="shared" si="15"/>
        <v>1</v>
      </c>
      <c r="N99" s="4">
        <f t="shared" si="22"/>
        <v>0.02</v>
      </c>
      <c r="O99" s="4">
        <f t="shared" si="22"/>
        <v>0.01</v>
      </c>
      <c r="P99" s="4">
        <f t="shared" si="22"/>
        <v>0.02</v>
      </c>
      <c r="Q99" s="4">
        <f t="shared" si="22"/>
        <v>0.11</v>
      </c>
      <c r="R99" s="4">
        <f t="shared" si="22"/>
        <v>1</v>
      </c>
      <c r="S99" s="2">
        <f t="shared" si="23"/>
        <v>1</v>
      </c>
      <c r="T99" s="2">
        <f t="shared" si="23"/>
        <v>1</v>
      </c>
      <c r="U99" s="2">
        <f t="shared" si="23"/>
        <v>1</v>
      </c>
      <c r="V99" s="2">
        <f t="shared" si="23"/>
        <v>1</v>
      </c>
      <c r="W99" s="2">
        <f t="shared" si="19"/>
        <v>4</v>
      </c>
      <c r="X99" s="4">
        <f t="shared" si="20"/>
        <v>0.25</v>
      </c>
      <c r="Y99" s="4">
        <f t="shared" si="20"/>
        <v>0.25</v>
      </c>
      <c r="Z99" s="4">
        <f t="shared" si="20"/>
        <v>0.25</v>
      </c>
      <c r="AA99" s="4">
        <f t="shared" si="20"/>
        <v>0.25</v>
      </c>
      <c r="AB99" s="2"/>
      <c r="AC99" s="2"/>
      <c r="AD99" s="2"/>
      <c r="AE99" s="2"/>
      <c r="AF99" s="2"/>
    </row>
    <row r="100" spans="1:32" x14ac:dyDescent="0.2">
      <c r="A100" t="s">
        <v>98</v>
      </c>
      <c r="B100">
        <v>116.2</v>
      </c>
      <c r="C100">
        <v>0.38</v>
      </c>
      <c r="D100">
        <v>0.34</v>
      </c>
      <c r="E100">
        <v>116.23</v>
      </c>
      <c r="F100">
        <v>172.58</v>
      </c>
      <c r="G100" s="4">
        <f t="shared" si="18"/>
        <v>1</v>
      </c>
      <c r="H100" s="2"/>
      <c r="I100" s="2">
        <f t="shared" si="21"/>
        <v>1</v>
      </c>
      <c r="J100" s="2">
        <f t="shared" si="21"/>
        <v>1</v>
      </c>
      <c r="K100" s="2">
        <f t="shared" si="21"/>
        <v>1</v>
      </c>
      <c r="L100" s="2">
        <f t="shared" si="21"/>
        <v>1</v>
      </c>
      <c r="M100" s="2">
        <f t="shared" si="15"/>
        <v>1</v>
      </c>
      <c r="N100" s="4">
        <f t="shared" si="22"/>
        <v>0.38</v>
      </c>
      <c r="O100" s="4">
        <f t="shared" si="22"/>
        <v>0.34</v>
      </c>
      <c r="P100" s="4">
        <f t="shared" si="22"/>
        <v>116.23</v>
      </c>
      <c r="Q100" s="4">
        <f t="shared" si="22"/>
        <v>172.58</v>
      </c>
      <c r="R100" s="4">
        <f t="shared" si="22"/>
        <v>1</v>
      </c>
      <c r="S100" s="2">
        <f t="shared" si="23"/>
        <v>1</v>
      </c>
      <c r="T100" s="2">
        <f t="shared" si="23"/>
        <v>1</v>
      </c>
      <c r="U100" s="2">
        <f t="shared" si="23"/>
        <v>0</v>
      </c>
      <c r="V100" s="2">
        <f t="shared" si="23"/>
        <v>0</v>
      </c>
      <c r="W100" s="2">
        <f t="shared" si="19"/>
        <v>2</v>
      </c>
      <c r="X100" s="4">
        <f t="shared" si="20"/>
        <v>0.5</v>
      </c>
      <c r="Y100" s="4">
        <f t="shared" si="20"/>
        <v>0.5</v>
      </c>
      <c r="Z100" s="4">
        <f t="shared" si="20"/>
        <v>0</v>
      </c>
      <c r="AA100" s="4">
        <f t="shared" si="20"/>
        <v>0</v>
      </c>
      <c r="AB100" s="2"/>
      <c r="AC100" s="2"/>
      <c r="AD100" s="2"/>
      <c r="AE100" s="2"/>
      <c r="AF100" s="2"/>
    </row>
    <row r="101" spans="1:32" x14ac:dyDescent="0.2">
      <c r="A101" t="s">
        <v>99</v>
      </c>
      <c r="B101">
        <v>17.05</v>
      </c>
      <c r="C101">
        <v>0.15</v>
      </c>
      <c r="D101">
        <v>0.16</v>
      </c>
      <c r="E101">
        <v>52.42</v>
      </c>
      <c r="F101">
        <v>54.95</v>
      </c>
      <c r="G101" s="4">
        <f t="shared" si="18"/>
        <v>1</v>
      </c>
      <c r="H101" s="2"/>
      <c r="I101" s="2">
        <f t="shared" si="21"/>
        <v>1</v>
      </c>
      <c r="J101" s="2">
        <f t="shared" si="21"/>
        <v>1</v>
      </c>
      <c r="K101" s="2">
        <f t="shared" si="21"/>
        <v>1</v>
      </c>
      <c r="L101" s="2">
        <f t="shared" si="21"/>
        <v>1</v>
      </c>
      <c r="M101" s="2">
        <f t="shared" si="15"/>
        <v>1</v>
      </c>
      <c r="N101" s="4">
        <f t="shared" si="22"/>
        <v>0.15</v>
      </c>
      <c r="O101" s="4">
        <f t="shared" si="22"/>
        <v>0.16</v>
      </c>
      <c r="P101" s="4">
        <f t="shared" si="22"/>
        <v>52.42</v>
      </c>
      <c r="Q101" s="4">
        <f t="shared" si="22"/>
        <v>54.95</v>
      </c>
      <c r="R101" s="4">
        <f t="shared" si="22"/>
        <v>1</v>
      </c>
      <c r="S101" s="2">
        <f t="shared" si="23"/>
        <v>1</v>
      </c>
      <c r="T101" s="2">
        <f t="shared" si="23"/>
        <v>1</v>
      </c>
      <c r="U101" s="2">
        <f t="shared" si="23"/>
        <v>0</v>
      </c>
      <c r="V101" s="2">
        <f t="shared" si="23"/>
        <v>0</v>
      </c>
      <c r="W101" s="2">
        <f t="shared" si="19"/>
        <v>2</v>
      </c>
      <c r="X101" s="4">
        <f t="shared" si="20"/>
        <v>0.5</v>
      </c>
      <c r="Y101" s="4">
        <f t="shared" si="20"/>
        <v>0.5</v>
      </c>
      <c r="Z101" s="4">
        <f t="shared" si="20"/>
        <v>0</v>
      </c>
      <c r="AA101" s="4">
        <f t="shared" si="20"/>
        <v>0</v>
      </c>
      <c r="AB101" s="2"/>
      <c r="AC101" s="2"/>
      <c r="AD101" s="2"/>
      <c r="AE101" s="2"/>
      <c r="AF101" s="2"/>
    </row>
    <row r="102" spans="1:32" x14ac:dyDescent="0.2">
      <c r="A102" t="s">
        <v>100</v>
      </c>
      <c r="B102">
        <v>0.22</v>
      </c>
      <c r="C102">
        <v>0.21</v>
      </c>
      <c r="D102">
        <v>0.15</v>
      </c>
      <c r="E102">
        <v>17.96</v>
      </c>
      <c r="F102">
        <v>262.69</v>
      </c>
      <c r="G102" s="4">
        <f t="shared" si="18"/>
        <v>1</v>
      </c>
      <c r="H102" s="2"/>
      <c r="I102" s="2">
        <f t="shared" si="21"/>
        <v>1</v>
      </c>
      <c r="J102" s="2">
        <f t="shared" si="21"/>
        <v>1</v>
      </c>
      <c r="K102" s="2">
        <f t="shared" si="21"/>
        <v>1</v>
      </c>
      <c r="L102" s="2">
        <f t="shared" si="21"/>
        <v>1</v>
      </c>
      <c r="M102" s="2">
        <f t="shared" si="15"/>
        <v>1</v>
      </c>
      <c r="N102" s="4">
        <f t="shared" si="22"/>
        <v>0.21</v>
      </c>
      <c r="O102" s="4">
        <f t="shared" si="22"/>
        <v>0.15</v>
      </c>
      <c r="P102" s="4">
        <f t="shared" si="22"/>
        <v>17.96</v>
      </c>
      <c r="Q102" s="4">
        <f t="shared" si="22"/>
        <v>262.69</v>
      </c>
      <c r="R102" s="4">
        <f t="shared" si="22"/>
        <v>1</v>
      </c>
      <c r="S102" s="2">
        <f t="shared" si="23"/>
        <v>1</v>
      </c>
      <c r="T102" s="2">
        <f t="shared" si="23"/>
        <v>1</v>
      </c>
      <c r="U102" s="2">
        <f t="shared" si="23"/>
        <v>0</v>
      </c>
      <c r="V102" s="2">
        <f t="shared" si="23"/>
        <v>0</v>
      </c>
      <c r="W102" s="2">
        <f t="shared" si="19"/>
        <v>2</v>
      </c>
      <c r="X102" s="4">
        <f t="shared" si="20"/>
        <v>0.5</v>
      </c>
      <c r="Y102" s="4">
        <f t="shared" si="20"/>
        <v>0.5</v>
      </c>
      <c r="Z102" s="4">
        <f t="shared" si="20"/>
        <v>0</v>
      </c>
      <c r="AA102" s="4">
        <f t="shared" si="20"/>
        <v>0</v>
      </c>
      <c r="AB102" s="2"/>
      <c r="AC102" s="2"/>
      <c r="AD102" s="2"/>
      <c r="AE102" s="2"/>
      <c r="AF102" s="2"/>
    </row>
    <row r="103" spans="1:32" x14ac:dyDescent="0.2">
      <c r="A103" t="s">
        <v>101</v>
      </c>
      <c r="B103">
        <v>96.56</v>
      </c>
      <c r="C103">
        <v>136.65</v>
      </c>
      <c r="D103">
        <v>138.18</v>
      </c>
      <c r="E103"/>
      <c r="F103"/>
      <c r="G103" s="4">
        <f t="shared" si="18"/>
        <v>136.65</v>
      </c>
      <c r="H103" s="2"/>
      <c r="I103" s="2">
        <f t="shared" si="21"/>
        <v>1</v>
      </c>
      <c r="J103" s="2">
        <f t="shared" si="21"/>
        <v>1</v>
      </c>
      <c r="K103" s="2">
        <f t="shared" si="21"/>
        <v>0</v>
      </c>
      <c r="L103" s="2">
        <f t="shared" si="21"/>
        <v>0</v>
      </c>
      <c r="M103" s="2">
        <f t="shared" si="15"/>
        <v>1</v>
      </c>
      <c r="N103" s="4">
        <f t="shared" si="22"/>
        <v>136.65</v>
      </c>
      <c r="O103" s="4">
        <f t="shared" si="22"/>
        <v>138.18</v>
      </c>
      <c r="P103" s="4">
        <f t="shared" si="22"/>
        <v>8000</v>
      </c>
      <c r="Q103" s="4">
        <f t="shared" si="22"/>
        <v>8000</v>
      </c>
      <c r="R103" s="4">
        <f t="shared" si="22"/>
        <v>136.65</v>
      </c>
      <c r="S103" s="2">
        <f t="shared" si="23"/>
        <v>1</v>
      </c>
      <c r="T103" s="2">
        <f t="shared" si="23"/>
        <v>1</v>
      </c>
      <c r="U103" s="2">
        <f t="shared" si="23"/>
        <v>0</v>
      </c>
      <c r="V103" s="2">
        <f t="shared" si="23"/>
        <v>0</v>
      </c>
      <c r="W103" s="2">
        <f t="shared" si="19"/>
        <v>2</v>
      </c>
      <c r="X103" s="4">
        <f t="shared" si="20"/>
        <v>0.5</v>
      </c>
      <c r="Y103" s="4">
        <f t="shared" si="20"/>
        <v>0.5</v>
      </c>
      <c r="Z103" s="4">
        <f t="shared" si="20"/>
        <v>0</v>
      </c>
      <c r="AA103" s="4">
        <f t="shared" si="20"/>
        <v>0</v>
      </c>
      <c r="AB103" s="2"/>
      <c r="AC103" s="2"/>
      <c r="AD103" s="2"/>
      <c r="AE103" s="2"/>
      <c r="AF103" s="2"/>
    </row>
    <row r="104" spans="1:32" x14ac:dyDescent="0.2">
      <c r="A104" t="s">
        <v>102</v>
      </c>
      <c r="B104">
        <v>2.96</v>
      </c>
      <c r="C104">
        <v>17.89</v>
      </c>
      <c r="D104"/>
      <c r="E104">
        <v>8.6199999999999992</v>
      </c>
      <c r="F104">
        <v>131.09</v>
      </c>
      <c r="G104" s="4">
        <f t="shared" si="18"/>
        <v>8.6199999999999992</v>
      </c>
      <c r="H104" s="2"/>
      <c r="I104" s="2">
        <f t="shared" si="21"/>
        <v>1</v>
      </c>
      <c r="J104" s="2">
        <f t="shared" si="21"/>
        <v>0</v>
      </c>
      <c r="K104" s="2">
        <f t="shared" si="21"/>
        <v>1</v>
      </c>
      <c r="L104" s="2">
        <f t="shared" si="21"/>
        <v>1</v>
      </c>
      <c r="M104" s="2">
        <f t="shared" si="15"/>
        <v>1</v>
      </c>
      <c r="N104" s="4">
        <f t="shared" si="22"/>
        <v>17.89</v>
      </c>
      <c r="O104" s="4">
        <f t="shared" si="22"/>
        <v>8000</v>
      </c>
      <c r="P104" s="4">
        <f t="shared" si="22"/>
        <v>8.6199999999999992</v>
      </c>
      <c r="Q104" s="4">
        <f t="shared" si="22"/>
        <v>131.09</v>
      </c>
      <c r="R104" s="4">
        <f t="shared" si="22"/>
        <v>8.6199999999999992</v>
      </c>
      <c r="S104" s="2">
        <f t="shared" si="23"/>
        <v>0</v>
      </c>
      <c r="T104" s="2">
        <f t="shared" si="23"/>
        <v>0</v>
      </c>
      <c r="U104" s="2">
        <f t="shared" si="23"/>
        <v>1</v>
      </c>
      <c r="V104" s="2">
        <f t="shared" si="23"/>
        <v>0</v>
      </c>
      <c r="W104" s="2">
        <f t="shared" si="19"/>
        <v>1</v>
      </c>
      <c r="X104" s="4">
        <f t="shared" si="20"/>
        <v>0</v>
      </c>
      <c r="Y104" s="4">
        <f t="shared" si="20"/>
        <v>0</v>
      </c>
      <c r="Z104" s="4">
        <f t="shared" si="20"/>
        <v>1</v>
      </c>
      <c r="AA104" s="4">
        <f t="shared" si="20"/>
        <v>0</v>
      </c>
      <c r="AB104" s="2"/>
      <c r="AC104" s="2"/>
      <c r="AD104" s="2"/>
      <c r="AE104" s="2"/>
      <c r="AF104" s="2"/>
    </row>
    <row r="105" spans="1:32" x14ac:dyDescent="0.2">
      <c r="A105" t="s">
        <v>103</v>
      </c>
      <c r="B105">
        <v>719.02</v>
      </c>
      <c r="C105">
        <v>571.62</v>
      </c>
      <c r="D105">
        <v>544.20000000000005</v>
      </c>
      <c r="E105"/>
      <c r="F105">
        <v>725.22</v>
      </c>
      <c r="G105" s="4">
        <f t="shared" si="18"/>
        <v>544.20000000000005</v>
      </c>
      <c r="H105" s="2"/>
      <c r="I105" s="2">
        <f t="shared" si="21"/>
        <v>1</v>
      </c>
      <c r="J105" s="2">
        <f t="shared" si="21"/>
        <v>1</v>
      </c>
      <c r="K105" s="2">
        <f t="shared" si="21"/>
        <v>0</v>
      </c>
      <c r="L105" s="2">
        <f t="shared" si="21"/>
        <v>1</v>
      </c>
      <c r="M105" s="2">
        <f t="shared" si="15"/>
        <v>1</v>
      </c>
      <c r="N105" s="4">
        <f t="shared" si="22"/>
        <v>571.62</v>
      </c>
      <c r="O105" s="4">
        <f t="shared" si="22"/>
        <v>544.20000000000005</v>
      </c>
      <c r="P105" s="4">
        <f t="shared" si="22"/>
        <v>8000</v>
      </c>
      <c r="Q105" s="4">
        <f t="shared" si="22"/>
        <v>725.22</v>
      </c>
      <c r="R105" s="4">
        <f t="shared" si="22"/>
        <v>544.20000000000005</v>
      </c>
      <c r="S105" s="2">
        <f t="shared" si="23"/>
        <v>0</v>
      </c>
      <c r="T105" s="2">
        <f t="shared" si="23"/>
        <v>1</v>
      </c>
      <c r="U105" s="2">
        <f t="shared" si="23"/>
        <v>0</v>
      </c>
      <c r="V105" s="2">
        <f t="shared" si="23"/>
        <v>0</v>
      </c>
      <c r="W105" s="2">
        <f t="shared" si="19"/>
        <v>1</v>
      </c>
      <c r="X105" s="4">
        <f t="shared" si="20"/>
        <v>0</v>
      </c>
      <c r="Y105" s="4">
        <f t="shared" si="20"/>
        <v>1</v>
      </c>
      <c r="Z105" s="4">
        <f t="shared" si="20"/>
        <v>0</v>
      </c>
      <c r="AA105" s="4">
        <f t="shared" si="20"/>
        <v>0</v>
      </c>
      <c r="AB105" s="2"/>
      <c r="AC105" s="2"/>
      <c r="AD105" s="2"/>
      <c r="AE105" s="2"/>
      <c r="AF105" s="2"/>
    </row>
    <row r="106" spans="1:32" x14ac:dyDescent="0.2">
      <c r="A106" t="s">
        <v>104</v>
      </c>
      <c r="B106">
        <v>49.67</v>
      </c>
      <c r="C106">
        <v>55.99</v>
      </c>
      <c r="D106">
        <v>53.23</v>
      </c>
      <c r="E106"/>
      <c r="F106">
        <v>523.08000000000004</v>
      </c>
      <c r="G106" s="4">
        <f t="shared" si="18"/>
        <v>53.23</v>
      </c>
      <c r="H106" s="2"/>
      <c r="I106" s="2">
        <f t="shared" si="21"/>
        <v>1</v>
      </c>
      <c r="J106" s="2">
        <f t="shared" si="21"/>
        <v>1</v>
      </c>
      <c r="K106" s="2">
        <f t="shared" si="21"/>
        <v>0</v>
      </c>
      <c r="L106" s="2">
        <f t="shared" si="21"/>
        <v>1</v>
      </c>
      <c r="M106" s="2">
        <f t="shared" si="15"/>
        <v>1</v>
      </c>
      <c r="N106" s="4">
        <f t="shared" si="22"/>
        <v>55.99</v>
      </c>
      <c r="O106" s="4">
        <f t="shared" si="22"/>
        <v>53.23</v>
      </c>
      <c r="P106" s="4">
        <f t="shared" si="22"/>
        <v>8000</v>
      </c>
      <c r="Q106" s="4">
        <f t="shared" si="22"/>
        <v>523.08000000000004</v>
      </c>
      <c r="R106" s="4">
        <f t="shared" si="22"/>
        <v>53.23</v>
      </c>
      <c r="S106" s="2">
        <f t="shared" si="23"/>
        <v>0</v>
      </c>
      <c r="T106" s="2">
        <f t="shared" si="23"/>
        <v>1</v>
      </c>
      <c r="U106" s="2">
        <f t="shared" si="23"/>
        <v>0</v>
      </c>
      <c r="V106" s="2">
        <f t="shared" si="23"/>
        <v>0</v>
      </c>
      <c r="W106" s="2">
        <f t="shared" si="19"/>
        <v>1</v>
      </c>
      <c r="X106" s="4">
        <f t="shared" si="20"/>
        <v>0</v>
      </c>
      <c r="Y106" s="4">
        <f t="shared" si="20"/>
        <v>1</v>
      </c>
      <c r="Z106" s="4">
        <f t="shared" si="20"/>
        <v>0</v>
      </c>
      <c r="AA106" s="4">
        <f t="shared" si="20"/>
        <v>0</v>
      </c>
      <c r="AB106" s="2"/>
      <c r="AC106" s="2"/>
      <c r="AD106" s="2"/>
      <c r="AE106" s="2"/>
      <c r="AF106" s="2"/>
    </row>
    <row r="107" spans="1:32" x14ac:dyDescent="0.2">
      <c r="A107" t="s">
        <v>105</v>
      </c>
      <c r="B107">
        <v>28.28</v>
      </c>
      <c r="C107">
        <v>648.52</v>
      </c>
      <c r="D107">
        <v>39.04</v>
      </c>
      <c r="E107"/>
      <c r="F107">
        <v>163.6</v>
      </c>
      <c r="G107" s="4">
        <f t="shared" si="18"/>
        <v>39.04</v>
      </c>
      <c r="H107" s="2"/>
      <c r="I107" s="2">
        <f t="shared" si="21"/>
        <v>1</v>
      </c>
      <c r="J107" s="2">
        <f t="shared" si="21"/>
        <v>1</v>
      </c>
      <c r="K107" s="2">
        <f t="shared" si="21"/>
        <v>0</v>
      </c>
      <c r="L107" s="2">
        <f t="shared" si="21"/>
        <v>1</v>
      </c>
      <c r="M107" s="2">
        <f t="shared" si="15"/>
        <v>1</v>
      </c>
      <c r="N107" s="4">
        <f t="shared" si="22"/>
        <v>648.52</v>
      </c>
      <c r="O107" s="4">
        <f t="shared" si="22"/>
        <v>39.04</v>
      </c>
      <c r="P107" s="4">
        <f t="shared" si="22"/>
        <v>8000</v>
      </c>
      <c r="Q107" s="4">
        <f t="shared" si="22"/>
        <v>163.6</v>
      </c>
      <c r="R107" s="4">
        <f t="shared" si="22"/>
        <v>39.04</v>
      </c>
      <c r="S107" s="2">
        <f t="shared" si="23"/>
        <v>0</v>
      </c>
      <c r="T107" s="2">
        <f t="shared" si="23"/>
        <v>1</v>
      </c>
      <c r="U107" s="2">
        <f t="shared" si="23"/>
        <v>0</v>
      </c>
      <c r="V107" s="2">
        <f t="shared" si="23"/>
        <v>0</v>
      </c>
      <c r="W107" s="2">
        <f t="shared" si="19"/>
        <v>1</v>
      </c>
      <c r="X107" s="4">
        <f t="shared" si="20"/>
        <v>0</v>
      </c>
      <c r="Y107" s="4">
        <f t="shared" si="20"/>
        <v>1</v>
      </c>
      <c r="Z107" s="4">
        <f t="shared" si="20"/>
        <v>0</v>
      </c>
      <c r="AA107" s="4">
        <f t="shared" si="20"/>
        <v>0</v>
      </c>
      <c r="AB107" s="2"/>
      <c r="AC107" s="2"/>
      <c r="AD107" s="2"/>
      <c r="AE107" s="2"/>
      <c r="AF107" s="2"/>
    </row>
    <row r="108" spans="1:32" x14ac:dyDescent="0.2">
      <c r="A108" t="s">
        <v>106</v>
      </c>
      <c r="B108">
        <v>30.22</v>
      </c>
      <c r="C108">
        <v>217.76</v>
      </c>
      <c r="D108">
        <v>18.100000000000001</v>
      </c>
      <c r="E108"/>
      <c r="F108"/>
      <c r="G108" s="4">
        <f t="shared" si="18"/>
        <v>18.100000000000001</v>
      </c>
      <c r="H108" s="2"/>
      <c r="I108" s="2">
        <f t="shared" si="21"/>
        <v>1</v>
      </c>
      <c r="J108" s="2">
        <f t="shared" si="21"/>
        <v>1</v>
      </c>
      <c r="K108" s="2">
        <f t="shared" si="21"/>
        <v>0</v>
      </c>
      <c r="L108" s="2">
        <f t="shared" si="21"/>
        <v>0</v>
      </c>
      <c r="M108" s="2">
        <f t="shared" si="15"/>
        <v>1</v>
      </c>
      <c r="N108" s="4">
        <f t="shared" si="22"/>
        <v>217.76</v>
      </c>
      <c r="O108" s="4">
        <f t="shared" si="22"/>
        <v>18.100000000000001</v>
      </c>
      <c r="P108" s="4">
        <f t="shared" si="22"/>
        <v>8000</v>
      </c>
      <c r="Q108" s="4">
        <f t="shared" si="22"/>
        <v>8000</v>
      </c>
      <c r="R108" s="4">
        <f t="shared" si="22"/>
        <v>18.100000000000001</v>
      </c>
      <c r="S108" s="2">
        <f t="shared" si="23"/>
        <v>0</v>
      </c>
      <c r="T108" s="2">
        <f t="shared" si="23"/>
        <v>1</v>
      </c>
      <c r="U108" s="2">
        <f t="shared" si="23"/>
        <v>0</v>
      </c>
      <c r="V108" s="2">
        <f t="shared" si="23"/>
        <v>0</v>
      </c>
      <c r="W108" s="2">
        <f t="shared" si="19"/>
        <v>1</v>
      </c>
      <c r="X108" s="4">
        <f t="shared" si="20"/>
        <v>0</v>
      </c>
      <c r="Y108" s="4">
        <f t="shared" si="20"/>
        <v>1</v>
      </c>
      <c r="Z108" s="4">
        <f t="shared" si="20"/>
        <v>0</v>
      </c>
      <c r="AA108" s="4">
        <f t="shared" si="20"/>
        <v>0</v>
      </c>
      <c r="AB108" s="2"/>
      <c r="AC108" s="2"/>
      <c r="AD108" s="2"/>
      <c r="AE108" s="2"/>
      <c r="AF108" s="2"/>
    </row>
    <row r="109" spans="1:32" x14ac:dyDescent="0.2">
      <c r="A109" t="s">
        <v>107</v>
      </c>
      <c r="B109">
        <v>20.82</v>
      </c>
      <c r="C109"/>
      <c r="D109">
        <v>42.58</v>
      </c>
      <c r="E109"/>
      <c r="F109">
        <v>169.39</v>
      </c>
      <c r="G109" s="4">
        <f t="shared" si="18"/>
        <v>42.58</v>
      </c>
      <c r="H109" s="2"/>
      <c r="I109" s="2">
        <f t="shared" si="21"/>
        <v>0</v>
      </c>
      <c r="J109" s="2">
        <f t="shared" si="21"/>
        <v>1</v>
      </c>
      <c r="K109" s="2">
        <f t="shared" si="21"/>
        <v>0</v>
      </c>
      <c r="L109" s="2">
        <f t="shared" si="21"/>
        <v>1</v>
      </c>
      <c r="M109" s="2">
        <f t="shared" si="15"/>
        <v>1</v>
      </c>
      <c r="N109" s="4">
        <f t="shared" si="22"/>
        <v>8000</v>
      </c>
      <c r="O109" s="4">
        <f t="shared" si="22"/>
        <v>42.58</v>
      </c>
      <c r="P109" s="4">
        <f t="shared" si="22"/>
        <v>8000</v>
      </c>
      <c r="Q109" s="4">
        <f t="shared" si="22"/>
        <v>169.39</v>
      </c>
      <c r="R109" s="4">
        <f t="shared" si="22"/>
        <v>42.58</v>
      </c>
      <c r="S109" s="2">
        <f t="shared" si="23"/>
        <v>0</v>
      </c>
      <c r="T109" s="2">
        <f t="shared" si="23"/>
        <v>1</v>
      </c>
      <c r="U109" s="2">
        <f t="shared" si="23"/>
        <v>0</v>
      </c>
      <c r="V109" s="2">
        <f t="shared" si="23"/>
        <v>0</v>
      </c>
      <c r="W109" s="2">
        <f t="shared" si="19"/>
        <v>1</v>
      </c>
      <c r="X109" s="4">
        <f t="shared" si="20"/>
        <v>0</v>
      </c>
      <c r="Y109" s="4">
        <f t="shared" si="20"/>
        <v>1</v>
      </c>
      <c r="Z109" s="4">
        <f t="shared" si="20"/>
        <v>0</v>
      </c>
      <c r="AA109" s="4">
        <f t="shared" si="20"/>
        <v>0</v>
      </c>
      <c r="AB109" s="2"/>
      <c r="AC109" s="2"/>
      <c r="AD109" s="2"/>
      <c r="AE109" s="2"/>
      <c r="AF109" s="2"/>
    </row>
    <row r="110" spans="1:32" x14ac:dyDescent="0.2">
      <c r="A110" t="s">
        <v>108</v>
      </c>
      <c r="B110">
        <v>863.55</v>
      </c>
      <c r="C110">
        <v>44.09</v>
      </c>
      <c r="D110">
        <v>41.75</v>
      </c>
      <c r="E110"/>
      <c r="F110"/>
      <c r="G110" s="4">
        <f t="shared" si="18"/>
        <v>41.75</v>
      </c>
      <c r="H110" s="2"/>
      <c r="I110" s="2">
        <f t="shared" si="21"/>
        <v>1</v>
      </c>
      <c r="J110" s="2">
        <f t="shared" si="21"/>
        <v>1</v>
      </c>
      <c r="K110" s="2">
        <f t="shared" si="21"/>
        <v>0</v>
      </c>
      <c r="L110" s="2">
        <f t="shared" si="21"/>
        <v>0</v>
      </c>
      <c r="M110" s="2">
        <f t="shared" si="15"/>
        <v>1</v>
      </c>
      <c r="N110" s="4">
        <f t="shared" si="22"/>
        <v>44.09</v>
      </c>
      <c r="O110" s="4">
        <f t="shared" si="22"/>
        <v>41.75</v>
      </c>
      <c r="P110" s="4">
        <f t="shared" si="22"/>
        <v>8000</v>
      </c>
      <c r="Q110" s="4">
        <f t="shared" si="22"/>
        <v>8000</v>
      </c>
      <c r="R110" s="4">
        <f t="shared" si="22"/>
        <v>41.75</v>
      </c>
      <c r="S110" s="2">
        <f t="shared" si="23"/>
        <v>0</v>
      </c>
      <c r="T110" s="2">
        <f t="shared" si="23"/>
        <v>1</v>
      </c>
      <c r="U110" s="2">
        <f t="shared" si="23"/>
        <v>0</v>
      </c>
      <c r="V110" s="2">
        <f t="shared" si="23"/>
        <v>0</v>
      </c>
      <c r="W110" s="2">
        <f t="shared" si="19"/>
        <v>1</v>
      </c>
      <c r="X110" s="4">
        <f t="shared" si="20"/>
        <v>0</v>
      </c>
      <c r="Y110" s="4">
        <f t="shared" si="20"/>
        <v>1</v>
      </c>
      <c r="Z110" s="4">
        <f t="shared" si="20"/>
        <v>0</v>
      </c>
      <c r="AA110" s="4">
        <f t="shared" si="20"/>
        <v>0</v>
      </c>
      <c r="AB110" s="2"/>
      <c r="AC110" s="2"/>
      <c r="AD110" s="2"/>
      <c r="AE110" s="2"/>
      <c r="AF110" s="2"/>
    </row>
    <row r="111" spans="1:32" x14ac:dyDescent="0.2">
      <c r="A111" t="s">
        <v>109</v>
      </c>
      <c r="B111">
        <v>354.01</v>
      </c>
      <c r="C111">
        <v>256.01</v>
      </c>
      <c r="D111">
        <v>242.22</v>
      </c>
      <c r="E111"/>
      <c r="F111"/>
      <c r="G111" s="4">
        <f t="shared" si="18"/>
        <v>242.22</v>
      </c>
      <c r="H111" s="2"/>
      <c r="I111" s="2">
        <f t="shared" si="21"/>
        <v>1</v>
      </c>
      <c r="J111" s="2">
        <f t="shared" si="21"/>
        <v>1</v>
      </c>
      <c r="K111" s="2">
        <f t="shared" si="21"/>
        <v>0</v>
      </c>
      <c r="L111" s="2">
        <f t="shared" si="21"/>
        <v>0</v>
      </c>
      <c r="M111" s="2">
        <f t="shared" si="15"/>
        <v>1</v>
      </c>
      <c r="N111" s="4">
        <f t="shared" si="22"/>
        <v>256.01</v>
      </c>
      <c r="O111" s="4">
        <f t="shared" si="22"/>
        <v>242.22</v>
      </c>
      <c r="P111" s="4">
        <f t="shared" si="22"/>
        <v>8000</v>
      </c>
      <c r="Q111" s="4">
        <f t="shared" si="22"/>
        <v>8000</v>
      </c>
      <c r="R111" s="4">
        <f t="shared" si="22"/>
        <v>242.22</v>
      </c>
      <c r="S111" s="2">
        <f t="shared" si="23"/>
        <v>0</v>
      </c>
      <c r="T111" s="2">
        <f t="shared" si="23"/>
        <v>1</v>
      </c>
      <c r="U111" s="2">
        <f t="shared" si="23"/>
        <v>0</v>
      </c>
      <c r="V111" s="2">
        <f t="shared" si="23"/>
        <v>0</v>
      </c>
      <c r="W111" s="2">
        <f t="shared" si="19"/>
        <v>1</v>
      </c>
      <c r="X111" s="4">
        <f t="shared" si="20"/>
        <v>0</v>
      </c>
      <c r="Y111" s="4">
        <f t="shared" si="20"/>
        <v>1</v>
      </c>
      <c r="Z111" s="4">
        <f t="shared" si="20"/>
        <v>0</v>
      </c>
      <c r="AA111" s="4">
        <f t="shared" si="20"/>
        <v>0</v>
      </c>
      <c r="AB111" s="2"/>
      <c r="AC111" s="2"/>
      <c r="AD111" s="2"/>
      <c r="AE111" s="2"/>
      <c r="AF111" s="2"/>
    </row>
    <row r="112" spans="1:32" x14ac:dyDescent="0.2">
      <c r="A112" t="s">
        <v>110</v>
      </c>
      <c r="B112">
        <v>204.64</v>
      </c>
      <c r="C112">
        <v>138.37</v>
      </c>
      <c r="D112">
        <v>133.44</v>
      </c>
      <c r="E112">
        <v>1102.1099999999999</v>
      </c>
      <c r="F112">
        <v>1394.48</v>
      </c>
      <c r="G112" s="4">
        <f t="shared" si="18"/>
        <v>133.44</v>
      </c>
      <c r="H112" s="2"/>
      <c r="I112" s="2">
        <f t="shared" si="21"/>
        <v>1</v>
      </c>
      <c r="J112" s="2">
        <f t="shared" si="21"/>
        <v>1</v>
      </c>
      <c r="K112" s="2">
        <f t="shared" si="21"/>
        <v>1</v>
      </c>
      <c r="L112" s="2">
        <f t="shared" si="21"/>
        <v>1</v>
      </c>
      <c r="M112" s="2">
        <f t="shared" si="15"/>
        <v>1</v>
      </c>
      <c r="N112" s="4">
        <f t="shared" si="22"/>
        <v>138.37</v>
      </c>
      <c r="O112" s="4">
        <f t="shared" si="22"/>
        <v>133.44</v>
      </c>
      <c r="P112" s="4">
        <f t="shared" si="22"/>
        <v>1102.1099999999999</v>
      </c>
      <c r="Q112" s="4">
        <f t="shared" si="22"/>
        <v>1394.48</v>
      </c>
      <c r="R112" s="4">
        <f t="shared" si="22"/>
        <v>133.44</v>
      </c>
      <c r="S112" s="2">
        <f t="shared" si="23"/>
        <v>1</v>
      </c>
      <c r="T112" s="2">
        <f t="shared" si="23"/>
        <v>1</v>
      </c>
      <c r="U112" s="2">
        <f t="shared" si="23"/>
        <v>0</v>
      </c>
      <c r="V112" s="2">
        <f t="shared" si="23"/>
        <v>0</v>
      </c>
      <c r="W112" s="2">
        <f t="shared" si="19"/>
        <v>2</v>
      </c>
      <c r="X112" s="4">
        <f t="shared" si="20"/>
        <v>0.5</v>
      </c>
      <c r="Y112" s="4">
        <f t="shared" si="20"/>
        <v>0.5</v>
      </c>
      <c r="Z112" s="4">
        <f t="shared" si="20"/>
        <v>0</v>
      </c>
      <c r="AA112" s="4">
        <f t="shared" si="20"/>
        <v>0</v>
      </c>
      <c r="AB112" s="2"/>
      <c r="AC112" s="2"/>
      <c r="AD112" s="2"/>
      <c r="AE112" s="2"/>
      <c r="AF112" s="2"/>
    </row>
    <row r="113" spans="1:32" x14ac:dyDescent="0.2">
      <c r="A113" t="s">
        <v>111</v>
      </c>
      <c r="B113">
        <v>3.69</v>
      </c>
      <c r="C113">
        <v>195.83</v>
      </c>
      <c r="D113"/>
      <c r="E113">
        <v>269.7</v>
      </c>
      <c r="F113"/>
      <c r="G113" s="4">
        <f t="shared" si="18"/>
        <v>195.83</v>
      </c>
      <c r="H113" s="2"/>
      <c r="I113" s="2">
        <f t="shared" si="21"/>
        <v>1</v>
      </c>
      <c r="J113" s="2">
        <f t="shared" si="21"/>
        <v>0</v>
      </c>
      <c r="K113" s="2">
        <f t="shared" si="21"/>
        <v>1</v>
      </c>
      <c r="L113" s="2">
        <f t="shared" si="21"/>
        <v>0</v>
      </c>
      <c r="M113" s="2">
        <f t="shared" si="15"/>
        <v>1</v>
      </c>
      <c r="N113" s="4">
        <f t="shared" si="22"/>
        <v>195.83</v>
      </c>
      <c r="O113" s="4">
        <f t="shared" si="22"/>
        <v>8000</v>
      </c>
      <c r="P113" s="4">
        <f t="shared" si="22"/>
        <v>269.7</v>
      </c>
      <c r="Q113" s="4">
        <f t="shared" si="22"/>
        <v>8000</v>
      </c>
      <c r="R113" s="4">
        <f t="shared" si="22"/>
        <v>195.83</v>
      </c>
      <c r="S113" s="2">
        <f t="shared" si="23"/>
        <v>1</v>
      </c>
      <c r="T113" s="2">
        <f t="shared" si="23"/>
        <v>0</v>
      </c>
      <c r="U113" s="2">
        <f t="shared" si="23"/>
        <v>0</v>
      </c>
      <c r="V113" s="2">
        <f t="shared" si="23"/>
        <v>0</v>
      </c>
      <c r="W113" s="2">
        <f t="shared" si="19"/>
        <v>1</v>
      </c>
      <c r="X113" s="4">
        <f t="shared" si="20"/>
        <v>1</v>
      </c>
      <c r="Y113" s="4">
        <f t="shared" si="20"/>
        <v>0</v>
      </c>
      <c r="Z113" s="4">
        <f t="shared" si="20"/>
        <v>0</v>
      </c>
      <c r="AA113" s="4">
        <f t="shared" si="20"/>
        <v>0</v>
      </c>
      <c r="AB113" s="2"/>
      <c r="AC113" s="2"/>
      <c r="AD113" s="2"/>
      <c r="AE113" s="2"/>
      <c r="AF113" s="2"/>
    </row>
    <row r="114" spans="1:32" x14ac:dyDescent="0.2">
      <c r="A114" t="s">
        <v>112</v>
      </c>
      <c r="B114">
        <v>5.58</v>
      </c>
      <c r="C114">
        <v>962.82</v>
      </c>
      <c r="D114">
        <v>890.46</v>
      </c>
      <c r="E114">
        <v>34.43</v>
      </c>
      <c r="F114">
        <v>109.44</v>
      </c>
      <c r="G114" s="4">
        <f t="shared" si="18"/>
        <v>34.43</v>
      </c>
      <c r="H114" s="2"/>
      <c r="I114" s="2">
        <f t="shared" si="21"/>
        <v>1</v>
      </c>
      <c r="J114" s="2">
        <f t="shared" si="21"/>
        <v>1</v>
      </c>
      <c r="K114" s="2">
        <f t="shared" si="21"/>
        <v>1</v>
      </c>
      <c r="L114" s="2">
        <f t="shared" si="21"/>
        <v>1</v>
      </c>
      <c r="M114" s="2">
        <f t="shared" si="15"/>
        <v>1</v>
      </c>
      <c r="N114" s="4">
        <f t="shared" si="22"/>
        <v>962.82</v>
      </c>
      <c r="O114" s="4">
        <f t="shared" si="22"/>
        <v>890.46</v>
      </c>
      <c r="P114" s="4">
        <f t="shared" si="22"/>
        <v>34.43</v>
      </c>
      <c r="Q114" s="4">
        <f t="shared" si="22"/>
        <v>109.44</v>
      </c>
      <c r="R114" s="4">
        <f t="shared" si="22"/>
        <v>34.43</v>
      </c>
      <c r="S114" s="2">
        <f t="shared" si="23"/>
        <v>0</v>
      </c>
      <c r="T114" s="2">
        <f t="shared" si="23"/>
        <v>0</v>
      </c>
      <c r="U114" s="2">
        <f t="shared" si="23"/>
        <v>1</v>
      </c>
      <c r="V114" s="2">
        <f t="shared" si="23"/>
        <v>0</v>
      </c>
      <c r="W114" s="2">
        <f t="shared" si="19"/>
        <v>1</v>
      </c>
      <c r="X114" s="4">
        <f t="shared" si="20"/>
        <v>0</v>
      </c>
      <c r="Y114" s="4">
        <f t="shared" si="20"/>
        <v>0</v>
      </c>
      <c r="Z114" s="4">
        <f t="shared" si="20"/>
        <v>1</v>
      </c>
      <c r="AA114" s="4">
        <f t="shared" si="20"/>
        <v>0</v>
      </c>
      <c r="AB114" s="2"/>
      <c r="AC114" s="2"/>
      <c r="AD114" s="2"/>
      <c r="AE114" s="2"/>
      <c r="AF114" s="2"/>
    </row>
    <row r="115" spans="1:32" x14ac:dyDescent="0.2">
      <c r="A115" t="s">
        <v>113</v>
      </c>
      <c r="B115">
        <v>104.58</v>
      </c>
      <c r="C115">
        <v>174.46</v>
      </c>
      <c r="D115"/>
      <c r="E115"/>
      <c r="F115">
        <v>3232.57</v>
      </c>
      <c r="G115" s="4">
        <f t="shared" si="18"/>
        <v>174.46</v>
      </c>
      <c r="H115" s="2"/>
      <c r="I115" s="2">
        <f t="shared" si="21"/>
        <v>1</v>
      </c>
      <c r="J115" s="2">
        <f t="shared" si="21"/>
        <v>0</v>
      </c>
      <c r="K115" s="2">
        <f t="shared" si="21"/>
        <v>0</v>
      </c>
      <c r="L115" s="2">
        <f t="shared" si="21"/>
        <v>1</v>
      </c>
      <c r="M115" s="2">
        <f t="shared" si="15"/>
        <v>1</v>
      </c>
      <c r="N115" s="4">
        <f t="shared" si="22"/>
        <v>174.46</v>
      </c>
      <c r="O115" s="4">
        <f t="shared" si="22"/>
        <v>8000</v>
      </c>
      <c r="P115" s="4">
        <f t="shared" si="22"/>
        <v>8000</v>
      </c>
      <c r="Q115" s="4">
        <f t="shared" si="22"/>
        <v>3232.57</v>
      </c>
      <c r="R115" s="4">
        <f t="shared" si="22"/>
        <v>174.46</v>
      </c>
      <c r="S115" s="2">
        <f t="shared" si="23"/>
        <v>1</v>
      </c>
      <c r="T115" s="2">
        <f t="shared" si="23"/>
        <v>0</v>
      </c>
      <c r="U115" s="2">
        <f t="shared" si="23"/>
        <v>0</v>
      </c>
      <c r="V115" s="2">
        <f t="shared" si="23"/>
        <v>0</v>
      </c>
      <c r="W115" s="2">
        <f t="shared" si="19"/>
        <v>1</v>
      </c>
      <c r="X115" s="4">
        <f t="shared" si="20"/>
        <v>1</v>
      </c>
      <c r="Y115" s="4">
        <f t="shared" si="20"/>
        <v>0</v>
      </c>
      <c r="Z115" s="4">
        <f t="shared" si="20"/>
        <v>0</v>
      </c>
      <c r="AA115" s="4">
        <f t="shared" si="20"/>
        <v>0</v>
      </c>
      <c r="AB115" s="2"/>
      <c r="AC115" s="2"/>
      <c r="AD115" s="2"/>
      <c r="AE115" s="2"/>
      <c r="AF115" s="2"/>
    </row>
    <row r="116" spans="1:32" x14ac:dyDescent="0.2">
      <c r="A116" t="s">
        <v>114</v>
      </c>
      <c r="B116">
        <v>608.87</v>
      </c>
      <c r="C116">
        <v>394.75</v>
      </c>
      <c r="D116">
        <v>380.47</v>
      </c>
      <c r="E116"/>
      <c r="F116"/>
      <c r="G116" s="4">
        <f t="shared" si="18"/>
        <v>380.47</v>
      </c>
      <c r="H116" s="2"/>
      <c r="I116" s="2">
        <f t="shared" si="21"/>
        <v>1</v>
      </c>
      <c r="J116" s="2">
        <f t="shared" si="21"/>
        <v>1</v>
      </c>
      <c r="K116" s="2">
        <f t="shared" si="21"/>
        <v>0</v>
      </c>
      <c r="L116" s="2">
        <f t="shared" si="21"/>
        <v>0</v>
      </c>
      <c r="M116" s="2">
        <f t="shared" si="15"/>
        <v>1</v>
      </c>
      <c r="N116" s="4">
        <f t="shared" si="22"/>
        <v>394.75</v>
      </c>
      <c r="O116" s="4">
        <f t="shared" si="22"/>
        <v>380.47</v>
      </c>
      <c r="P116" s="4">
        <f t="shared" si="22"/>
        <v>8000</v>
      </c>
      <c r="Q116" s="4">
        <f t="shared" si="22"/>
        <v>8000</v>
      </c>
      <c r="R116" s="4">
        <f t="shared" si="22"/>
        <v>380.47</v>
      </c>
      <c r="S116" s="2">
        <f t="shared" si="23"/>
        <v>1</v>
      </c>
      <c r="T116" s="2">
        <f t="shared" si="23"/>
        <v>1</v>
      </c>
      <c r="U116" s="2">
        <f t="shared" si="23"/>
        <v>0</v>
      </c>
      <c r="V116" s="2">
        <f t="shared" si="23"/>
        <v>0</v>
      </c>
      <c r="W116" s="2">
        <f t="shared" si="19"/>
        <v>2</v>
      </c>
      <c r="X116" s="4">
        <f t="shared" si="20"/>
        <v>0.5</v>
      </c>
      <c r="Y116" s="4">
        <f t="shared" si="20"/>
        <v>0.5</v>
      </c>
      <c r="Z116" s="4">
        <f t="shared" si="20"/>
        <v>0</v>
      </c>
      <c r="AA116" s="4">
        <f t="shared" si="20"/>
        <v>0</v>
      </c>
      <c r="AB116" s="2"/>
      <c r="AC116" s="2"/>
      <c r="AD116" s="2"/>
      <c r="AE116" s="2"/>
      <c r="AF116" s="2"/>
    </row>
    <row r="117" spans="1:32" x14ac:dyDescent="0.2">
      <c r="A117" t="s">
        <v>115</v>
      </c>
      <c r="B117">
        <v>228.28</v>
      </c>
      <c r="C117">
        <v>3647.29</v>
      </c>
      <c r="D117">
        <v>569.88</v>
      </c>
      <c r="E117"/>
      <c r="F117"/>
      <c r="G117" s="4">
        <f t="shared" si="18"/>
        <v>569.88</v>
      </c>
      <c r="H117" s="2"/>
      <c r="I117" s="2">
        <f t="shared" si="21"/>
        <v>1</v>
      </c>
      <c r="J117" s="2">
        <f t="shared" si="21"/>
        <v>1</v>
      </c>
      <c r="K117" s="2">
        <f t="shared" si="21"/>
        <v>0</v>
      </c>
      <c r="L117" s="2">
        <f t="shared" si="21"/>
        <v>0</v>
      </c>
      <c r="M117" s="2">
        <f t="shared" si="15"/>
        <v>1</v>
      </c>
      <c r="N117" s="4">
        <f t="shared" si="22"/>
        <v>3647.29</v>
      </c>
      <c r="O117" s="4">
        <f t="shared" si="22"/>
        <v>569.88</v>
      </c>
      <c r="P117" s="4">
        <f t="shared" si="22"/>
        <v>8000</v>
      </c>
      <c r="Q117" s="4">
        <f t="shared" si="22"/>
        <v>8000</v>
      </c>
      <c r="R117" s="4">
        <f t="shared" si="22"/>
        <v>569.88</v>
      </c>
      <c r="S117" s="2">
        <f t="shared" si="23"/>
        <v>0</v>
      </c>
      <c r="T117" s="2">
        <f t="shared" si="23"/>
        <v>1</v>
      </c>
      <c r="U117" s="2">
        <f t="shared" si="23"/>
        <v>0</v>
      </c>
      <c r="V117" s="2">
        <f t="shared" si="23"/>
        <v>0</v>
      </c>
      <c r="W117" s="2">
        <f t="shared" si="19"/>
        <v>1</v>
      </c>
      <c r="X117" s="4">
        <f t="shared" si="20"/>
        <v>0</v>
      </c>
      <c r="Y117" s="4">
        <f t="shared" si="20"/>
        <v>1</v>
      </c>
      <c r="Z117" s="4">
        <f t="shared" si="20"/>
        <v>0</v>
      </c>
      <c r="AA117" s="4">
        <f t="shared" si="20"/>
        <v>0</v>
      </c>
      <c r="AB117" s="2"/>
      <c r="AC117" s="2"/>
      <c r="AD117" s="2"/>
      <c r="AE117" s="2"/>
      <c r="AF117" s="2"/>
    </row>
    <row r="118" spans="1:32" x14ac:dyDescent="0.2">
      <c r="A118" t="s">
        <v>116</v>
      </c>
      <c r="B118">
        <v>922.93</v>
      </c>
      <c r="C118">
        <v>637.05999999999995</v>
      </c>
      <c r="D118">
        <v>503.31</v>
      </c>
      <c r="E118"/>
      <c r="F118"/>
      <c r="G118" s="4">
        <f t="shared" si="18"/>
        <v>503.31</v>
      </c>
      <c r="H118" s="2"/>
      <c r="I118" s="2">
        <f t="shared" si="21"/>
        <v>1</v>
      </c>
      <c r="J118" s="2">
        <f t="shared" si="21"/>
        <v>1</v>
      </c>
      <c r="K118" s="2">
        <f t="shared" si="21"/>
        <v>0</v>
      </c>
      <c r="L118" s="2">
        <f t="shared" si="21"/>
        <v>0</v>
      </c>
      <c r="M118" s="2">
        <f t="shared" si="15"/>
        <v>1</v>
      </c>
      <c r="N118" s="4">
        <f t="shared" si="22"/>
        <v>637.05999999999995</v>
      </c>
      <c r="O118" s="4">
        <f t="shared" si="22"/>
        <v>503.31</v>
      </c>
      <c r="P118" s="4">
        <f t="shared" si="22"/>
        <v>8000</v>
      </c>
      <c r="Q118" s="4">
        <f t="shared" si="22"/>
        <v>8000</v>
      </c>
      <c r="R118" s="4">
        <f t="shared" si="22"/>
        <v>503.31</v>
      </c>
      <c r="S118" s="2">
        <f t="shared" si="23"/>
        <v>0</v>
      </c>
      <c r="T118" s="2">
        <f t="shared" si="23"/>
        <v>1</v>
      </c>
      <c r="U118" s="2">
        <f t="shared" si="23"/>
        <v>0</v>
      </c>
      <c r="V118" s="2">
        <f t="shared" si="23"/>
        <v>0</v>
      </c>
      <c r="W118" s="2">
        <f t="shared" si="19"/>
        <v>1</v>
      </c>
      <c r="X118" s="4">
        <f t="shared" si="20"/>
        <v>0</v>
      </c>
      <c r="Y118" s="4">
        <f t="shared" si="20"/>
        <v>1</v>
      </c>
      <c r="Z118" s="4">
        <f t="shared" si="20"/>
        <v>0</v>
      </c>
      <c r="AA118" s="4">
        <f t="shared" si="20"/>
        <v>0</v>
      </c>
      <c r="AB118" s="2"/>
      <c r="AC118" s="2"/>
      <c r="AD118" s="2"/>
      <c r="AE118" s="2"/>
      <c r="AF118" s="2"/>
    </row>
    <row r="119" spans="1:32" x14ac:dyDescent="0.2">
      <c r="A119" t="s">
        <v>117</v>
      </c>
      <c r="B119">
        <v>468.76</v>
      </c>
      <c r="C119">
        <v>1990.86</v>
      </c>
      <c r="D119">
        <v>1889.27</v>
      </c>
      <c r="E119"/>
      <c r="F119"/>
      <c r="G119" s="4">
        <f t="shared" si="18"/>
        <v>1889.27</v>
      </c>
      <c r="H119" s="2"/>
      <c r="I119" s="2">
        <f t="shared" si="21"/>
        <v>1</v>
      </c>
      <c r="J119" s="2">
        <f t="shared" si="21"/>
        <v>1</v>
      </c>
      <c r="K119" s="2">
        <f t="shared" si="21"/>
        <v>0</v>
      </c>
      <c r="L119" s="2">
        <f t="shared" si="21"/>
        <v>0</v>
      </c>
      <c r="M119" s="2">
        <f t="shared" si="15"/>
        <v>1</v>
      </c>
      <c r="N119" s="4">
        <f t="shared" si="22"/>
        <v>1990.86</v>
      </c>
      <c r="O119" s="4">
        <f t="shared" si="22"/>
        <v>1889.27</v>
      </c>
      <c r="P119" s="4">
        <f t="shared" si="22"/>
        <v>8000</v>
      </c>
      <c r="Q119" s="4">
        <f t="shared" si="22"/>
        <v>8000</v>
      </c>
      <c r="R119" s="4">
        <f t="shared" si="22"/>
        <v>1889.27</v>
      </c>
      <c r="S119" s="2">
        <f t="shared" si="23"/>
        <v>0</v>
      </c>
      <c r="T119" s="2">
        <f t="shared" si="23"/>
        <v>1</v>
      </c>
      <c r="U119" s="2">
        <f t="shared" si="23"/>
        <v>0</v>
      </c>
      <c r="V119" s="2">
        <f t="shared" si="23"/>
        <v>0</v>
      </c>
      <c r="W119" s="2">
        <f t="shared" si="19"/>
        <v>1</v>
      </c>
      <c r="X119" s="4">
        <f t="shared" si="20"/>
        <v>0</v>
      </c>
      <c r="Y119" s="4">
        <f t="shared" si="20"/>
        <v>1</v>
      </c>
      <c r="Z119" s="4">
        <f t="shared" si="20"/>
        <v>0</v>
      </c>
      <c r="AA119" s="4">
        <f t="shared" si="20"/>
        <v>0</v>
      </c>
      <c r="AB119" s="2"/>
      <c r="AC119" s="2"/>
      <c r="AD119" s="2"/>
      <c r="AE119" s="2"/>
      <c r="AF119" s="2"/>
    </row>
    <row r="120" spans="1:32" x14ac:dyDescent="0.2">
      <c r="A120" t="s">
        <v>118</v>
      </c>
      <c r="B120">
        <v>46.98</v>
      </c>
      <c r="C120">
        <v>32.76</v>
      </c>
      <c r="D120">
        <v>30.69</v>
      </c>
      <c r="E120">
        <v>98.28</v>
      </c>
      <c r="F120">
        <v>29.99</v>
      </c>
      <c r="G120" s="4">
        <f t="shared" si="18"/>
        <v>29.99</v>
      </c>
      <c r="H120" s="2"/>
      <c r="I120" s="2">
        <f t="shared" si="21"/>
        <v>1</v>
      </c>
      <c r="J120" s="2">
        <f t="shared" si="21"/>
        <v>1</v>
      </c>
      <c r="K120" s="2">
        <f t="shared" si="21"/>
        <v>1</v>
      </c>
      <c r="L120" s="2">
        <f t="shared" si="21"/>
        <v>1</v>
      </c>
      <c r="M120" s="2">
        <f t="shared" si="15"/>
        <v>1</v>
      </c>
      <c r="N120" s="4">
        <f t="shared" si="22"/>
        <v>32.76</v>
      </c>
      <c r="O120" s="4">
        <f t="shared" si="22"/>
        <v>30.69</v>
      </c>
      <c r="P120" s="4">
        <f t="shared" si="22"/>
        <v>98.28</v>
      </c>
      <c r="Q120" s="4">
        <f t="shared" si="22"/>
        <v>29.99</v>
      </c>
      <c r="R120" s="4">
        <f t="shared" si="22"/>
        <v>29.99</v>
      </c>
      <c r="S120" s="2">
        <f t="shared" si="23"/>
        <v>0</v>
      </c>
      <c r="T120" s="2">
        <f t="shared" si="23"/>
        <v>1</v>
      </c>
      <c r="U120" s="2">
        <f t="shared" si="23"/>
        <v>0</v>
      </c>
      <c r="V120" s="2">
        <f t="shared" si="23"/>
        <v>1</v>
      </c>
      <c r="W120" s="2">
        <f t="shared" si="19"/>
        <v>2</v>
      </c>
      <c r="X120" s="4">
        <f t="shared" si="20"/>
        <v>0</v>
      </c>
      <c r="Y120" s="4">
        <f t="shared" si="20"/>
        <v>0.5</v>
      </c>
      <c r="Z120" s="4">
        <f t="shared" si="20"/>
        <v>0</v>
      </c>
      <c r="AA120" s="4">
        <f t="shared" si="20"/>
        <v>0.5</v>
      </c>
      <c r="AB120" s="2"/>
      <c r="AC120" s="2"/>
      <c r="AD120" s="2"/>
      <c r="AE120" s="2"/>
      <c r="AF120" s="2"/>
    </row>
    <row r="121" spans="1:32" x14ac:dyDescent="0.2">
      <c r="A121" t="s">
        <v>119</v>
      </c>
      <c r="B121">
        <v>1256.5999999999999</v>
      </c>
      <c r="C121">
        <v>1112.24</v>
      </c>
      <c r="D121">
        <v>1003.77</v>
      </c>
      <c r="E121"/>
      <c r="F121"/>
      <c r="G121" s="4">
        <f t="shared" si="18"/>
        <v>1003.77</v>
      </c>
      <c r="H121" s="2"/>
      <c r="I121" s="2">
        <f t="shared" si="21"/>
        <v>1</v>
      </c>
      <c r="J121" s="2">
        <f t="shared" si="21"/>
        <v>1</v>
      </c>
      <c r="K121" s="2">
        <f t="shared" si="21"/>
        <v>0</v>
      </c>
      <c r="L121" s="2">
        <f t="shared" si="21"/>
        <v>0</v>
      </c>
      <c r="M121" s="2">
        <f t="shared" si="15"/>
        <v>1</v>
      </c>
      <c r="N121" s="4">
        <f t="shared" si="22"/>
        <v>1112.24</v>
      </c>
      <c r="O121" s="4">
        <f t="shared" si="22"/>
        <v>1003.77</v>
      </c>
      <c r="P121" s="4">
        <f t="shared" si="22"/>
        <v>8000</v>
      </c>
      <c r="Q121" s="4">
        <f t="shared" si="22"/>
        <v>8000</v>
      </c>
      <c r="R121" s="4">
        <f t="shared" si="22"/>
        <v>1003.77</v>
      </c>
      <c r="S121" s="2">
        <f t="shared" si="23"/>
        <v>0</v>
      </c>
      <c r="T121" s="2">
        <f t="shared" si="23"/>
        <v>1</v>
      </c>
      <c r="U121" s="2">
        <f t="shared" si="23"/>
        <v>0</v>
      </c>
      <c r="V121" s="2">
        <f t="shared" si="23"/>
        <v>0</v>
      </c>
      <c r="W121" s="2">
        <f t="shared" si="19"/>
        <v>1</v>
      </c>
      <c r="X121" s="4">
        <f t="shared" si="20"/>
        <v>0</v>
      </c>
      <c r="Y121" s="4">
        <f t="shared" si="20"/>
        <v>1</v>
      </c>
      <c r="Z121" s="4">
        <f t="shared" si="20"/>
        <v>0</v>
      </c>
      <c r="AA121" s="4">
        <f t="shared" si="20"/>
        <v>0</v>
      </c>
      <c r="AB121" s="2"/>
      <c r="AC121" s="2"/>
      <c r="AD121" s="2"/>
      <c r="AE121" s="2"/>
      <c r="AF121" s="2"/>
    </row>
    <row r="122" spans="1:32" x14ac:dyDescent="0.2">
      <c r="A122" t="s">
        <v>120</v>
      </c>
      <c r="B122">
        <v>1.41</v>
      </c>
      <c r="C122">
        <v>263.95999999999998</v>
      </c>
      <c r="D122">
        <v>259.33999999999997</v>
      </c>
      <c r="E122">
        <v>101.45</v>
      </c>
      <c r="F122">
        <v>369.95</v>
      </c>
      <c r="G122" s="4">
        <f t="shared" si="18"/>
        <v>101.45</v>
      </c>
      <c r="H122" s="2"/>
      <c r="I122" s="2">
        <f t="shared" si="21"/>
        <v>1</v>
      </c>
      <c r="J122" s="2">
        <f t="shared" si="21"/>
        <v>1</v>
      </c>
      <c r="K122" s="2">
        <f t="shared" si="21"/>
        <v>1</v>
      </c>
      <c r="L122" s="2">
        <f t="shared" si="21"/>
        <v>1</v>
      </c>
      <c r="M122" s="2">
        <f t="shared" si="15"/>
        <v>1</v>
      </c>
      <c r="N122" s="4">
        <f t="shared" si="22"/>
        <v>263.95999999999998</v>
      </c>
      <c r="O122" s="4">
        <f t="shared" si="22"/>
        <v>259.33999999999997</v>
      </c>
      <c r="P122" s="4">
        <f t="shared" si="22"/>
        <v>101.45</v>
      </c>
      <c r="Q122" s="4">
        <f t="shared" si="22"/>
        <v>369.95</v>
      </c>
      <c r="R122" s="4">
        <f t="shared" si="22"/>
        <v>101.45</v>
      </c>
      <c r="S122" s="2">
        <f t="shared" si="23"/>
        <v>0</v>
      </c>
      <c r="T122" s="2">
        <f t="shared" si="23"/>
        <v>0</v>
      </c>
      <c r="U122" s="2">
        <f t="shared" si="23"/>
        <v>1</v>
      </c>
      <c r="V122" s="2">
        <f t="shared" si="23"/>
        <v>0</v>
      </c>
      <c r="W122" s="2">
        <f t="shared" si="19"/>
        <v>1</v>
      </c>
      <c r="X122" s="4">
        <f t="shared" si="20"/>
        <v>0</v>
      </c>
      <c r="Y122" s="4">
        <f t="shared" si="20"/>
        <v>0</v>
      </c>
      <c r="Z122" s="4">
        <f t="shared" si="20"/>
        <v>1</v>
      </c>
      <c r="AA122" s="4">
        <f t="shared" si="20"/>
        <v>0</v>
      </c>
      <c r="AB122" s="2"/>
      <c r="AC122" s="2"/>
      <c r="AD122" s="2"/>
      <c r="AE122" s="2"/>
      <c r="AF122" s="2"/>
    </row>
    <row r="123" spans="1:32" x14ac:dyDescent="0.2">
      <c r="A123" t="s">
        <v>121</v>
      </c>
      <c r="B123">
        <v>663.75</v>
      </c>
      <c r="C123">
        <v>521.59</v>
      </c>
      <c r="D123">
        <v>482.43</v>
      </c>
      <c r="E123"/>
      <c r="F123">
        <v>765.67</v>
      </c>
      <c r="G123" s="4">
        <f t="shared" si="18"/>
        <v>482.43</v>
      </c>
      <c r="H123" s="2"/>
      <c r="I123" s="2">
        <f t="shared" si="21"/>
        <v>1</v>
      </c>
      <c r="J123" s="2">
        <f t="shared" si="21"/>
        <v>1</v>
      </c>
      <c r="K123" s="2">
        <f t="shared" si="21"/>
        <v>0</v>
      </c>
      <c r="L123" s="2">
        <f t="shared" si="21"/>
        <v>1</v>
      </c>
      <c r="M123" s="2">
        <f t="shared" si="15"/>
        <v>1</v>
      </c>
      <c r="N123" s="4">
        <f t="shared" si="22"/>
        <v>521.59</v>
      </c>
      <c r="O123" s="4">
        <f t="shared" si="22"/>
        <v>482.43</v>
      </c>
      <c r="P123" s="4">
        <f t="shared" si="22"/>
        <v>8000</v>
      </c>
      <c r="Q123" s="4">
        <f t="shared" si="22"/>
        <v>765.67</v>
      </c>
      <c r="R123" s="4">
        <f t="shared" si="22"/>
        <v>482.43</v>
      </c>
      <c r="S123" s="2">
        <f t="shared" si="23"/>
        <v>0</v>
      </c>
      <c r="T123" s="2">
        <f t="shared" si="23"/>
        <v>1</v>
      </c>
      <c r="U123" s="2">
        <f t="shared" si="23"/>
        <v>0</v>
      </c>
      <c r="V123" s="2">
        <f t="shared" si="23"/>
        <v>0</v>
      </c>
      <c r="W123" s="2">
        <f t="shared" si="19"/>
        <v>1</v>
      </c>
      <c r="X123" s="4">
        <f t="shared" si="20"/>
        <v>0</v>
      </c>
      <c r="Y123" s="4">
        <f t="shared" si="20"/>
        <v>1</v>
      </c>
      <c r="Z123" s="4">
        <f t="shared" si="20"/>
        <v>0</v>
      </c>
      <c r="AA123" s="4">
        <f t="shared" si="20"/>
        <v>0</v>
      </c>
      <c r="AB123" s="2"/>
      <c r="AC123" s="2"/>
      <c r="AD123" s="2"/>
      <c r="AE123" s="2"/>
      <c r="AF123" s="2"/>
    </row>
    <row r="124" spans="1:32" x14ac:dyDescent="0.2">
      <c r="B124"/>
      <c r="C124"/>
      <c r="D124"/>
      <c r="E124"/>
      <c r="F124"/>
      <c r="G124" s="4"/>
      <c r="H124" s="2"/>
      <c r="I124" s="2"/>
      <c r="J124" s="2"/>
      <c r="K124" s="2"/>
      <c r="L124" s="2"/>
      <c r="M124" s="2"/>
      <c r="N124" s="4"/>
      <c r="O124" s="4"/>
      <c r="P124" s="4"/>
      <c r="Q124" s="4"/>
      <c r="R124" s="4"/>
      <c r="S124" s="2"/>
      <c r="T124" s="2"/>
      <c r="U124" s="2"/>
      <c r="V124" s="2"/>
      <c r="W124" s="2"/>
      <c r="X124" s="4"/>
      <c r="Y124" s="4"/>
      <c r="Z124" s="4"/>
      <c r="AA124" s="4"/>
      <c r="AB124" s="2"/>
      <c r="AC124" s="2"/>
      <c r="AD124" s="2"/>
      <c r="AE124" s="2"/>
      <c r="AF124" s="2"/>
    </row>
    <row r="125" spans="1:32" x14ac:dyDescent="0.2">
      <c r="B125"/>
      <c r="C125"/>
      <c r="D125"/>
      <c r="E125"/>
      <c r="F125"/>
      <c r="G125" s="4"/>
      <c r="H125" s="2"/>
      <c r="I125" s="2"/>
      <c r="J125" s="2"/>
      <c r="K125" s="2"/>
      <c r="L125" s="2"/>
      <c r="M125" s="2"/>
      <c r="N125" s="4"/>
      <c r="O125" s="4"/>
      <c r="P125" s="4"/>
      <c r="Q125" s="4"/>
      <c r="R125" s="4"/>
      <c r="S125" s="2"/>
      <c r="T125" s="2"/>
      <c r="U125" s="2"/>
      <c r="V125" s="2"/>
      <c r="W125" s="2"/>
      <c r="X125" s="4"/>
      <c r="Y125" s="4"/>
      <c r="Z125" s="4"/>
      <c r="AA125" s="4"/>
      <c r="AB125" s="2"/>
      <c r="AC125" s="2"/>
      <c r="AD125" s="2"/>
      <c r="AE125" s="2"/>
      <c r="AF125" s="2"/>
    </row>
  </sheetData>
  <sortState xmlns:xlrd2="http://schemas.microsoft.com/office/spreadsheetml/2017/richdata2" ref="A2:F127">
    <sortCondition ref="A2:A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62D-BE40-2141-8438-5BD1C83E1B5D}">
  <dimension ref="A1:AI126"/>
  <sheetViews>
    <sheetView topLeftCell="C1" zoomScale="94" workbookViewId="0">
      <selection activeCell="AH1" sqref="AH1:AI1048576"/>
    </sheetView>
  </sheetViews>
  <sheetFormatPr baseColWidth="10" defaultRowHeight="16" x14ac:dyDescent="0.2"/>
  <cols>
    <col min="1" max="1" width="18" customWidth="1"/>
    <col min="2" max="2" width="17.33203125" style="7" bestFit="1" customWidth="1"/>
    <col min="3" max="4" width="15.6640625" style="7" bestFit="1" customWidth="1"/>
    <col min="5" max="5" width="13.5" style="7" bestFit="1" customWidth="1"/>
    <col min="6" max="6" width="14.5" style="7" bestFit="1" customWidth="1"/>
    <col min="7" max="7" width="13.6640625" style="7" customWidth="1"/>
    <col min="8" max="8" width="10.5" customWidth="1"/>
    <col min="14" max="18" width="15.33203125" style="7" customWidth="1"/>
    <col min="24" max="27" width="10.83203125" style="1"/>
    <col min="28" max="32" width="13.1640625" customWidth="1"/>
  </cols>
  <sheetData>
    <row r="1" spans="1:35" x14ac:dyDescent="0.2">
      <c r="A1" s="2" t="s">
        <v>122</v>
      </c>
      <c r="B1" s="6" t="s">
        <v>123</v>
      </c>
      <c r="C1" s="6" t="s">
        <v>124</v>
      </c>
      <c r="D1" s="6" t="s">
        <v>128</v>
      </c>
      <c r="E1" s="6" t="s">
        <v>125</v>
      </c>
      <c r="F1" s="6" t="s">
        <v>126</v>
      </c>
      <c r="G1" s="6" t="s">
        <v>127</v>
      </c>
      <c r="H1" s="2" t="s">
        <v>145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6" t="s">
        <v>138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149</v>
      </c>
      <c r="X1" s="4" t="s">
        <v>150</v>
      </c>
      <c r="Y1" s="4" t="s">
        <v>151</v>
      </c>
      <c r="Z1" s="4" t="s">
        <v>152</v>
      </c>
      <c r="AA1" s="4" t="s">
        <v>153</v>
      </c>
      <c r="AB1" s="2"/>
      <c r="AC1" s="2"/>
      <c r="AD1" s="2"/>
      <c r="AE1" s="2"/>
      <c r="AF1" s="2"/>
    </row>
    <row r="2" spans="1:35" x14ac:dyDescent="0.2">
      <c r="A2" t="s">
        <v>0</v>
      </c>
      <c r="B2">
        <v>4740328</v>
      </c>
      <c r="C2">
        <v>26940</v>
      </c>
      <c r="D2">
        <v>26940</v>
      </c>
      <c r="E2">
        <v>14030</v>
      </c>
      <c r="F2">
        <v>6631</v>
      </c>
      <c r="G2" s="6">
        <f>IF(_xlfn.CONCAT(C2:F2)="",-1,MAX($H$7,MIN(C2:F2)))</f>
        <v>6631</v>
      </c>
      <c r="H2" s="2" t="s">
        <v>146</v>
      </c>
      <c r="I2" s="2">
        <f t="shared" ref="I2:L33" si="0">IF(C2="",0,1)</f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ref="M2:M65" si="1">IF(G2&lt;0,0,1)</f>
        <v>1</v>
      </c>
      <c r="N2" s="6">
        <f t="shared" ref="N2:R33" si="2">IF(I2=1,C2,$H$3)</f>
        <v>26940</v>
      </c>
      <c r="O2" s="6">
        <f t="shared" si="2"/>
        <v>26940</v>
      </c>
      <c r="P2" s="6">
        <f t="shared" si="2"/>
        <v>14030</v>
      </c>
      <c r="Q2" s="6">
        <f t="shared" si="2"/>
        <v>6631</v>
      </c>
      <c r="R2" s="6">
        <f t="shared" si="2"/>
        <v>6631</v>
      </c>
      <c r="S2" s="2">
        <f t="shared" ref="S2:V33" si="3">IF(AND(C2&lt;&gt;"",C2&lt;=(1+$H$5)*$G2),1,0)</f>
        <v>0</v>
      </c>
      <c r="T2" s="2">
        <f t="shared" si="3"/>
        <v>0</v>
      </c>
      <c r="U2" s="2">
        <f t="shared" si="3"/>
        <v>0</v>
      </c>
      <c r="V2" s="2">
        <f t="shared" si="3"/>
        <v>1</v>
      </c>
      <c r="W2" s="2">
        <f>SUM(S2:V2)</f>
        <v>1</v>
      </c>
      <c r="X2" s="4">
        <f>IF(S2&gt;0,S2/$W2,S2)</f>
        <v>0</v>
      </c>
      <c r="Y2" s="4">
        <f t="shared" ref="Y2:AA17" si="4">IF(T2&gt;0,T2/$W2,T2)</f>
        <v>0</v>
      </c>
      <c r="Z2" s="4">
        <f t="shared" si="4"/>
        <v>0</v>
      </c>
      <c r="AA2" s="4">
        <f t="shared" si="4"/>
        <v>1</v>
      </c>
      <c r="AB2" s="2" t="s">
        <v>129</v>
      </c>
      <c r="AC2" s="2" t="s">
        <v>139</v>
      </c>
      <c r="AD2" s="2" t="s">
        <v>131</v>
      </c>
      <c r="AE2" s="2" t="s">
        <v>132</v>
      </c>
      <c r="AF2" s="2" t="s">
        <v>133</v>
      </c>
      <c r="AI2" s="2"/>
    </row>
    <row r="3" spans="1:35" x14ac:dyDescent="0.2">
      <c r="A3" t="s">
        <v>1</v>
      </c>
      <c r="B3">
        <v>608601</v>
      </c>
      <c r="C3">
        <v>17508</v>
      </c>
      <c r="D3">
        <v>17508</v>
      </c>
      <c r="E3">
        <v>22101</v>
      </c>
      <c r="F3">
        <v>18876</v>
      </c>
      <c r="G3" s="6">
        <f t="shared" ref="G3:G66" si="5">IF(_xlfn.CONCAT(C3:F3)="",-1,MAX($H$7,MIN(C3:F3)))</f>
        <v>17508</v>
      </c>
      <c r="H3" s="5">
        <v>2000000000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1"/>
        <v>1</v>
      </c>
      <c r="N3" s="6">
        <f t="shared" si="2"/>
        <v>17508</v>
      </c>
      <c r="O3" s="6">
        <f t="shared" si="2"/>
        <v>17508</v>
      </c>
      <c r="P3" s="6">
        <f t="shared" si="2"/>
        <v>22101</v>
      </c>
      <c r="Q3" s="6">
        <f t="shared" si="2"/>
        <v>18876</v>
      </c>
      <c r="R3" s="6">
        <f t="shared" si="2"/>
        <v>17508</v>
      </c>
      <c r="S3" s="2">
        <f t="shared" si="3"/>
        <v>1</v>
      </c>
      <c r="T3" s="2">
        <f t="shared" si="3"/>
        <v>1</v>
      </c>
      <c r="U3" s="2">
        <f t="shared" si="3"/>
        <v>0</v>
      </c>
      <c r="V3" s="2">
        <f t="shared" si="3"/>
        <v>0</v>
      </c>
      <c r="W3" s="2">
        <f t="shared" ref="W3:W66" si="6">SUM(S3:V3)</f>
        <v>2</v>
      </c>
      <c r="X3" s="4">
        <f t="shared" ref="X3:AA66" si="7">IF(S3&gt;0,S3/$W3,S3)</f>
        <v>0.5</v>
      </c>
      <c r="Y3" s="4">
        <f t="shared" si="4"/>
        <v>0.5</v>
      </c>
      <c r="Z3" s="4">
        <f t="shared" si="4"/>
        <v>0</v>
      </c>
      <c r="AA3" s="4">
        <f t="shared" si="4"/>
        <v>0</v>
      </c>
      <c r="AB3" s="2">
        <f>SUM(I:I)</f>
        <v>116</v>
      </c>
      <c r="AC3" s="2">
        <f t="shared" ref="AC3:AF3" si="8">SUM(J:J)</f>
        <v>111</v>
      </c>
      <c r="AD3" s="2">
        <f t="shared" si="8"/>
        <v>68</v>
      </c>
      <c r="AE3" s="2">
        <f t="shared" si="8"/>
        <v>76</v>
      </c>
      <c r="AF3" s="2">
        <f t="shared" si="8"/>
        <v>121</v>
      </c>
    </row>
    <row r="4" spans="1:35" x14ac:dyDescent="0.2">
      <c r="A4" t="s">
        <v>2</v>
      </c>
      <c r="B4">
        <v>6417117</v>
      </c>
      <c r="C4">
        <v>6537266</v>
      </c>
      <c r="D4">
        <v>6537266</v>
      </c>
      <c r="E4"/>
      <c r="F4"/>
      <c r="G4" s="6">
        <f t="shared" si="5"/>
        <v>6537266</v>
      </c>
      <c r="H4" s="2" t="s">
        <v>147</v>
      </c>
      <c r="I4" s="2">
        <f t="shared" si="0"/>
        <v>1</v>
      </c>
      <c r="J4" s="2">
        <f t="shared" si="0"/>
        <v>1</v>
      </c>
      <c r="K4" s="2">
        <f t="shared" si="0"/>
        <v>0</v>
      </c>
      <c r="L4" s="2">
        <f t="shared" si="0"/>
        <v>0</v>
      </c>
      <c r="M4" s="2">
        <f t="shared" si="1"/>
        <v>1</v>
      </c>
      <c r="N4" s="6">
        <f t="shared" si="2"/>
        <v>6537266</v>
      </c>
      <c r="O4" s="6">
        <f t="shared" si="2"/>
        <v>6537266</v>
      </c>
      <c r="P4" s="6">
        <f t="shared" si="2"/>
        <v>2000000000</v>
      </c>
      <c r="Q4" s="6">
        <f t="shared" si="2"/>
        <v>2000000000</v>
      </c>
      <c r="R4" s="6">
        <f t="shared" si="2"/>
        <v>6537266</v>
      </c>
      <c r="S4" s="2">
        <f t="shared" si="3"/>
        <v>1</v>
      </c>
      <c r="T4" s="2">
        <f t="shared" si="3"/>
        <v>1</v>
      </c>
      <c r="U4" s="2">
        <f t="shared" si="3"/>
        <v>0</v>
      </c>
      <c r="V4" s="2">
        <f t="shared" si="3"/>
        <v>0</v>
      </c>
      <c r="W4" s="2">
        <f t="shared" si="6"/>
        <v>2</v>
      </c>
      <c r="X4" s="4">
        <f t="shared" si="7"/>
        <v>0.5</v>
      </c>
      <c r="Y4" s="4">
        <f t="shared" si="4"/>
        <v>0.5</v>
      </c>
      <c r="Z4" s="4">
        <f t="shared" si="4"/>
        <v>0</v>
      </c>
      <c r="AA4" s="4">
        <f t="shared" si="4"/>
        <v>0</v>
      </c>
      <c r="AB4" s="2" t="s">
        <v>134</v>
      </c>
      <c r="AC4" s="2" t="s">
        <v>135</v>
      </c>
      <c r="AD4" s="2" t="s">
        <v>136</v>
      </c>
      <c r="AE4" s="2" t="s">
        <v>137</v>
      </c>
      <c r="AF4" s="2" t="s">
        <v>138</v>
      </c>
    </row>
    <row r="5" spans="1:35" x14ac:dyDescent="0.2">
      <c r="A5" t="s">
        <v>3</v>
      </c>
      <c r="B5">
        <v>7292706</v>
      </c>
      <c r="C5">
        <v>1978662</v>
      </c>
      <c r="D5">
        <v>1978662</v>
      </c>
      <c r="E5"/>
      <c r="F5"/>
      <c r="G5" s="6">
        <f t="shared" si="5"/>
        <v>1978662</v>
      </c>
      <c r="H5" s="2">
        <v>0.05</v>
      </c>
      <c r="I5" s="2">
        <f t="shared" si="0"/>
        <v>1</v>
      </c>
      <c r="J5" s="2">
        <f t="shared" si="0"/>
        <v>1</v>
      </c>
      <c r="K5" s="2">
        <f t="shared" si="0"/>
        <v>0</v>
      </c>
      <c r="L5" s="2">
        <f t="shared" si="0"/>
        <v>0</v>
      </c>
      <c r="M5" s="2">
        <f t="shared" si="1"/>
        <v>1</v>
      </c>
      <c r="N5" s="6">
        <f t="shared" si="2"/>
        <v>1978662</v>
      </c>
      <c r="O5" s="6">
        <f t="shared" si="2"/>
        <v>1978662</v>
      </c>
      <c r="P5" s="6">
        <f t="shared" si="2"/>
        <v>2000000000</v>
      </c>
      <c r="Q5" s="6">
        <f t="shared" si="2"/>
        <v>2000000000</v>
      </c>
      <c r="R5" s="6">
        <f t="shared" si="2"/>
        <v>1978662</v>
      </c>
      <c r="S5" s="2">
        <f t="shared" si="3"/>
        <v>1</v>
      </c>
      <c r="T5" s="2">
        <f t="shared" si="3"/>
        <v>1</v>
      </c>
      <c r="U5" s="2">
        <f t="shared" si="3"/>
        <v>0</v>
      </c>
      <c r="V5" s="2">
        <f t="shared" si="3"/>
        <v>0</v>
      </c>
      <c r="W5" s="2">
        <f t="shared" si="6"/>
        <v>2</v>
      </c>
      <c r="X5" s="4">
        <f t="shared" si="7"/>
        <v>0.5</v>
      </c>
      <c r="Y5" s="4">
        <f t="shared" si="4"/>
        <v>0.5</v>
      </c>
      <c r="Z5" s="4">
        <f t="shared" si="4"/>
        <v>0</v>
      </c>
      <c r="AA5" s="4">
        <f t="shared" si="4"/>
        <v>0</v>
      </c>
      <c r="AB5" s="6">
        <f>AVERAGE(N:N)</f>
        <v>114947389.0409836</v>
      </c>
      <c r="AC5" s="6">
        <f t="shared" ref="AC5:AF5" si="9">AVERAGE(O:O)</f>
        <v>198109639.05737704</v>
      </c>
      <c r="AD5" s="6">
        <f t="shared" si="9"/>
        <v>885367329.27049184</v>
      </c>
      <c r="AE5" s="6">
        <f t="shared" si="9"/>
        <v>758315906.59836066</v>
      </c>
      <c r="AF5" s="6">
        <f t="shared" si="9"/>
        <v>33272775.032786883</v>
      </c>
    </row>
    <row r="6" spans="1:35" x14ac:dyDescent="0.2">
      <c r="A6" t="s">
        <v>4</v>
      </c>
      <c r="B6">
        <v>7192717</v>
      </c>
      <c r="C6">
        <v>2442584</v>
      </c>
      <c r="D6">
        <v>2442584</v>
      </c>
      <c r="E6"/>
      <c r="F6"/>
      <c r="G6" s="6">
        <f t="shared" si="5"/>
        <v>2442584</v>
      </c>
      <c r="H6" s="2" t="s">
        <v>148</v>
      </c>
      <c r="I6" s="2">
        <f t="shared" si="0"/>
        <v>1</v>
      </c>
      <c r="J6" s="2">
        <f t="shared" si="0"/>
        <v>1</v>
      </c>
      <c r="K6" s="2">
        <f t="shared" si="0"/>
        <v>0</v>
      </c>
      <c r="L6" s="2">
        <f t="shared" si="0"/>
        <v>0</v>
      </c>
      <c r="M6" s="2">
        <f t="shared" si="1"/>
        <v>1</v>
      </c>
      <c r="N6" s="6">
        <f t="shared" si="2"/>
        <v>2442584</v>
      </c>
      <c r="O6" s="6">
        <f t="shared" si="2"/>
        <v>2442584</v>
      </c>
      <c r="P6" s="6">
        <f t="shared" si="2"/>
        <v>2000000000</v>
      </c>
      <c r="Q6" s="6">
        <f t="shared" si="2"/>
        <v>2000000000</v>
      </c>
      <c r="R6" s="6">
        <f t="shared" si="2"/>
        <v>2442584</v>
      </c>
      <c r="S6" s="2">
        <f t="shared" si="3"/>
        <v>1</v>
      </c>
      <c r="T6" s="2">
        <f t="shared" si="3"/>
        <v>1</v>
      </c>
      <c r="U6" s="2">
        <f t="shared" si="3"/>
        <v>0</v>
      </c>
      <c r="V6" s="2">
        <f t="shared" si="3"/>
        <v>0</v>
      </c>
      <c r="W6" s="2">
        <f t="shared" si="6"/>
        <v>2</v>
      </c>
      <c r="X6" s="4">
        <f t="shared" si="7"/>
        <v>0.5</v>
      </c>
      <c r="Y6" s="4">
        <f t="shared" si="4"/>
        <v>0.5</v>
      </c>
      <c r="Z6" s="4">
        <f t="shared" si="4"/>
        <v>0</v>
      </c>
      <c r="AA6" s="4">
        <f t="shared" si="4"/>
        <v>0</v>
      </c>
      <c r="AB6" s="2" t="s">
        <v>154</v>
      </c>
      <c r="AC6" s="2" t="s">
        <v>155</v>
      </c>
      <c r="AD6" s="2" t="s">
        <v>156</v>
      </c>
      <c r="AE6" s="2" t="s">
        <v>157</v>
      </c>
      <c r="AF6" s="2" t="s">
        <v>144</v>
      </c>
      <c r="AG6" s="2"/>
    </row>
    <row r="7" spans="1:35" x14ac:dyDescent="0.2">
      <c r="A7" t="s">
        <v>5</v>
      </c>
      <c r="B7">
        <v>9189950</v>
      </c>
      <c r="C7">
        <v>33203346</v>
      </c>
      <c r="D7">
        <v>11588102</v>
      </c>
      <c r="E7"/>
      <c r="F7">
        <v>4086521</v>
      </c>
      <c r="G7" s="6">
        <f t="shared" si="5"/>
        <v>4086521</v>
      </c>
      <c r="H7" s="2">
        <v>1</v>
      </c>
      <c r="I7" s="2">
        <f t="shared" si="0"/>
        <v>1</v>
      </c>
      <c r="J7" s="2">
        <f t="shared" si="0"/>
        <v>1</v>
      </c>
      <c r="K7" s="2">
        <f t="shared" si="0"/>
        <v>0</v>
      </c>
      <c r="L7" s="2">
        <f t="shared" si="0"/>
        <v>1</v>
      </c>
      <c r="M7" s="2">
        <f t="shared" si="1"/>
        <v>1</v>
      </c>
      <c r="N7" s="6">
        <f t="shared" si="2"/>
        <v>33203346</v>
      </c>
      <c r="O7" s="6">
        <f t="shared" si="2"/>
        <v>11588102</v>
      </c>
      <c r="P7" s="6">
        <f t="shared" si="2"/>
        <v>2000000000</v>
      </c>
      <c r="Q7" s="6">
        <f t="shared" si="2"/>
        <v>4086521</v>
      </c>
      <c r="R7" s="6">
        <f t="shared" si="2"/>
        <v>4086521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1</v>
      </c>
      <c r="W7" s="2">
        <f t="shared" si="6"/>
        <v>1</v>
      </c>
      <c r="X7" s="4">
        <f t="shared" si="7"/>
        <v>0</v>
      </c>
      <c r="Y7" s="4">
        <f t="shared" si="4"/>
        <v>0</v>
      </c>
      <c r="Z7" s="4">
        <f t="shared" si="4"/>
        <v>0</v>
      </c>
      <c r="AA7" s="4">
        <f t="shared" si="4"/>
        <v>1</v>
      </c>
      <c r="AB7" s="3">
        <f>SUM(X:X)</f>
        <v>43.416666666666664</v>
      </c>
      <c r="AC7" s="3">
        <f t="shared" ref="AC7:AE7" si="10">SUM(Y:Y)</f>
        <v>38.916666666666664</v>
      </c>
      <c r="AD7" s="3">
        <f t="shared" si="10"/>
        <v>13.916666666666668</v>
      </c>
      <c r="AE7" s="3">
        <f t="shared" si="10"/>
        <v>24.749999999999996</v>
      </c>
      <c r="AF7" s="3">
        <f>SUM(AB7:AE7)</f>
        <v>121</v>
      </c>
    </row>
    <row r="8" spans="1:35" x14ac:dyDescent="0.2">
      <c r="A8" t="s">
        <v>6</v>
      </c>
      <c r="B8">
        <v>76089</v>
      </c>
      <c r="C8">
        <v>1514763</v>
      </c>
      <c r="D8">
        <v>1514763</v>
      </c>
      <c r="E8">
        <v>48727</v>
      </c>
      <c r="F8">
        <v>21696</v>
      </c>
      <c r="G8" s="6">
        <f t="shared" si="5"/>
        <v>21696</v>
      </c>
      <c r="H8" s="2"/>
      <c r="I8" s="2">
        <f t="shared" si="0"/>
        <v>1</v>
      </c>
      <c r="J8" s="2">
        <f t="shared" si="0"/>
        <v>1</v>
      </c>
      <c r="K8" s="2">
        <f t="shared" si="0"/>
        <v>1</v>
      </c>
      <c r="L8" s="2">
        <f t="shared" si="0"/>
        <v>1</v>
      </c>
      <c r="M8" s="2">
        <f t="shared" si="1"/>
        <v>1</v>
      </c>
      <c r="N8" s="6">
        <f t="shared" si="2"/>
        <v>1514763</v>
      </c>
      <c r="O8" s="6">
        <f t="shared" si="2"/>
        <v>1514763</v>
      </c>
      <c r="P8" s="6">
        <f t="shared" si="2"/>
        <v>48727</v>
      </c>
      <c r="Q8" s="6">
        <f t="shared" si="2"/>
        <v>21696</v>
      </c>
      <c r="R8" s="6">
        <f t="shared" si="2"/>
        <v>21696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1</v>
      </c>
      <c r="W8" s="2">
        <f t="shared" si="6"/>
        <v>1</v>
      </c>
      <c r="X8" s="4">
        <f t="shared" si="7"/>
        <v>0</v>
      </c>
      <c r="Y8" s="4">
        <f t="shared" si="4"/>
        <v>0</v>
      </c>
      <c r="Z8" s="4">
        <f t="shared" si="4"/>
        <v>0</v>
      </c>
      <c r="AA8" s="4">
        <f t="shared" si="4"/>
        <v>1</v>
      </c>
      <c r="AB8" s="2"/>
      <c r="AC8" s="2"/>
      <c r="AD8" s="2"/>
      <c r="AE8" s="2"/>
      <c r="AF8" s="2"/>
    </row>
    <row r="9" spans="1:35" x14ac:dyDescent="0.2">
      <c r="A9" t="s">
        <v>7</v>
      </c>
      <c r="B9">
        <v>128214</v>
      </c>
      <c r="C9">
        <v>552</v>
      </c>
      <c r="D9"/>
      <c r="E9">
        <v>1350</v>
      </c>
      <c r="F9">
        <v>839</v>
      </c>
      <c r="G9" s="6">
        <f t="shared" si="5"/>
        <v>552</v>
      </c>
      <c r="H9" s="2"/>
      <c r="I9" s="2">
        <f t="shared" si="0"/>
        <v>1</v>
      </c>
      <c r="J9" s="2">
        <f t="shared" si="0"/>
        <v>0</v>
      </c>
      <c r="K9" s="2">
        <f t="shared" si="0"/>
        <v>1</v>
      </c>
      <c r="L9" s="2">
        <f t="shared" si="0"/>
        <v>1</v>
      </c>
      <c r="M9" s="2">
        <f t="shared" si="1"/>
        <v>1</v>
      </c>
      <c r="N9" s="6">
        <f t="shared" si="2"/>
        <v>552</v>
      </c>
      <c r="O9" s="6">
        <f t="shared" si="2"/>
        <v>2000000000</v>
      </c>
      <c r="P9" s="6">
        <f t="shared" si="2"/>
        <v>1350</v>
      </c>
      <c r="Q9" s="6">
        <f t="shared" si="2"/>
        <v>839</v>
      </c>
      <c r="R9" s="6">
        <f t="shared" si="2"/>
        <v>552</v>
      </c>
      <c r="S9" s="2">
        <f t="shared" si="3"/>
        <v>1</v>
      </c>
      <c r="T9" s="2">
        <f t="shared" si="3"/>
        <v>0</v>
      </c>
      <c r="U9" s="2">
        <f t="shared" si="3"/>
        <v>0</v>
      </c>
      <c r="V9" s="2">
        <f t="shared" si="3"/>
        <v>0</v>
      </c>
      <c r="W9" s="2">
        <f t="shared" si="6"/>
        <v>1</v>
      </c>
      <c r="X9" s="4">
        <f t="shared" si="7"/>
        <v>1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2"/>
      <c r="AC9" s="2"/>
      <c r="AD9" s="2"/>
      <c r="AE9" s="2"/>
      <c r="AF9" s="2"/>
    </row>
    <row r="10" spans="1:35" x14ac:dyDescent="0.2">
      <c r="A10" t="s">
        <v>8</v>
      </c>
      <c r="B10">
        <v>220141</v>
      </c>
      <c r="C10">
        <v>379264</v>
      </c>
      <c r="D10">
        <v>336576</v>
      </c>
      <c r="E10">
        <v>2489480</v>
      </c>
      <c r="F10"/>
      <c r="G10" s="6">
        <f t="shared" si="5"/>
        <v>336576</v>
      </c>
      <c r="H10" s="2"/>
      <c r="I10" s="2">
        <f t="shared" si="0"/>
        <v>1</v>
      </c>
      <c r="J10" s="2">
        <f t="shared" si="0"/>
        <v>1</v>
      </c>
      <c r="K10" s="2">
        <f t="shared" si="0"/>
        <v>1</v>
      </c>
      <c r="L10" s="2">
        <f t="shared" si="0"/>
        <v>0</v>
      </c>
      <c r="M10" s="2">
        <f t="shared" si="1"/>
        <v>1</v>
      </c>
      <c r="N10" s="6">
        <f t="shared" si="2"/>
        <v>379264</v>
      </c>
      <c r="O10" s="6">
        <f t="shared" si="2"/>
        <v>336576</v>
      </c>
      <c r="P10" s="6">
        <f t="shared" si="2"/>
        <v>2489480</v>
      </c>
      <c r="Q10" s="6">
        <f t="shared" si="2"/>
        <v>2000000000</v>
      </c>
      <c r="R10" s="6">
        <f t="shared" si="2"/>
        <v>336576</v>
      </c>
      <c r="S10" s="2">
        <f t="shared" si="3"/>
        <v>0</v>
      </c>
      <c r="T10" s="2">
        <f t="shared" si="3"/>
        <v>1</v>
      </c>
      <c r="U10" s="2">
        <f t="shared" si="3"/>
        <v>0</v>
      </c>
      <c r="V10" s="2">
        <f t="shared" si="3"/>
        <v>0</v>
      </c>
      <c r="W10" s="2">
        <f t="shared" si="6"/>
        <v>1</v>
      </c>
      <c r="X10" s="4">
        <f t="shared" si="7"/>
        <v>0</v>
      </c>
      <c r="Y10" s="4">
        <f t="shared" si="4"/>
        <v>1</v>
      </c>
      <c r="Z10" s="4">
        <f t="shared" si="4"/>
        <v>0</v>
      </c>
      <c r="AA10" s="4">
        <f t="shared" si="4"/>
        <v>0</v>
      </c>
      <c r="AB10" s="2"/>
      <c r="AC10" s="2"/>
      <c r="AD10" s="2"/>
      <c r="AE10" s="2"/>
      <c r="AF10" s="2"/>
    </row>
    <row r="11" spans="1:35" x14ac:dyDescent="0.2">
      <c r="A11" t="s">
        <v>9</v>
      </c>
      <c r="B11">
        <v>306800</v>
      </c>
      <c r="C11">
        <v>109213</v>
      </c>
      <c r="D11">
        <v>51389801</v>
      </c>
      <c r="E11">
        <v>89590</v>
      </c>
      <c r="F11">
        <v>764131</v>
      </c>
      <c r="G11" s="6">
        <f t="shared" si="5"/>
        <v>89590</v>
      </c>
      <c r="H11" s="2"/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1"/>
        <v>1</v>
      </c>
      <c r="N11" s="6">
        <f t="shared" si="2"/>
        <v>109213</v>
      </c>
      <c r="O11" s="6">
        <f t="shared" si="2"/>
        <v>51389801</v>
      </c>
      <c r="P11" s="6">
        <f t="shared" si="2"/>
        <v>89590</v>
      </c>
      <c r="Q11" s="6">
        <f t="shared" si="2"/>
        <v>764131</v>
      </c>
      <c r="R11" s="6">
        <f t="shared" si="2"/>
        <v>89590</v>
      </c>
      <c r="S11" s="2">
        <f t="shared" si="3"/>
        <v>0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6"/>
        <v>1</v>
      </c>
      <c r="X11" s="4">
        <f t="shared" si="7"/>
        <v>0</v>
      </c>
      <c r="Y11" s="4">
        <f t="shared" si="4"/>
        <v>0</v>
      </c>
      <c r="Z11" s="4">
        <f t="shared" si="4"/>
        <v>1</v>
      </c>
      <c r="AA11" s="4">
        <f t="shared" si="4"/>
        <v>0</v>
      </c>
      <c r="AB11" s="2"/>
      <c r="AC11" s="2"/>
      <c r="AD11" s="2"/>
      <c r="AE11" s="2"/>
      <c r="AF11" s="2"/>
    </row>
    <row r="12" spans="1:35" x14ac:dyDescent="0.2">
      <c r="A12" t="s">
        <v>10</v>
      </c>
      <c r="B12">
        <v>39987174</v>
      </c>
      <c r="C12">
        <v>1796680</v>
      </c>
      <c r="D12">
        <v>1796680</v>
      </c>
      <c r="E12"/>
      <c r="F12">
        <v>4401092</v>
      </c>
      <c r="G12" s="6">
        <f t="shared" si="5"/>
        <v>1796680</v>
      </c>
      <c r="H12" s="2"/>
      <c r="I12" s="2">
        <f t="shared" si="0"/>
        <v>1</v>
      </c>
      <c r="J12" s="2">
        <f t="shared" si="0"/>
        <v>1</v>
      </c>
      <c r="K12" s="2">
        <f t="shared" si="0"/>
        <v>0</v>
      </c>
      <c r="L12" s="2">
        <f t="shared" si="0"/>
        <v>1</v>
      </c>
      <c r="M12" s="2">
        <f t="shared" si="1"/>
        <v>1</v>
      </c>
      <c r="N12" s="6">
        <f t="shared" si="2"/>
        <v>1796680</v>
      </c>
      <c r="O12" s="6">
        <f t="shared" si="2"/>
        <v>1796680</v>
      </c>
      <c r="P12" s="6">
        <f t="shared" si="2"/>
        <v>2000000000</v>
      </c>
      <c r="Q12" s="6">
        <f t="shared" si="2"/>
        <v>4401092</v>
      </c>
      <c r="R12" s="6">
        <f t="shared" si="2"/>
        <v>1796680</v>
      </c>
      <c r="S12" s="2">
        <f t="shared" si="3"/>
        <v>1</v>
      </c>
      <c r="T12" s="2">
        <f t="shared" si="3"/>
        <v>1</v>
      </c>
      <c r="U12" s="2">
        <f t="shared" si="3"/>
        <v>0</v>
      </c>
      <c r="V12" s="2">
        <f t="shared" si="3"/>
        <v>0</v>
      </c>
      <c r="W12" s="2">
        <f t="shared" si="6"/>
        <v>2</v>
      </c>
      <c r="X12" s="4">
        <f t="shared" si="7"/>
        <v>0.5</v>
      </c>
      <c r="Y12" s="4">
        <f t="shared" si="4"/>
        <v>0.5</v>
      </c>
      <c r="Z12" s="4">
        <f t="shared" si="4"/>
        <v>0</v>
      </c>
      <c r="AA12" s="4">
        <f t="shared" si="4"/>
        <v>0</v>
      </c>
      <c r="AB12" s="2"/>
      <c r="AC12" s="2"/>
      <c r="AD12" s="2"/>
      <c r="AE12" s="2"/>
      <c r="AF12" s="2"/>
    </row>
    <row r="13" spans="1:35" x14ac:dyDescent="0.2">
      <c r="A13" t="s">
        <v>11</v>
      </c>
      <c r="B13">
        <v>22091144</v>
      </c>
      <c r="C13">
        <v>2630291</v>
      </c>
      <c r="D13">
        <v>2630291</v>
      </c>
      <c r="E13"/>
      <c r="F13"/>
      <c r="G13" s="6">
        <f t="shared" si="5"/>
        <v>2630291</v>
      </c>
      <c r="H13" s="2"/>
      <c r="I13" s="2">
        <f t="shared" si="0"/>
        <v>1</v>
      </c>
      <c r="J13" s="2">
        <f t="shared" si="0"/>
        <v>1</v>
      </c>
      <c r="K13" s="2">
        <f t="shared" si="0"/>
        <v>0</v>
      </c>
      <c r="L13" s="2">
        <f t="shared" si="0"/>
        <v>0</v>
      </c>
      <c r="M13" s="2">
        <f t="shared" si="1"/>
        <v>1</v>
      </c>
      <c r="N13" s="6">
        <f t="shared" si="2"/>
        <v>2630291</v>
      </c>
      <c r="O13" s="6">
        <f t="shared" si="2"/>
        <v>2630291</v>
      </c>
      <c r="P13" s="6">
        <f t="shared" si="2"/>
        <v>2000000000</v>
      </c>
      <c r="Q13" s="6">
        <f t="shared" si="2"/>
        <v>2000000000</v>
      </c>
      <c r="R13" s="6">
        <f t="shared" si="2"/>
        <v>2630291</v>
      </c>
      <c r="S13" s="2">
        <f t="shared" si="3"/>
        <v>1</v>
      </c>
      <c r="T13" s="2">
        <f t="shared" si="3"/>
        <v>1</v>
      </c>
      <c r="U13" s="2">
        <f t="shared" si="3"/>
        <v>0</v>
      </c>
      <c r="V13" s="2">
        <f t="shared" si="3"/>
        <v>0</v>
      </c>
      <c r="W13" s="2">
        <f t="shared" si="6"/>
        <v>2</v>
      </c>
      <c r="X13" s="4">
        <f t="shared" si="7"/>
        <v>0.5</v>
      </c>
      <c r="Y13" s="4">
        <f t="shared" si="4"/>
        <v>0.5</v>
      </c>
      <c r="Z13" s="4">
        <f t="shared" si="4"/>
        <v>0</v>
      </c>
      <c r="AA13" s="4">
        <f t="shared" si="4"/>
        <v>0</v>
      </c>
      <c r="AB13" s="2"/>
      <c r="AC13" s="2"/>
      <c r="AD13" s="2"/>
      <c r="AE13" s="2"/>
      <c r="AF13" s="2"/>
    </row>
    <row r="14" spans="1:35" x14ac:dyDescent="0.2">
      <c r="A14" t="s">
        <v>12</v>
      </c>
      <c r="B14">
        <v>18792238</v>
      </c>
      <c r="C14">
        <v>119285672</v>
      </c>
      <c r="D14">
        <v>31665892</v>
      </c>
      <c r="E14"/>
      <c r="F14">
        <v>31365702</v>
      </c>
      <c r="G14" s="6">
        <f t="shared" si="5"/>
        <v>31365702</v>
      </c>
      <c r="H14" s="2"/>
      <c r="I14" s="2">
        <f t="shared" si="0"/>
        <v>1</v>
      </c>
      <c r="J14" s="2">
        <f t="shared" si="0"/>
        <v>1</v>
      </c>
      <c r="K14" s="2">
        <f t="shared" si="0"/>
        <v>0</v>
      </c>
      <c r="L14" s="2">
        <f t="shared" si="0"/>
        <v>1</v>
      </c>
      <c r="M14" s="2">
        <f t="shared" si="1"/>
        <v>1</v>
      </c>
      <c r="N14" s="6">
        <f t="shared" si="2"/>
        <v>119285672</v>
      </c>
      <c r="O14" s="6">
        <f t="shared" si="2"/>
        <v>31665892</v>
      </c>
      <c r="P14" s="6">
        <f t="shared" si="2"/>
        <v>2000000000</v>
      </c>
      <c r="Q14" s="6">
        <f t="shared" si="2"/>
        <v>31365702</v>
      </c>
      <c r="R14" s="6">
        <f t="shared" si="2"/>
        <v>31365702</v>
      </c>
      <c r="S14" s="2">
        <f t="shared" si="3"/>
        <v>0</v>
      </c>
      <c r="T14" s="2">
        <f t="shared" si="3"/>
        <v>1</v>
      </c>
      <c r="U14" s="2">
        <f t="shared" si="3"/>
        <v>0</v>
      </c>
      <c r="V14" s="2">
        <f t="shared" si="3"/>
        <v>1</v>
      </c>
      <c r="W14" s="2">
        <f t="shared" si="6"/>
        <v>2</v>
      </c>
      <c r="X14" s="4">
        <f t="shared" si="7"/>
        <v>0</v>
      </c>
      <c r="Y14" s="4">
        <f t="shared" si="4"/>
        <v>0.5</v>
      </c>
      <c r="Z14" s="4">
        <f t="shared" si="4"/>
        <v>0</v>
      </c>
      <c r="AA14" s="4">
        <f t="shared" si="4"/>
        <v>0.5</v>
      </c>
      <c r="AB14" s="2"/>
      <c r="AC14" s="2"/>
      <c r="AD14" s="2"/>
      <c r="AE14" s="2"/>
      <c r="AF14" s="2"/>
    </row>
    <row r="15" spans="1:35" x14ac:dyDescent="0.2">
      <c r="A15" t="s">
        <v>13</v>
      </c>
      <c r="B15">
        <v>1233184</v>
      </c>
      <c r="C15">
        <v>15636</v>
      </c>
      <c r="D15"/>
      <c r="E15">
        <v>347593</v>
      </c>
      <c r="F15"/>
      <c r="G15" s="6">
        <f t="shared" si="5"/>
        <v>15636</v>
      </c>
      <c r="H15" s="2"/>
      <c r="I15" s="2">
        <f t="shared" si="0"/>
        <v>1</v>
      </c>
      <c r="J15" s="2">
        <f t="shared" si="0"/>
        <v>0</v>
      </c>
      <c r="K15" s="2">
        <f t="shared" si="0"/>
        <v>1</v>
      </c>
      <c r="L15" s="2">
        <f t="shared" si="0"/>
        <v>0</v>
      </c>
      <c r="M15" s="2">
        <f t="shared" si="1"/>
        <v>1</v>
      </c>
      <c r="N15" s="6">
        <f t="shared" si="2"/>
        <v>15636</v>
      </c>
      <c r="O15" s="6">
        <f t="shared" si="2"/>
        <v>2000000000</v>
      </c>
      <c r="P15" s="6">
        <f t="shared" si="2"/>
        <v>347593</v>
      </c>
      <c r="Q15" s="6">
        <f t="shared" si="2"/>
        <v>2000000000</v>
      </c>
      <c r="R15" s="6">
        <f t="shared" si="2"/>
        <v>15636</v>
      </c>
      <c r="S15" s="2">
        <f t="shared" si="3"/>
        <v>1</v>
      </c>
      <c r="T15" s="2">
        <f t="shared" si="3"/>
        <v>0</v>
      </c>
      <c r="U15" s="2">
        <f t="shared" si="3"/>
        <v>0</v>
      </c>
      <c r="V15" s="2">
        <f t="shared" si="3"/>
        <v>0</v>
      </c>
      <c r="W15" s="2">
        <f t="shared" si="6"/>
        <v>1</v>
      </c>
      <c r="X15" s="4">
        <f t="shared" si="7"/>
        <v>1</v>
      </c>
      <c r="Y15" s="4">
        <f t="shared" si="4"/>
        <v>0</v>
      </c>
      <c r="Z15" s="4">
        <f t="shared" si="4"/>
        <v>0</v>
      </c>
      <c r="AA15" s="4">
        <f t="shared" si="4"/>
        <v>0</v>
      </c>
      <c r="AB15" s="2"/>
      <c r="AC15" s="2"/>
      <c r="AD15" s="2"/>
      <c r="AE15" s="2"/>
      <c r="AF15" s="2"/>
    </row>
    <row r="16" spans="1:35" x14ac:dyDescent="0.2">
      <c r="A16" t="s">
        <v>14</v>
      </c>
      <c r="B16">
        <v>16595</v>
      </c>
      <c r="C16">
        <v>1587</v>
      </c>
      <c r="D16">
        <v>1587</v>
      </c>
      <c r="E16">
        <v>1335</v>
      </c>
      <c r="F16">
        <v>1342</v>
      </c>
      <c r="G16" s="6">
        <f t="shared" si="5"/>
        <v>1335</v>
      </c>
      <c r="H16" s="2"/>
      <c r="I16" s="2">
        <f t="shared" si="0"/>
        <v>1</v>
      </c>
      <c r="J16" s="2">
        <f t="shared" si="0"/>
        <v>1</v>
      </c>
      <c r="K16" s="2">
        <f t="shared" si="0"/>
        <v>1</v>
      </c>
      <c r="L16" s="2">
        <f t="shared" si="0"/>
        <v>1</v>
      </c>
      <c r="M16" s="2">
        <f t="shared" si="1"/>
        <v>1</v>
      </c>
      <c r="N16" s="6">
        <f t="shared" si="2"/>
        <v>1587</v>
      </c>
      <c r="O16" s="6">
        <f t="shared" si="2"/>
        <v>1587</v>
      </c>
      <c r="P16" s="6">
        <f t="shared" si="2"/>
        <v>1335</v>
      </c>
      <c r="Q16" s="6">
        <f t="shared" si="2"/>
        <v>1342</v>
      </c>
      <c r="R16" s="6">
        <f t="shared" si="2"/>
        <v>1335</v>
      </c>
      <c r="S16" s="2">
        <f t="shared" si="3"/>
        <v>0</v>
      </c>
      <c r="T16" s="2">
        <f t="shared" si="3"/>
        <v>0</v>
      </c>
      <c r="U16" s="2">
        <f t="shared" si="3"/>
        <v>1</v>
      </c>
      <c r="V16" s="2">
        <f t="shared" si="3"/>
        <v>1</v>
      </c>
      <c r="W16" s="2">
        <f t="shared" si="6"/>
        <v>2</v>
      </c>
      <c r="X16" s="4">
        <f t="shared" si="7"/>
        <v>0</v>
      </c>
      <c r="Y16" s="4">
        <f t="shared" si="4"/>
        <v>0</v>
      </c>
      <c r="Z16" s="4">
        <f t="shared" si="4"/>
        <v>0.5</v>
      </c>
      <c r="AA16" s="4">
        <f t="shared" si="4"/>
        <v>0.5</v>
      </c>
      <c r="AB16" s="2"/>
      <c r="AC16" s="2"/>
      <c r="AD16" s="2"/>
      <c r="AE16" s="2"/>
      <c r="AF16" s="2"/>
    </row>
    <row r="17" spans="1:32" x14ac:dyDescent="0.2">
      <c r="A17" t="s">
        <v>15</v>
      </c>
      <c r="B17">
        <v>209823391</v>
      </c>
      <c r="C17">
        <v>45309</v>
      </c>
      <c r="D17">
        <v>45309</v>
      </c>
      <c r="E17"/>
      <c r="F17"/>
      <c r="G17" s="6">
        <f t="shared" si="5"/>
        <v>45309</v>
      </c>
      <c r="H17" s="2"/>
      <c r="I17" s="2">
        <f t="shared" si="0"/>
        <v>1</v>
      </c>
      <c r="J17" s="2">
        <f t="shared" si="0"/>
        <v>1</v>
      </c>
      <c r="K17" s="2">
        <f t="shared" si="0"/>
        <v>0</v>
      </c>
      <c r="L17" s="2">
        <f t="shared" si="0"/>
        <v>0</v>
      </c>
      <c r="M17" s="2">
        <f t="shared" si="1"/>
        <v>1</v>
      </c>
      <c r="N17" s="6">
        <f t="shared" si="2"/>
        <v>45309</v>
      </c>
      <c r="O17" s="6">
        <f t="shared" si="2"/>
        <v>45309</v>
      </c>
      <c r="P17" s="6">
        <f t="shared" si="2"/>
        <v>2000000000</v>
      </c>
      <c r="Q17" s="6">
        <f t="shared" si="2"/>
        <v>2000000000</v>
      </c>
      <c r="R17" s="6">
        <f t="shared" si="2"/>
        <v>45309</v>
      </c>
      <c r="S17" s="2">
        <f t="shared" si="3"/>
        <v>1</v>
      </c>
      <c r="T17" s="2">
        <f t="shared" si="3"/>
        <v>1</v>
      </c>
      <c r="U17" s="2">
        <f t="shared" si="3"/>
        <v>0</v>
      </c>
      <c r="V17" s="2">
        <f t="shared" si="3"/>
        <v>0</v>
      </c>
      <c r="W17" s="2">
        <f t="shared" si="6"/>
        <v>2</v>
      </c>
      <c r="X17" s="4">
        <f t="shared" si="7"/>
        <v>0.5</v>
      </c>
      <c r="Y17" s="4">
        <f t="shared" si="4"/>
        <v>0.5</v>
      </c>
      <c r="Z17" s="4">
        <f t="shared" si="4"/>
        <v>0</v>
      </c>
      <c r="AA17" s="4">
        <f t="shared" si="4"/>
        <v>0</v>
      </c>
      <c r="AB17" s="2"/>
      <c r="AC17" s="2"/>
      <c r="AD17" s="2"/>
      <c r="AE17" s="2"/>
      <c r="AF17" s="2"/>
    </row>
    <row r="18" spans="1:32" x14ac:dyDescent="0.2">
      <c r="A18" t="s">
        <v>16</v>
      </c>
      <c r="B18">
        <v>14284441</v>
      </c>
      <c r="C18">
        <v>22796476</v>
      </c>
      <c r="D18">
        <v>22678101</v>
      </c>
      <c r="E18"/>
      <c r="F18"/>
      <c r="G18" s="6">
        <f t="shared" si="5"/>
        <v>22678101</v>
      </c>
      <c r="H18" s="2"/>
      <c r="I18" s="2">
        <f t="shared" si="0"/>
        <v>1</v>
      </c>
      <c r="J18" s="2">
        <f t="shared" si="0"/>
        <v>1</v>
      </c>
      <c r="K18" s="2">
        <f t="shared" si="0"/>
        <v>0</v>
      </c>
      <c r="L18" s="2">
        <f t="shared" si="0"/>
        <v>0</v>
      </c>
      <c r="M18" s="2">
        <f t="shared" si="1"/>
        <v>1</v>
      </c>
      <c r="N18" s="6">
        <f t="shared" si="2"/>
        <v>22796476</v>
      </c>
      <c r="O18" s="6">
        <f t="shared" si="2"/>
        <v>22678101</v>
      </c>
      <c r="P18" s="6">
        <f t="shared" si="2"/>
        <v>2000000000</v>
      </c>
      <c r="Q18" s="6">
        <f t="shared" si="2"/>
        <v>2000000000</v>
      </c>
      <c r="R18" s="6">
        <f t="shared" si="2"/>
        <v>22678101</v>
      </c>
      <c r="S18" s="2">
        <f t="shared" si="3"/>
        <v>1</v>
      </c>
      <c r="T18" s="2">
        <f t="shared" si="3"/>
        <v>1</v>
      </c>
      <c r="U18" s="2">
        <f t="shared" si="3"/>
        <v>0</v>
      </c>
      <c r="V18" s="2">
        <f t="shared" si="3"/>
        <v>0</v>
      </c>
      <c r="W18" s="2">
        <f t="shared" si="6"/>
        <v>2</v>
      </c>
      <c r="X18" s="4">
        <f t="shared" si="7"/>
        <v>0.5</v>
      </c>
      <c r="Y18" s="4">
        <f t="shared" si="7"/>
        <v>0.5</v>
      </c>
      <c r="Z18" s="4">
        <f t="shared" si="7"/>
        <v>0</v>
      </c>
      <c r="AA18" s="4">
        <f t="shared" si="7"/>
        <v>0</v>
      </c>
      <c r="AB18" s="2"/>
      <c r="AC18" s="2"/>
      <c r="AD18" s="2"/>
      <c r="AE18" s="2"/>
      <c r="AF18" s="2"/>
    </row>
    <row r="19" spans="1:32" x14ac:dyDescent="0.2">
      <c r="A19" t="s">
        <v>17</v>
      </c>
      <c r="B19">
        <v>4960762</v>
      </c>
      <c r="C19">
        <v>77587</v>
      </c>
      <c r="D19">
        <v>77587</v>
      </c>
      <c r="E19">
        <v>100086</v>
      </c>
      <c r="F19">
        <v>502628</v>
      </c>
      <c r="G19" s="6">
        <f t="shared" si="5"/>
        <v>77587</v>
      </c>
      <c r="H19" s="2"/>
      <c r="I19" s="2">
        <f t="shared" si="0"/>
        <v>1</v>
      </c>
      <c r="J19" s="2">
        <f t="shared" si="0"/>
        <v>1</v>
      </c>
      <c r="K19" s="2">
        <f t="shared" si="0"/>
        <v>1</v>
      </c>
      <c r="L19" s="2">
        <f t="shared" si="0"/>
        <v>1</v>
      </c>
      <c r="M19" s="2">
        <f t="shared" si="1"/>
        <v>1</v>
      </c>
      <c r="N19" s="6">
        <f t="shared" si="2"/>
        <v>77587</v>
      </c>
      <c r="O19" s="6">
        <f t="shared" si="2"/>
        <v>77587</v>
      </c>
      <c r="P19" s="6">
        <f t="shared" si="2"/>
        <v>100086</v>
      </c>
      <c r="Q19" s="6">
        <f t="shared" si="2"/>
        <v>502628</v>
      </c>
      <c r="R19" s="6">
        <f t="shared" si="2"/>
        <v>77587</v>
      </c>
      <c r="S19" s="2">
        <f t="shared" si="3"/>
        <v>1</v>
      </c>
      <c r="T19" s="2">
        <f t="shared" si="3"/>
        <v>1</v>
      </c>
      <c r="U19" s="2">
        <f t="shared" si="3"/>
        <v>0</v>
      </c>
      <c r="V19" s="2">
        <f t="shared" si="3"/>
        <v>0</v>
      </c>
      <c r="W19" s="2">
        <f t="shared" si="6"/>
        <v>2</v>
      </c>
      <c r="X19" s="4">
        <f t="shared" si="7"/>
        <v>0.5</v>
      </c>
      <c r="Y19" s="4">
        <f t="shared" si="7"/>
        <v>0.5</v>
      </c>
      <c r="Z19" s="4">
        <f t="shared" si="7"/>
        <v>0</v>
      </c>
      <c r="AA19" s="4">
        <f t="shared" si="7"/>
        <v>0</v>
      </c>
      <c r="AB19" s="2"/>
      <c r="AC19" s="2"/>
      <c r="AD19" s="2"/>
      <c r="AE19" s="2"/>
      <c r="AF19" s="2"/>
    </row>
    <row r="20" spans="1:32" x14ac:dyDescent="0.2">
      <c r="A20" t="s">
        <v>18</v>
      </c>
      <c r="B20">
        <v>310438707</v>
      </c>
      <c r="C20">
        <v>14068</v>
      </c>
      <c r="D20">
        <v>14068</v>
      </c>
      <c r="E20"/>
      <c r="F20"/>
      <c r="G20" s="6">
        <f t="shared" si="5"/>
        <v>14068</v>
      </c>
      <c r="H20" s="2"/>
      <c r="I20" s="2">
        <f t="shared" si="0"/>
        <v>1</v>
      </c>
      <c r="J20" s="2">
        <f t="shared" si="0"/>
        <v>1</v>
      </c>
      <c r="K20" s="2">
        <f t="shared" si="0"/>
        <v>0</v>
      </c>
      <c r="L20" s="2">
        <f t="shared" si="0"/>
        <v>0</v>
      </c>
      <c r="M20" s="2">
        <f t="shared" si="1"/>
        <v>1</v>
      </c>
      <c r="N20" s="6">
        <f t="shared" si="2"/>
        <v>14068</v>
      </c>
      <c r="O20" s="6">
        <f t="shared" si="2"/>
        <v>14068</v>
      </c>
      <c r="P20" s="6">
        <f t="shared" si="2"/>
        <v>2000000000</v>
      </c>
      <c r="Q20" s="6">
        <f t="shared" si="2"/>
        <v>2000000000</v>
      </c>
      <c r="R20" s="6">
        <f t="shared" si="2"/>
        <v>14068</v>
      </c>
      <c r="S20" s="2">
        <f t="shared" si="3"/>
        <v>1</v>
      </c>
      <c r="T20" s="2">
        <f t="shared" si="3"/>
        <v>1</v>
      </c>
      <c r="U20" s="2">
        <f t="shared" si="3"/>
        <v>0</v>
      </c>
      <c r="V20" s="2">
        <f t="shared" si="3"/>
        <v>0</v>
      </c>
      <c r="W20" s="2">
        <f t="shared" si="6"/>
        <v>2</v>
      </c>
      <c r="X20" s="4">
        <f t="shared" si="7"/>
        <v>0.5</v>
      </c>
      <c r="Y20" s="4">
        <f t="shared" si="7"/>
        <v>0.5</v>
      </c>
      <c r="Z20" s="4">
        <f t="shared" si="7"/>
        <v>0</v>
      </c>
      <c r="AA20" s="4">
        <f t="shared" si="7"/>
        <v>0</v>
      </c>
      <c r="AB20" s="2"/>
      <c r="AC20" s="2"/>
      <c r="AD20" s="2"/>
      <c r="AE20" s="2"/>
      <c r="AF20" s="2"/>
    </row>
    <row r="21" spans="1:32" x14ac:dyDescent="0.2">
      <c r="A21" t="s">
        <v>19</v>
      </c>
      <c r="B21">
        <v>322561577</v>
      </c>
      <c r="C21">
        <v>16701152</v>
      </c>
      <c r="D21">
        <v>16701152</v>
      </c>
      <c r="E21"/>
      <c r="F21"/>
      <c r="G21" s="6">
        <f t="shared" si="5"/>
        <v>16701152</v>
      </c>
      <c r="H21" s="2"/>
      <c r="I21" s="2">
        <f t="shared" si="0"/>
        <v>1</v>
      </c>
      <c r="J21" s="2">
        <f t="shared" si="0"/>
        <v>1</v>
      </c>
      <c r="K21" s="2">
        <f t="shared" si="0"/>
        <v>0</v>
      </c>
      <c r="L21" s="2">
        <f t="shared" si="0"/>
        <v>0</v>
      </c>
      <c r="M21" s="2">
        <f t="shared" si="1"/>
        <v>1</v>
      </c>
      <c r="N21" s="6">
        <f t="shared" si="2"/>
        <v>16701152</v>
      </c>
      <c r="O21" s="6">
        <f t="shared" si="2"/>
        <v>16701152</v>
      </c>
      <c r="P21" s="6">
        <f t="shared" si="2"/>
        <v>2000000000</v>
      </c>
      <c r="Q21" s="6">
        <f t="shared" si="2"/>
        <v>2000000000</v>
      </c>
      <c r="R21" s="6">
        <f t="shared" si="2"/>
        <v>16701152</v>
      </c>
      <c r="S21" s="2">
        <f t="shared" si="3"/>
        <v>1</v>
      </c>
      <c r="T21" s="2">
        <f t="shared" si="3"/>
        <v>1</v>
      </c>
      <c r="U21" s="2">
        <f t="shared" si="3"/>
        <v>0</v>
      </c>
      <c r="V21" s="2">
        <f t="shared" si="3"/>
        <v>0</v>
      </c>
      <c r="W21" s="2">
        <f t="shared" si="6"/>
        <v>2</v>
      </c>
      <c r="X21" s="4">
        <f t="shared" si="7"/>
        <v>0.5</v>
      </c>
      <c r="Y21" s="4">
        <f t="shared" si="7"/>
        <v>0.5</v>
      </c>
      <c r="Z21" s="4">
        <f t="shared" si="7"/>
        <v>0</v>
      </c>
      <c r="AA21" s="4">
        <f t="shared" si="7"/>
        <v>0</v>
      </c>
      <c r="AB21" s="2"/>
      <c r="AC21" s="2"/>
      <c r="AD21" s="2"/>
      <c r="AE21" s="2"/>
      <c r="AF21" s="2"/>
    </row>
    <row r="22" spans="1:32" x14ac:dyDescent="0.2">
      <c r="A22" t="s">
        <v>20</v>
      </c>
      <c r="B22">
        <v>5350780</v>
      </c>
      <c r="C22">
        <v>30834</v>
      </c>
      <c r="D22">
        <v>32804</v>
      </c>
      <c r="E22">
        <v>95337</v>
      </c>
      <c r="F22">
        <v>684692</v>
      </c>
      <c r="G22" s="6">
        <f t="shared" si="5"/>
        <v>30834</v>
      </c>
      <c r="H22" s="2"/>
      <c r="I22" s="2">
        <f t="shared" si="0"/>
        <v>1</v>
      </c>
      <c r="J22" s="2">
        <f t="shared" si="0"/>
        <v>1</v>
      </c>
      <c r="K22" s="2">
        <f t="shared" si="0"/>
        <v>1</v>
      </c>
      <c r="L22" s="2">
        <f t="shared" si="0"/>
        <v>1</v>
      </c>
      <c r="M22" s="2">
        <f t="shared" si="1"/>
        <v>1</v>
      </c>
      <c r="N22" s="6">
        <f t="shared" si="2"/>
        <v>30834</v>
      </c>
      <c r="O22" s="6">
        <f t="shared" si="2"/>
        <v>32804</v>
      </c>
      <c r="P22" s="6">
        <f t="shared" si="2"/>
        <v>95337</v>
      </c>
      <c r="Q22" s="6">
        <f t="shared" si="2"/>
        <v>684692</v>
      </c>
      <c r="R22" s="6">
        <f t="shared" si="2"/>
        <v>30834</v>
      </c>
      <c r="S22" s="2">
        <f t="shared" si="3"/>
        <v>1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6"/>
        <v>1</v>
      </c>
      <c r="X22" s="4">
        <f t="shared" si="7"/>
        <v>1</v>
      </c>
      <c r="Y22" s="4">
        <f t="shared" si="7"/>
        <v>0</v>
      </c>
      <c r="Z22" s="4">
        <f t="shared" si="7"/>
        <v>0</v>
      </c>
      <c r="AA22" s="4">
        <f t="shared" si="7"/>
        <v>0</v>
      </c>
      <c r="AB22" s="2"/>
      <c r="AC22" s="2"/>
      <c r="AD22" s="2"/>
      <c r="AE22" s="2"/>
      <c r="AF22" s="2"/>
    </row>
    <row r="23" spans="1:32" x14ac:dyDescent="0.2">
      <c r="A23" t="s">
        <v>21</v>
      </c>
      <c r="B23">
        <v>539046097</v>
      </c>
      <c r="C23">
        <v>151776405</v>
      </c>
      <c r="D23">
        <v>144385281</v>
      </c>
      <c r="E23"/>
      <c r="F23"/>
      <c r="G23" s="6">
        <f t="shared" si="5"/>
        <v>144385281</v>
      </c>
      <c r="H23" s="2"/>
      <c r="I23" s="2">
        <f t="shared" si="0"/>
        <v>1</v>
      </c>
      <c r="J23" s="2">
        <f t="shared" si="0"/>
        <v>1</v>
      </c>
      <c r="K23" s="2">
        <f t="shared" si="0"/>
        <v>0</v>
      </c>
      <c r="L23" s="2">
        <f t="shared" si="0"/>
        <v>0</v>
      </c>
      <c r="M23" s="2">
        <f t="shared" si="1"/>
        <v>1</v>
      </c>
      <c r="N23" s="6">
        <f t="shared" si="2"/>
        <v>151776405</v>
      </c>
      <c r="O23" s="6">
        <f t="shared" si="2"/>
        <v>144385281</v>
      </c>
      <c r="P23" s="6">
        <f t="shared" si="2"/>
        <v>2000000000</v>
      </c>
      <c r="Q23" s="6">
        <f t="shared" si="2"/>
        <v>2000000000</v>
      </c>
      <c r="R23" s="6">
        <f t="shared" si="2"/>
        <v>144385281</v>
      </c>
      <c r="S23" s="2">
        <f t="shared" si="3"/>
        <v>0</v>
      </c>
      <c r="T23" s="2">
        <f t="shared" si="3"/>
        <v>1</v>
      </c>
      <c r="U23" s="2">
        <f t="shared" si="3"/>
        <v>0</v>
      </c>
      <c r="V23" s="2">
        <f t="shared" si="3"/>
        <v>0</v>
      </c>
      <c r="W23" s="2">
        <f t="shared" si="6"/>
        <v>1</v>
      </c>
      <c r="X23" s="4">
        <f t="shared" si="7"/>
        <v>0</v>
      </c>
      <c r="Y23" s="4">
        <f t="shared" si="7"/>
        <v>1</v>
      </c>
      <c r="Z23" s="4">
        <f t="shared" si="7"/>
        <v>0</v>
      </c>
      <c r="AA23" s="4">
        <f t="shared" si="7"/>
        <v>0</v>
      </c>
      <c r="AB23" s="2"/>
      <c r="AC23" s="2"/>
      <c r="AD23" s="2"/>
      <c r="AE23" s="2"/>
      <c r="AF23" s="2"/>
    </row>
    <row r="24" spans="1:32" x14ac:dyDescent="0.2">
      <c r="A24" t="s">
        <v>22</v>
      </c>
      <c r="B24">
        <v>696</v>
      </c>
      <c r="C24">
        <v>151</v>
      </c>
      <c r="D24">
        <v>151</v>
      </c>
      <c r="E24">
        <v>71</v>
      </c>
      <c r="F24">
        <v>71</v>
      </c>
      <c r="G24" s="6">
        <f t="shared" si="5"/>
        <v>71</v>
      </c>
      <c r="H24" s="2"/>
      <c r="I24" s="2">
        <f t="shared" si="0"/>
        <v>1</v>
      </c>
      <c r="J24" s="2">
        <f t="shared" si="0"/>
        <v>1</v>
      </c>
      <c r="K24" s="2">
        <f t="shared" si="0"/>
        <v>1</v>
      </c>
      <c r="L24" s="2">
        <f t="shared" si="0"/>
        <v>1</v>
      </c>
      <c r="M24" s="2">
        <f t="shared" si="1"/>
        <v>1</v>
      </c>
      <c r="N24" s="6">
        <f t="shared" si="2"/>
        <v>151</v>
      </c>
      <c r="O24" s="6">
        <f t="shared" si="2"/>
        <v>151</v>
      </c>
      <c r="P24" s="6">
        <f t="shared" si="2"/>
        <v>71</v>
      </c>
      <c r="Q24" s="6">
        <f t="shared" si="2"/>
        <v>71</v>
      </c>
      <c r="R24" s="6">
        <f t="shared" si="2"/>
        <v>71</v>
      </c>
      <c r="S24" s="2">
        <f t="shared" si="3"/>
        <v>0</v>
      </c>
      <c r="T24" s="2">
        <f t="shared" si="3"/>
        <v>0</v>
      </c>
      <c r="U24" s="2">
        <f t="shared" si="3"/>
        <v>1</v>
      </c>
      <c r="V24" s="2">
        <f t="shared" si="3"/>
        <v>1</v>
      </c>
      <c r="W24" s="2">
        <f t="shared" si="6"/>
        <v>2</v>
      </c>
      <c r="X24" s="4">
        <f t="shared" si="7"/>
        <v>0</v>
      </c>
      <c r="Y24" s="4">
        <f t="shared" si="7"/>
        <v>0</v>
      </c>
      <c r="Z24" s="4">
        <f t="shared" si="7"/>
        <v>0.5</v>
      </c>
      <c r="AA24" s="4">
        <f t="shared" si="7"/>
        <v>0.5</v>
      </c>
      <c r="AB24" s="2"/>
      <c r="AC24" s="2"/>
      <c r="AD24" s="2"/>
      <c r="AE24" s="2"/>
      <c r="AF24" s="2"/>
    </row>
    <row r="25" spans="1:32" x14ac:dyDescent="0.2">
      <c r="A25" t="s">
        <v>23</v>
      </c>
      <c r="B25">
        <v>276461622</v>
      </c>
      <c r="C25">
        <v>3818</v>
      </c>
      <c r="D25">
        <v>3818</v>
      </c>
      <c r="E25">
        <v>10289</v>
      </c>
      <c r="F25">
        <v>3332</v>
      </c>
      <c r="G25" s="6">
        <f t="shared" si="5"/>
        <v>3332</v>
      </c>
      <c r="H25" s="2"/>
      <c r="I25" s="2">
        <f t="shared" si="0"/>
        <v>1</v>
      </c>
      <c r="J25" s="2">
        <f t="shared" si="0"/>
        <v>1</v>
      </c>
      <c r="K25" s="2">
        <f t="shared" si="0"/>
        <v>1</v>
      </c>
      <c r="L25" s="2">
        <f t="shared" si="0"/>
        <v>1</v>
      </c>
      <c r="M25" s="2">
        <f t="shared" si="1"/>
        <v>1</v>
      </c>
      <c r="N25" s="6">
        <f t="shared" si="2"/>
        <v>3818</v>
      </c>
      <c r="O25" s="6">
        <f t="shared" si="2"/>
        <v>3818</v>
      </c>
      <c r="P25" s="6">
        <f t="shared" si="2"/>
        <v>10289</v>
      </c>
      <c r="Q25" s="6">
        <f t="shared" si="2"/>
        <v>3332</v>
      </c>
      <c r="R25" s="6">
        <f t="shared" si="2"/>
        <v>3332</v>
      </c>
      <c r="S25" s="2">
        <f t="shared" si="3"/>
        <v>0</v>
      </c>
      <c r="T25" s="2">
        <f t="shared" si="3"/>
        <v>0</v>
      </c>
      <c r="U25" s="2">
        <f t="shared" si="3"/>
        <v>0</v>
      </c>
      <c r="V25" s="2">
        <f t="shared" si="3"/>
        <v>1</v>
      </c>
      <c r="W25" s="2">
        <f t="shared" si="6"/>
        <v>1</v>
      </c>
      <c r="X25" s="4">
        <f t="shared" si="7"/>
        <v>0</v>
      </c>
      <c r="Y25" s="4">
        <f t="shared" si="7"/>
        <v>0</v>
      </c>
      <c r="Z25" s="4">
        <f t="shared" si="7"/>
        <v>0</v>
      </c>
      <c r="AA25" s="4">
        <f t="shared" si="7"/>
        <v>1</v>
      </c>
      <c r="AB25" s="2"/>
      <c r="AC25" s="2"/>
      <c r="AD25" s="2"/>
      <c r="AE25" s="2"/>
      <c r="AF25" s="2"/>
    </row>
    <row r="26" spans="1:32" x14ac:dyDescent="0.2">
      <c r="A26" t="s">
        <v>24</v>
      </c>
      <c r="B26">
        <v>659706</v>
      </c>
      <c r="C26">
        <v>14442</v>
      </c>
      <c r="D26">
        <v>14442</v>
      </c>
      <c r="E26">
        <v>14203</v>
      </c>
      <c r="F26">
        <v>31004</v>
      </c>
      <c r="G26" s="6">
        <f t="shared" si="5"/>
        <v>14203</v>
      </c>
      <c r="H26" s="2"/>
      <c r="I26" s="2">
        <f t="shared" si="0"/>
        <v>1</v>
      </c>
      <c r="J26" s="2">
        <f t="shared" si="0"/>
        <v>1</v>
      </c>
      <c r="K26" s="2">
        <f t="shared" si="0"/>
        <v>1</v>
      </c>
      <c r="L26" s="2">
        <f t="shared" si="0"/>
        <v>1</v>
      </c>
      <c r="M26" s="2">
        <f t="shared" si="1"/>
        <v>1</v>
      </c>
      <c r="N26" s="6">
        <f t="shared" si="2"/>
        <v>14442</v>
      </c>
      <c r="O26" s="6">
        <f t="shared" si="2"/>
        <v>14442</v>
      </c>
      <c r="P26" s="6">
        <f t="shared" si="2"/>
        <v>14203</v>
      </c>
      <c r="Q26" s="6">
        <f t="shared" si="2"/>
        <v>31004</v>
      </c>
      <c r="R26" s="6">
        <f t="shared" si="2"/>
        <v>14203</v>
      </c>
      <c r="S26" s="2">
        <f t="shared" si="3"/>
        <v>1</v>
      </c>
      <c r="T26" s="2">
        <f t="shared" si="3"/>
        <v>1</v>
      </c>
      <c r="U26" s="2">
        <f t="shared" si="3"/>
        <v>1</v>
      </c>
      <c r="V26" s="2">
        <f t="shared" si="3"/>
        <v>0</v>
      </c>
      <c r="W26" s="2">
        <f t="shared" si="6"/>
        <v>3</v>
      </c>
      <c r="X26" s="4">
        <f t="shared" si="7"/>
        <v>0.33333333333333331</v>
      </c>
      <c r="Y26" s="4">
        <f t="shared" si="7"/>
        <v>0.33333333333333331</v>
      </c>
      <c r="Z26" s="4">
        <f t="shared" si="7"/>
        <v>0.33333333333333331</v>
      </c>
      <c r="AA26" s="4">
        <f t="shared" si="7"/>
        <v>0</v>
      </c>
      <c r="AB26" s="2"/>
      <c r="AC26" s="2"/>
      <c r="AD26" s="2"/>
      <c r="AE26" s="2"/>
      <c r="AF26" s="2"/>
    </row>
    <row r="27" spans="1:32" x14ac:dyDescent="0.2">
      <c r="A27" t="s">
        <v>25</v>
      </c>
      <c r="B27">
        <v>178564795</v>
      </c>
      <c r="C27">
        <v>1478479</v>
      </c>
      <c r="D27">
        <v>1478479</v>
      </c>
      <c r="E27"/>
      <c r="F27"/>
      <c r="G27" s="6">
        <f t="shared" si="5"/>
        <v>1478479</v>
      </c>
      <c r="H27" s="2"/>
      <c r="I27" s="2">
        <f t="shared" si="0"/>
        <v>1</v>
      </c>
      <c r="J27" s="2">
        <f t="shared" si="0"/>
        <v>1</v>
      </c>
      <c r="K27" s="2">
        <f t="shared" si="0"/>
        <v>0</v>
      </c>
      <c r="L27" s="2">
        <f t="shared" si="0"/>
        <v>0</v>
      </c>
      <c r="M27" s="2">
        <f t="shared" si="1"/>
        <v>1</v>
      </c>
      <c r="N27" s="6">
        <f t="shared" si="2"/>
        <v>1478479</v>
      </c>
      <c r="O27" s="6">
        <f t="shared" si="2"/>
        <v>1478479</v>
      </c>
      <c r="P27" s="6">
        <f t="shared" si="2"/>
        <v>2000000000</v>
      </c>
      <c r="Q27" s="6">
        <f t="shared" si="2"/>
        <v>2000000000</v>
      </c>
      <c r="R27" s="6">
        <f t="shared" si="2"/>
        <v>1478479</v>
      </c>
      <c r="S27" s="2">
        <f t="shared" si="3"/>
        <v>1</v>
      </c>
      <c r="T27" s="2">
        <f t="shared" si="3"/>
        <v>1</v>
      </c>
      <c r="U27" s="2">
        <f t="shared" si="3"/>
        <v>0</v>
      </c>
      <c r="V27" s="2">
        <f t="shared" si="3"/>
        <v>0</v>
      </c>
      <c r="W27" s="2">
        <f t="shared" si="6"/>
        <v>2</v>
      </c>
      <c r="X27" s="4">
        <f t="shared" si="7"/>
        <v>0.5</v>
      </c>
      <c r="Y27" s="4">
        <f t="shared" si="7"/>
        <v>0.5</v>
      </c>
      <c r="Z27" s="4">
        <f t="shared" si="7"/>
        <v>0</v>
      </c>
      <c r="AA27" s="4">
        <f t="shared" si="7"/>
        <v>0</v>
      </c>
      <c r="AB27" s="2"/>
      <c r="AC27" s="2"/>
      <c r="AD27" s="2"/>
      <c r="AE27" s="2"/>
      <c r="AF27" s="2"/>
    </row>
    <row r="28" spans="1:32" x14ac:dyDescent="0.2">
      <c r="A28" t="s">
        <v>26</v>
      </c>
      <c r="B28">
        <v>47922995</v>
      </c>
      <c r="C28">
        <v>240663</v>
      </c>
      <c r="D28">
        <v>240663</v>
      </c>
      <c r="E28">
        <v>439224</v>
      </c>
      <c r="F28"/>
      <c r="G28" s="6">
        <f t="shared" si="5"/>
        <v>240663</v>
      </c>
      <c r="H28" s="2"/>
      <c r="I28" s="2">
        <f t="shared" si="0"/>
        <v>1</v>
      </c>
      <c r="J28" s="2">
        <f t="shared" si="0"/>
        <v>1</v>
      </c>
      <c r="K28" s="2">
        <f t="shared" si="0"/>
        <v>1</v>
      </c>
      <c r="L28" s="2">
        <f t="shared" si="0"/>
        <v>0</v>
      </c>
      <c r="M28" s="2">
        <f t="shared" si="1"/>
        <v>1</v>
      </c>
      <c r="N28" s="6">
        <f t="shared" si="2"/>
        <v>240663</v>
      </c>
      <c r="O28" s="6">
        <f t="shared" si="2"/>
        <v>240663</v>
      </c>
      <c r="P28" s="6">
        <f t="shared" si="2"/>
        <v>439224</v>
      </c>
      <c r="Q28" s="6">
        <f t="shared" si="2"/>
        <v>2000000000</v>
      </c>
      <c r="R28" s="6">
        <f t="shared" si="2"/>
        <v>240663</v>
      </c>
      <c r="S28" s="2">
        <f t="shared" si="3"/>
        <v>1</v>
      </c>
      <c r="T28" s="2">
        <f t="shared" si="3"/>
        <v>1</v>
      </c>
      <c r="U28" s="2">
        <f t="shared" si="3"/>
        <v>0</v>
      </c>
      <c r="V28" s="2">
        <f t="shared" si="3"/>
        <v>0</v>
      </c>
      <c r="W28" s="2">
        <f t="shared" si="6"/>
        <v>2</v>
      </c>
      <c r="X28" s="4">
        <f t="shared" si="7"/>
        <v>0.5</v>
      </c>
      <c r="Y28" s="4">
        <f t="shared" si="7"/>
        <v>0.5</v>
      </c>
      <c r="Z28" s="4">
        <f t="shared" si="7"/>
        <v>0</v>
      </c>
      <c r="AA28" s="4">
        <f t="shared" si="7"/>
        <v>0</v>
      </c>
      <c r="AB28" s="2"/>
      <c r="AC28" s="2"/>
      <c r="AD28" s="2"/>
      <c r="AE28" s="2"/>
      <c r="AF28" s="2"/>
    </row>
    <row r="29" spans="1:32" x14ac:dyDescent="0.2">
      <c r="A29" t="s">
        <v>27</v>
      </c>
      <c r="B29">
        <v>4626357</v>
      </c>
      <c r="C29">
        <v>39445</v>
      </c>
      <c r="D29">
        <v>39445</v>
      </c>
      <c r="E29">
        <v>11234</v>
      </c>
      <c r="F29">
        <v>6120</v>
      </c>
      <c r="G29" s="6">
        <f t="shared" si="5"/>
        <v>6120</v>
      </c>
      <c r="H29" s="2"/>
      <c r="I29" s="2">
        <f t="shared" si="0"/>
        <v>1</v>
      </c>
      <c r="J29" s="2">
        <f t="shared" si="0"/>
        <v>1</v>
      </c>
      <c r="K29" s="2">
        <f t="shared" si="0"/>
        <v>1</v>
      </c>
      <c r="L29" s="2">
        <f t="shared" si="0"/>
        <v>1</v>
      </c>
      <c r="M29" s="2">
        <f t="shared" si="1"/>
        <v>1</v>
      </c>
      <c r="N29" s="6">
        <f t="shared" si="2"/>
        <v>39445</v>
      </c>
      <c r="O29" s="6">
        <f t="shared" si="2"/>
        <v>39445</v>
      </c>
      <c r="P29" s="6">
        <f t="shared" si="2"/>
        <v>11234</v>
      </c>
      <c r="Q29" s="6">
        <f t="shared" si="2"/>
        <v>6120</v>
      </c>
      <c r="R29" s="6">
        <f t="shared" si="2"/>
        <v>6120</v>
      </c>
      <c r="S29" s="2">
        <f t="shared" si="3"/>
        <v>0</v>
      </c>
      <c r="T29" s="2">
        <f t="shared" si="3"/>
        <v>0</v>
      </c>
      <c r="U29" s="2">
        <f t="shared" si="3"/>
        <v>0</v>
      </c>
      <c r="V29" s="2">
        <f t="shared" si="3"/>
        <v>1</v>
      </c>
      <c r="W29" s="2">
        <f t="shared" si="6"/>
        <v>1</v>
      </c>
      <c r="X29" s="4">
        <f t="shared" si="7"/>
        <v>0</v>
      </c>
      <c r="Y29" s="4">
        <f t="shared" si="7"/>
        <v>0</v>
      </c>
      <c r="Z29" s="4">
        <f t="shared" si="7"/>
        <v>0</v>
      </c>
      <c r="AA29" s="4">
        <f t="shared" si="7"/>
        <v>1</v>
      </c>
      <c r="AB29" s="2"/>
      <c r="AC29" s="2"/>
      <c r="AD29" s="2"/>
      <c r="AE29" s="2"/>
      <c r="AF29" s="2"/>
    </row>
    <row r="30" spans="1:32" x14ac:dyDescent="0.2">
      <c r="A30" t="s">
        <v>28</v>
      </c>
      <c r="B30">
        <v>194620885</v>
      </c>
      <c r="C30">
        <v>10963470</v>
      </c>
      <c r="D30">
        <v>10970269</v>
      </c>
      <c r="E30"/>
      <c r="F30"/>
      <c r="G30" s="6">
        <f t="shared" si="5"/>
        <v>10963470</v>
      </c>
      <c r="H30" s="2"/>
      <c r="I30" s="2">
        <f t="shared" si="0"/>
        <v>1</v>
      </c>
      <c r="J30" s="2">
        <f t="shared" si="0"/>
        <v>1</v>
      </c>
      <c r="K30" s="2">
        <f t="shared" si="0"/>
        <v>0</v>
      </c>
      <c r="L30" s="2">
        <f t="shared" si="0"/>
        <v>0</v>
      </c>
      <c r="M30" s="2">
        <f t="shared" si="1"/>
        <v>1</v>
      </c>
      <c r="N30" s="6">
        <f t="shared" si="2"/>
        <v>10963470</v>
      </c>
      <c r="O30" s="6">
        <f t="shared" si="2"/>
        <v>10970269</v>
      </c>
      <c r="P30" s="6">
        <f t="shared" si="2"/>
        <v>2000000000</v>
      </c>
      <c r="Q30" s="6">
        <f t="shared" si="2"/>
        <v>2000000000</v>
      </c>
      <c r="R30" s="6">
        <f t="shared" si="2"/>
        <v>10963470</v>
      </c>
      <c r="S30" s="2">
        <f t="shared" si="3"/>
        <v>1</v>
      </c>
      <c r="T30" s="2">
        <f t="shared" si="3"/>
        <v>1</v>
      </c>
      <c r="U30" s="2">
        <f t="shared" si="3"/>
        <v>0</v>
      </c>
      <c r="V30" s="2">
        <f t="shared" si="3"/>
        <v>0</v>
      </c>
      <c r="W30" s="2">
        <f t="shared" si="6"/>
        <v>2</v>
      </c>
      <c r="X30" s="4">
        <f t="shared" si="7"/>
        <v>0.5</v>
      </c>
      <c r="Y30" s="4">
        <f t="shared" si="7"/>
        <v>0.5</v>
      </c>
      <c r="Z30" s="4">
        <f t="shared" si="7"/>
        <v>0</v>
      </c>
      <c r="AA30" s="4">
        <f t="shared" si="7"/>
        <v>0</v>
      </c>
      <c r="AB30" s="2"/>
      <c r="AC30" s="2"/>
      <c r="AD30" s="2"/>
      <c r="AE30" s="2"/>
      <c r="AF30" s="2"/>
    </row>
    <row r="31" spans="1:32" x14ac:dyDescent="0.2">
      <c r="A31" t="s">
        <v>29</v>
      </c>
      <c r="B31">
        <v>76207617</v>
      </c>
      <c r="C31">
        <v>12851995</v>
      </c>
      <c r="D31">
        <v>12851995</v>
      </c>
      <c r="E31"/>
      <c r="F31"/>
      <c r="G31" s="6">
        <f t="shared" si="5"/>
        <v>12851995</v>
      </c>
      <c r="H31" s="2"/>
      <c r="I31" s="2">
        <f t="shared" si="0"/>
        <v>1</v>
      </c>
      <c r="J31" s="2">
        <f t="shared" si="0"/>
        <v>1</v>
      </c>
      <c r="K31" s="2">
        <f t="shared" si="0"/>
        <v>0</v>
      </c>
      <c r="L31" s="2">
        <f t="shared" si="0"/>
        <v>0</v>
      </c>
      <c r="M31" s="2">
        <f t="shared" si="1"/>
        <v>1</v>
      </c>
      <c r="N31" s="6">
        <f t="shared" si="2"/>
        <v>12851995</v>
      </c>
      <c r="O31" s="6">
        <f t="shared" si="2"/>
        <v>12851995</v>
      </c>
      <c r="P31" s="6">
        <f t="shared" si="2"/>
        <v>2000000000</v>
      </c>
      <c r="Q31" s="6">
        <f t="shared" si="2"/>
        <v>2000000000</v>
      </c>
      <c r="R31" s="6">
        <f t="shared" si="2"/>
        <v>12851995</v>
      </c>
      <c r="S31" s="2">
        <f t="shared" si="3"/>
        <v>1</v>
      </c>
      <c r="T31" s="2">
        <f t="shared" si="3"/>
        <v>1</v>
      </c>
      <c r="U31" s="2">
        <f t="shared" si="3"/>
        <v>0</v>
      </c>
      <c r="V31" s="2">
        <f t="shared" si="3"/>
        <v>0</v>
      </c>
      <c r="W31" s="2">
        <f t="shared" si="6"/>
        <v>2</v>
      </c>
      <c r="X31" s="4">
        <f t="shared" si="7"/>
        <v>0.5</v>
      </c>
      <c r="Y31" s="4">
        <f t="shared" si="7"/>
        <v>0.5</v>
      </c>
      <c r="Z31" s="4">
        <f t="shared" si="7"/>
        <v>0</v>
      </c>
      <c r="AA31" s="4">
        <f t="shared" si="7"/>
        <v>0</v>
      </c>
      <c r="AB31" s="2"/>
      <c r="AC31" s="2"/>
      <c r="AD31" s="2"/>
      <c r="AE31" s="2"/>
      <c r="AF31" s="2"/>
    </row>
    <row r="32" spans="1:32" x14ac:dyDescent="0.2">
      <c r="A32" t="s">
        <v>30</v>
      </c>
      <c r="B32">
        <v>515687584</v>
      </c>
      <c r="C32">
        <v>17173512</v>
      </c>
      <c r="D32">
        <v>17173512</v>
      </c>
      <c r="E32"/>
      <c r="F32"/>
      <c r="G32" s="6">
        <f t="shared" si="5"/>
        <v>17173512</v>
      </c>
      <c r="H32" s="2"/>
      <c r="I32" s="2">
        <f t="shared" si="0"/>
        <v>1</v>
      </c>
      <c r="J32" s="2">
        <f t="shared" si="0"/>
        <v>1</v>
      </c>
      <c r="K32" s="2">
        <f t="shared" si="0"/>
        <v>0</v>
      </c>
      <c r="L32" s="2">
        <f t="shared" si="0"/>
        <v>0</v>
      </c>
      <c r="M32" s="2">
        <f t="shared" si="1"/>
        <v>1</v>
      </c>
      <c r="N32" s="6">
        <f t="shared" si="2"/>
        <v>17173512</v>
      </c>
      <c r="O32" s="6">
        <f t="shared" si="2"/>
        <v>17173512</v>
      </c>
      <c r="P32" s="6">
        <f t="shared" si="2"/>
        <v>2000000000</v>
      </c>
      <c r="Q32" s="6">
        <f t="shared" si="2"/>
        <v>2000000000</v>
      </c>
      <c r="R32" s="6">
        <f t="shared" si="2"/>
        <v>17173512</v>
      </c>
      <c r="S32" s="2">
        <f t="shared" si="3"/>
        <v>1</v>
      </c>
      <c r="T32" s="2">
        <f t="shared" si="3"/>
        <v>1</v>
      </c>
      <c r="U32" s="2">
        <f t="shared" si="3"/>
        <v>0</v>
      </c>
      <c r="V32" s="2">
        <f t="shared" si="3"/>
        <v>0</v>
      </c>
      <c r="W32" s="2">
        <f t="shared" si="6"/>
        <v>2</v>
      </c>
      <c r="X32" s="4">
        <f t="shared" si="7"/>
        <v>0.5</v>
      </c>
      <c r="Y32" s="4">
        <f t="shared" si="7"/>
        <v>0.5</v>
      </c>
      <c r="Z32" s="4">
        <f t="shared" si="7"/>
        <v>0</v>
      </c>
      <c r="AA32" s="4">
        <f t="shared" si="7"/>
        <v>0</v>
      </c>
      <c r="AB32" s="2"/>
      <c r="AC32" s="2"/>
      <c r="AD32" s="2"/>
      <c r="AE32" s="2"/>
      <c r="AF32" s="2"/>
    </row>
    <row r="33" spans="1:32" x14ac:dyDescent="0.2">
      <c r="A33" t="s">
        <v>31</v>
      </c>
      <c r="B33">
        <v>244873</v>
      </c>
      <c r="C33"/>
      <c r="D33"/>
      <c r="E33"/>
      <c r="F33">
        <v>130570</v>
      </c>
      <c r="G33" s="6">
        <f t="shared" si="5"/>
        <v>130570</v>
      </c>
      <c r="H33" s="2"/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1</v>
      </c>
      <c r="M33" s="2">
        <f t="shared" si="1"/>
        <v>1</v>
      </c>
      <c r="N33" s="6">
        <f t="shared" si="2"/>
        <v>2000000000</v>
      </c>
      <c r="O33" s="6">
        <f t="shared" si="2"/>
        <v>2000000000</v>
      </c>
      <c r="P33" s="6">
        <f t="shared" si="2"/>
        <v>2000000000</v>
      </c>
      <c r="Q33" s="6">
        <f t="shared" si="2"/>
        <v>130570</v>
      </c>
      <c r="R33" s="6">
        <f t="shared" si="2"/>
        <v>130570</v>
      </c>
      <c r="S33" s="2">
        <f t="shared" si="3"/>
        <v>0</v>
      </c>
      <c r="T33" s="2">
        <f t="shared" si="3"/>
        <v>0</v>
      </c>
      <c r="U33" s="2">
        <f t="shared" si="3"/>
        <v>0</v>
      </c>
      <c r="V33" s="2">
        <f t="shared" si="3"/>
        <v>1</v>
      </c>
      <c r="W33" s="2">
        <f t="shared" si="6"/>
        <v>1</v>
      </c>
      <c r="X33" s="4">
        <f t="shared" si="7"/>
        <v>0</v>
      </c>
      <c r="Y33" s="4">
        <f t="shared" si="7"/>
        <v>0</v>
      </c>
      <c r="Z33" s="4">
        <f t="shared" si="7"/>
        <v>0</v>
      </c>
      <c r="AA33" s="4">
        <f t="shared" si="7"/>
        <v>1</v>
      </c>
      <c r="AB33" s="2"/>
      <c r="AC33" s="2"/>
      <c r="AD33" s="2"/>
      <c r="AE33" s="2"/>
      <c r="AF33" s="2"/>
    </row>
    <row r="34" spans="1:32" x14ac:dyDescent="0.2">
      <c r="A34" t="s">
        <v>32</v>
      </c>
      <c r="B34">
        <v>23023</v>
      </c>
      <c r="C34">
        <v>141</v>
      </c>
      <c r="D34">
        <v>141</v>
      </c>
      <c r="E34">
        <v>214</v>
      </c>
      <c r="F34">
        <v>277</v>
      </c>
      <c r="G34" s="6">
        <f t="shared" si="5"/>
        <v>141</v>
      </c>
      <c r="H34" s="2"/>
      <c r="I34" s="2">
        <f t="shared" ref="I34:L65" si="11">IF(C34="",0,1)</f>
        <v>1</v>
      </c>
      <c r="J34" s="2">
        <f t="shared" si="11"/>
        <v>1</v>
      </c>
      <c r="K34" s="2">
        <f t="shared" si="11"/>
        <v>1</v>
      </c>
      <c r="L34" s="2">
        <f t="shared" si="11"/>
        <v>1</v>
      </c>
      <c r="M34" s="2">
        <f t="shared" si="1"/>
        <v>1</v>
      </c>
      <c r="N34" s="6">
        <f t="shared" ref="N34:R65" si="12">IF(I34=1,C34,$H$3)</f>
        <v>141</v>
      </c>
      <c r="O34" s="6">
        <f t="shared" si="12"/>
        <v>141</v>
      </c>
      <c r="P34" s="6">
        <f t="shared" si="12"/>
        <v>214</v>
      </c>
      <c r="Q34" s="6">
        <f t="shared" si="12"/>
        <v>277</v>
      </c>
      <c r="R34" s="6">
        <f t="shared" si="12"/>
        <v>141</v>
      </c>
      <c r="S34" s="2">
        <f t="shared" ref="S34:V65" si="13">IF(AND(C34&lt;&gt;"",C34&lt;=(1+$H$5)*$G34),1,0)</f>
        <v>1</v>
      </c>
      <c r="T34" s="2">
        <f t="shared" si="13"/>
        <v>1</v>
      </c>
      <c r="U34" s="2">
        <f t="shared" si="13"/>
        <v>0</v>
      </c>
      <c r="V34" s="2">
        <f t="shared" si="13"/>
        <v>0</v>
      </c>
      <c r="W34" s="2">
        <f t="shared" si="6"/>
        <v>2</v>
      </c>
      <c r="X34" s="4">
        <f t="shared" si="7"/>
        <v>0.5</v>
      </c>
      <c r="Y34" s="4">
        <f t="shared" si="7"/>
        <v>0.5</v>
      </c>
      <c r="Z34" s="4">
        <f t="shared" si="7"/>
        <v>0</v>
      </c>
      <c r="AA34" s="4">
        <f t="shared" si="7"/>
        <v>0</v>
      </c>
      <c r="AB34" s="2"/>
      <c r="AC34" s="2"/>
      <c r="AD34" s="2"/>
      <c r="AE34" s="2"/>
      <c r="AF34" s="2"/>
    </row>
    <row r="35" spans="1:32" x14ac:dyDescent="0.2">
      <c r="A35" t="s">
        <v>33</v>
      </c>
      <c r="B35">
        <v>124515247</v>
      </c>
      <c r="C35">
        <v>0</v>
      </c>
      <c r="D35">
        <v>0</v>
      </c>
      <c r="E35"/>
      <c r="F35">
        <v>0</v>
      </c>
      <c r="G35" s="6">
        <f t="shared" si="5"/>
        <v>1</v>
      </c>
      <c r="H35" s="2"/>
      <c r="I35" s="2">
        <f t="shared" si="11"/>
        <v>1</v>
      </c>
      <c r="J35" s="2">
        <f t="shared" si="11"/>
        <v>1</v>
      </c>
      <c r="K35" s="2">
        <f t="shared" si="11"/>
        <v>0</v>
      </c>
      <c r="L35" s="2">
        <f t="shared" si="11"/>
        <v>1</v>
      </c>
      <c r="M35" s="2">
        <f t="shared" si="1"/>
        <v>1</v>
      </c>
      <c r="N35" s="6">
        <f t="shared" si="12"/>
        <v>0</v>
      </c>
      <c r="O35" s="6">
        <f t="shared" si="12"/>
        <v>0</v>
      </c>
      <c r="P35" s="6">
        <f t="shared" si="12"/>
        <v>2000000000</v>
      </c>
      <c r="Q35" s="6">
        <f t="shared" si="12"/>
        <v>0</v>
      </c>
      <c r="R35" s="6">
        <f t="shared" si="12"/>
        <v>1</v>
      </c>
      <c r="S35" s="2">
        <f t="shared" si="13"/>
        <v>1</v>
      </c>
      <c r="T35" s="2">
        <f t="shared" si="13"/>
        <v>1</v>
      </c>
      <c r="U35" s="2">
        <f t="shared" si="13"/>
        <v>0</v>
      </c>
      <c r="V35" s="2">
        <f t="shared" si="13"/>
        <v>1</v>
      </c>
      <c r="W35" s="2">
        <f t="shared" si="6"/>
        <v>3</v>
      </c>
      <c r="X35" s="4">
        <f t="shared" si="7"/>
        <v>0.33333333333333331</v>
      </c>
      <c r="Y35" s="4">
        <f t="shared" si="7"/>
        <v>0.33333333333333331</v>
      </c>
      <c r="Z35" s="4">
        <f t="shared" si="7"/>
        <v>0</v>
      </c>
      <c r="AA35" s="4">
        <f t="shared" si="7"/>
        <v>0.33333333333333331</v>
      </c>
      <c r="AB35" s="2"/>
      <c r="AC35" s="2"/>
      <c r="AD35" s="2"/>
      <c r="AE35" s="2"/>
      <c r="AF35" s="2"/>
    </row>
    <row r="36" spans="1:32" x14ac:dyDescent="0.2">
      <c r="A36" t="s">
        <v>34</v>
      </c>
      <c r="B36">
        <v>1168</v>
      </c>
      <c r="C36">
        <v>232</v>
      </c>
      <c r="D36">
        <v>244</v>
      </c>
      <c r="E36">
        <v>165</v>
      </c>
      <c r="F36">
        <v>445</v>
      </c>
      <c r="G36" s="6">
        <f t="shared" si="5"/>
        <v>165</v>
      </c>
      <c r="H36" s="2"/>
      <c r="I36" s="2">
        <f t="shared" si="11"/>
        <v>1</v>
      </c>
      <c r="J36" s="2">
        <f t="shared" si="11"/>
        <v>1</v>
      </c>
      <c r="K36" s="2">
        <f t="shared" si="11"/>
        <v>1</v>
      </c>
      <c r="L36" s="2">
        <f t="shared" si="11"/>
        <v>1</v>
      </c>
      <c r="M36" s="2">
        <f t="shared" si="1"/>
        <v>1</v>
      </c>
      <c r="N36" s="6">
        <f t="shared" si="12"/>
        <v>232</v>
      </c>
      <c r="O36" s="6">
        <f t="shared" si="12"/>
        <v>244</v>
      </c>
      <c r="P36" s="6">
        <f t="shared" si="12"/>
        <v>165</v>
      </c>
      <c r="Q36" s="6">
        <f t="shared" si="12"/>
        <v>445</v>
      </c>
      <c r="R36" s="6">
        <f t="shared" si="12"/>
        <v>165</v>
      </c>
      <c r="S36" s="2">
        <f t="shared" si="13"/>
        <v>0</v>
      </c>
      <c r="T36" s="2">
        <f t="shared" si="13"/>
        <v>0</v>
      </c>
      <c r="U36" s="2">
        <f t="shared" si="13"/>
        <v>1</v>
      </c>
      <c r="V36" s="2">
        <f t="shared" si="13"/>
        <v>0</v>
      </c>
      <c r="W36" s="2">
        <f t="shared" si="6"/>
        <v>1</v>
      </c>
      <c r="X36" s="4">
        <f t="shared" si="7"/>
        <v>0</v>
      </c>
      <c r="Y36" s="4">
        <f t="shared" si="7"/>
        <v>0</v>
      </c>
      <c r="Z36" s="4">
        <f t="shared" si="7"/>
        <v>1</v>
      </c>
      <c r="AA36" s="4">
        <f t="shared" si="7"/>
        <v>0</v>
      </c>
      <c r="AB36" s="2"/>
      <c r="AC36" s="2"/>
      <c r="AD36" s="2"/>
      <c r="AE36" s="2"/>
      <c r="AF36" s="2"/>
    </row>
    <row r="37" spans="1:32" x14ac:dyDescent="0.2">
      <c r="A37" t="s">
        <v>35</v>
      </c>
      <c r="B37">
        <v>280655816</v>
      </c>
      <c r="C37">
        <v>37</v>
      </c>
      <c r="D37">
        <v>37</v>
      </c>
      <c r="E37">
        <v>68</v>
      </c>
      <c r="F37">
        <v>37</v>
      </c>
      <c r="G37" s="6">
        <f t="shared" si="5"/>
        <v>37</v>
      </c>
      <c r="H37" s="2"/>
      <c r="I37" s="2">
        <f t="shared" si="11"/>
        <v>1</v>
      </c>
      <c r="J37" s="2">
        <f t="shared" si="11"/>
        <v>1</v>
      </c>
      <c r="K37" s="2">
        <f t="shared" si="11"/>
        <v>1</v>
      </c>
      <c r="L37" s="2">
        <f t="shared" si="11"/>
        <v>1</v>
      </c>
      <c r="M37" s="2">
        <f t="shared" si="1"/>
        <v>1</v>
      </c>
      <c r="N37" s="6">
        <f t="shared" si="12"/>
        <v>37</v>
      </c>
      <c r="O37" s="6">
        <f t="shared" si="12"/>
        <v>37</v>
      </c>
      <c r="P37" s="6">
        <f t="shared" si="12"/>
        <v>68</v>
      </c>
      <c r="Q37" s="6">
        <f t="shared" si="12"/>
        <v>37</v>
      </c>
      <c r="R37" s="6">
        <f t="shared" si="12"/>
        <v>37</v>
      </c>
      <c r="S37" s="2">
        <f t="shared" si="13"/>
        <v>1</v>
      </c>
      <c r="T37" s="2">
        <f t="shared" si="13"/>
        <v>1</v>
      </c>
      <c r="U37" s="2">
        <f t="shared" si="13"/>
        <v>0</v>
      </c>
      <c r="V37" s="2">
        <f t="shared" si="13"/>
        <v>1</v>
      </c>
      <c r="W37" s="2">
        <f t="shared" si="6"/>
        <v>3</v>
      </c>
      <c r="X37" s="4">
        <f t="shared" si="7"/>
        <v>0.33333333333333331</v>
      </c>
      <c r="Y37" s="4">
        <f t="shared" si="7"/>
        <v>0.33333333333333331</v>
      </c>
      <c r="Z37" s="4">
        <f t="shared" si="7"/>
        <v>0</v>
      </c>
      <c r="AA37" s="4">
        <f t="shared" si="7"/>
        <v>0.33333333333333331</v>
      </c>
      <c r="AB37" s="2"/>
      <c r="AC37" s="2"/>
      <c r="AD37" s="2"/>
      <c r="AE37" s="2"/>
      <c r="AF37" s="2"/>
    </row>
    <row r="38" spans="1:32" x14ac:dyDescent="0.2">
      <c r="A38" t="s">
        <v>36</v>
      </c>
      <c r="B38">
        <v>59725916</v>
      </c>
      <c r="C38">
        <v>39</v>
      </c>
      <c r="D38">
        <v>39</v>
      </c>
      <c r="E38">
        <v>105</v>
      </c>
      <c r="F38">
        <v>102</v>
      </c>
      <c r="G38" s="6">
        <f t="shared" si="5"/>
        <v>39</v>
      </c>
      <c r="H38" s="2"/>
      <c r="I38" s="2">
        <f t="shared" si="11"/>
        <v>1</v>
      </c>
      <c r="J38" s="2">
        <f t="shared" si="11"/>
        <v>1</v>
      </c>
      <c r="K38" s="2">
        <f t="shared" si="11"/>
        <v>1</v>
      </c>
      <c r="L38" s="2">
        <f t="shared" si="11"/>
        <v>1</v>
      </c>
      <c r="M38" s="2">
        <f t="shared" si="1"/>
        <v>1</v>
      </c>
      <c r="N38" s="6">
        <f t="shared" si="12"/>
        <v>39</v>
      </c>
      <c r="O38" s="6">
        <f t="shared" si="12"/>
        <v>39</v>
      </c>
      <c r="P38" s="6">
        <f t="shared" si="12"/>
        <v>105</v>
      </c>
      <c r="Q38" s="6">
        <f t="shared" si="12"/>
        <v>102</v>
      </c>
      <c r="R38" s="6">
        <f t="shared" si="12"/>
        <v>39</v>
      </c>
      <c r="S38" s="2">
        <f t="shared" si="13"/>
        <v>1</v>
      </c>
      <c r="T38" s="2">
        <f t="shared" si="13"/>
        <v>1</v>
      </c>
      <c r="U38" s="2">
        <f t="shared" si="13"/>
        <v>0</v>
      </c>
      <c r="V38" s="2">
        <f t="shared" si="13"/>
        <v>0</v>
      </c>
      <c r="W38" s="2">
        <f t="shared" si="6"/>
        <v>2</v>
      </c>
      <c r="X38" s="4">
        <f t="shared" si="7"/>
        <v>0.5</v>
      </c>
      <c r="Y38" s="4">
        <f t="shared" si="7"/>
        <v>0.5</v>
      </c>
      <c r="Z38" s="4">
        <f t="shared" si="7"/>
        <v>0</v>
      </c>
      <c r="AA38" s="4">
        <f t="shared" si="7"/>
        <v>0</v>
      </c>
      <c r="AB38" s="2"/>
      <c r="AC38" s="2"/>
      <c r="AD38" s="2"/>
      <c r="AE38" s="2"/>
      <c r="AF38" s="2"/>
    </row>
    <row r="39" spans="1:32" x14ac:dyDescent="0.2">
      <c r="A39" t="s">
        <v>37</v>
      </c>
      <c r="B39">
        <v>3314590</v>
      </c>
      <c r="C39">
        <v>135</v>
      </c>
      <c r="D39">
        <v>934</v>
      </c>
      <c r="E39">
        <v>531</v>
      </c>
      <c r="F39">
        <v>82</v>
      </c>
      <c r="G39" s="6">
        <f t="shared" si="5"/>
        <v>82</v>
      </c>
      <c r="H39" s="2"/>
      <c r="I39" s="2">
        <f t="shared" si="11"/>
        <v>1</v>
      </c>
      <c r="J39" s="2">
        <f t="shared" si="11"/>
        <v>1</v>
      </c>
      <c r="K39" s="2">
        <f t="shared" si="11"/>
        <v>1</v>
      </c>
      <c r="L39" s="2">
        <f t="shared" si="11"/>
        <v>1</v>
      </c>
      <c r="M39" s="2">
        <f t="shared" si="1"/>
        <v>1</v>
      </c>
      <c r="N39" s="6">
        <f t="shared" si="12"/>
        <v>135</v>
      </c>
      <c r="O39" s="6">
        <f t="shared" si="12"/>
        <v>934</v>
      </c>
      <c r="P39" s="6">
        <f t="shared" si="12"/>
        <v>531</v>
      </c>
      <c r="Q39" s="6">
        <f t="shared" si="12"/>
        <v>82</v>
      </c>
      <c r="R39" s="6">
        <f t="shared" si="12"/>
        <v>82</v>
      </c>
      <c r="S39" s="2">
        <f t="shared" si="13"/>
        <v>0</v>
      </c>
      <c r="T39" s="2">
        <f t="shared" si="13"/>
        <v>0</v>
      </c>
      <c r="U39" s="2">
        <f t="shared" si="13"/>
        <v>0</v>
      </c>
      <c r="V39" s="2">
        <f t="shared" si="13"/>
        <v>1</v>
      </c>
      <c r="W39" s="2">
        <f t="shared" si="6"/>
        <v>1</v>
      </c>
      <c r="X39" s="4">
        <f t="shared" si="7"/>
        <v>0</v>
      </c>
      <c r="Y39" s="4">
        <f t="shared" si="7"/>
        <v>0</v>
      </c>
      <c r="Z39" s="4">
        <f t="shared" si="7"/>
        <v>0</v>
      </c>
      <c r="AA39" s="4">
        <f t="shared" si="7"/>
        <v>1</v>
      </c>
      <c r="AB39" s="2"/>
      <c r="AC39" s="2"/>
      <c r="AD39" s="2"/>
      <c r="AE39" s="2"/>
      <c r="AF39" s="2"/>
    </row>
    <row r="40" spans="1:32" x14ac:dyDescent="0.2">
      <c r="A40" t="s">
        <v>38</v>
      </c>
      <c r="B40">
        <v>720</v>
      </c>
      <c r="C40">
        <v>52</v>
      </c>
      <c r="D40">
        <v>52</v>
      </c>
      <c r="E40">
        <v>52</v>
      </c>
      <c r="F40">
        <v>52</v>
      </c>
      <c r="G40" s="6">
        <f t="shared" si="5"/>
        <v>52</v>
      </c>
      <c r="H40" s="2"/>
      <c r="I40" s="2">
        <f t="shared" si="11"/>
        <v>1</v>
      </c>
      <c r="J40" s="2">
        <f t="shared" si="11"/>
        <v>1</v>
      </c>
      <c r="K40" s="2">
        <f t="shared" si="11"/>
        <v>1</v>
      </c>
      <c r="L40" s="2">
        <f t="shared" si="11"/>
        <v>1</v>
      </c>
      <c r="M40" s="2">
        <f t="shared" si="1"/>
        <v>1</v>
      </c>
      <c r="N40" s="6">
        <f t="shared" si="12"/>
        <v>52</v>
      </c>
      <c r="O40" s="6">
        <f t="shared" si="12"/>
        <v>52</v>
      </c>
      <c r="P40" s="6">
        <f t="shared" si="12"/>
        <v>52</v>
      </c>
      <c r="Q40" s="6">
        <f t="shared" si="12"/>
        <v>52</v>
      </c>
      <c r="R40" s="6">
        <f t="shared" si="12"/>
        <v>52</v>
      </c>
      <c r="S40" s="2">
        <f t="shared" si="13"/>
        <v>1</v>
      </c>
      <c r="T40" s="2">
        <f t="shared" si="13"/>
        <v>1</v>
      </c>
      <c r="U40" s="2">
        <f t="shared" si="13"/>
        <v>1</v>
      </c>
      <c r="V40" s="2">
        <f t="shared" si="13"/>
        <v>1</v>
      </c>
      <c r="W40" s="2">
        <f t="shared" si="6"/>
        <v>4</v>
      </c>
      <c r="X40" s="4">
        <f t="shared" si="7"/>
        <v>0.25</v>
      </c>
      <c r="Y40" s="4">
        <f t="shared" si="7"/>
        <v>0.25</v>
      </c>
      <c r="Z40" s="4">
        <f t="shared" si="7"/>
        <v>0.25</v>
      </c>
      <c r="AA40" s="4">
        <f t="shared" si="7"/>
        <v>0.25</v>
      </c>
      <c r="AB40" s="2"/>
      <c r="AC40" s="2"/>
      <c r="AD40" s="2"/>
      <c r="AE40" s="2"/>
      <c r="AF40" s="2"/>
    </row>
    <row r="41" spans="1:32" x14ac:dyDescent="0.2">
      <c r="A41" t="s">
        <v>39</v>
      </c>
      <c r="B41">
        <v>29447</v>
      </c>
      <c r="C41">
        <v>11670</v>
      </c>
      <c r="D41">
        <v>11670</v>
      </c>
      <c r="E41">
        <v>62257</v>
      </c>
      <c r="F41">
        <v>35874</v>
      </c>
      <c r="G41" s="6">
        <f t="shared" si="5"/>
        <v>11670</v>
      </c>
      <c r="H41" s="2"/>
      <c r="I41" s="2">
        <f t="shared" si="11"/>
        <v>1</v>
      </c>
      <c r="J41" s="2">
        <f t="shared" si="11"/>
        <v>1</v>
      </c>
      <c r="K41" s="2">
        <f t="shared" si="11"/>
        <v>1</v>
      </c>
      <c r="L41" s="2">
        <f t="shared" si="11"/>
        <v>1</v>
      </c>
      <c r="M41" s="2">
        <f t="shared" si="1"/>
        <v>1</v>
      </c>
      <c r="N41" s="6">
        <f t="shared" si="12"/>
        <v>11670</v>
      </c>
      <c r="O41" s="6">
        <f t="shared" si="12"/>
        <v>11670</v>
      </c>
      <c r="P41" s="6">
        <f t="shared" si="12"/>
        <v>62257</v>
      </c>
      <c r="Q41" s="6">
        <f t="shared" si="12"/>
        <v>35874</v>
      </c>
      <c r="R41" s="6">
        <f t="shared" si="12"/>
        <v>11670</v>
      </c>
      <c r="S41" s="2">
        <f t="shared" si="13"/>
        <v>1</v>
      </c>
      <c r="T41" s="2">
        <f t="shared" si="13"/>
        <v>1</v>
      </c>
      <c r="U41" s="2">
        <f t="shared" si="13"/>
        <v>0</v>
      </c>
      <c r="V41" s="2">
        <f t="shared" si="13"/>
        <v>0</v>
      </c>
      <c r="W41" s="2">
        <f t="shared" si="6"/>
        <v>2</v>
      </c>
      <c r="X41" s="4">
        <f t="shared" si="7"/>
        <v>0.5</v>
      </c>
      <c r="Y41" s="4">
        <f t="shared" si="7"/>
        <v>0.5</v>
      </c>
      <c r="Z41" s="4">
        <f t="shared" si="7"/>
        <v>0</v>
      </c>
      <c r="AA41" s="4">
        <f t="shared" si="7"/>
        <v>0</v>
      </c>
      <c r="AB41" s="2"/>
      <c r="AC41" s="2"/>
      <c r="AD41" s="2"/>
      <c r="AE41" s="2"/>
      <c r="AF41" s="2"/>
    </row>
    <row r="42" spans="1:32" x14ac:dyDescent="0.2">
      <c r="A42" t="s">
        <v>40</v>
      </c>
      <c r="B42">
        <v>119424</v>
      </c>
      <c r="C42">
        <v>586</v>
      </c>
      <c r="D42"/>
      <c r="E42">
        <v>1037</v>
      </c>
      <c r="F42">
        <v>1031</v>
      </c>
      <c r="G42" s="6">
        <f t="shared" si="5"/>
        <v>586</v>
      </c>
      <c r="H42" s="2"/>
      <c r="I42" s="2">
        <f t="shared" si="11"/>
        <v>1</v>
      </c>
      <c r="J42" s="2">
        <f t="shared" si="11"/>
        <v>0</v>
      </c>
      <c r="K42" s="2">
        <f t="shared" si="11"/>
        <v>1</v>
      </c>
      <c r="L42" s="2">
        <f t="shared" si="11"/>
        <v>1</v>
      </c>
      <c r="M42" s="2">
        <f t="shared" si="1"/>
        <v>1</v>
      </c>
      <c r="N42" s="6">
        <f t="shared" si="12"/>
        <v>586</v>
      </c>
      <c r="O42" s="6">
        <f t="shared" si="12"/>
        <v>2000000000</v>
      </c>
      <c r="P42" s="6">
        <f t="shared" si="12"/>
        <v>1037</v>
      </c>
      <c r="Q42" s="6">
        <f t="shared" si="12"/>
        <v>1031</v>
      </c>
      <c r="R42" s="6">
        <f t="shared" si="12"/>
        <v>586</v>
      </c>
      <c r="S42" s="2">
        <f t="shared" si="13"/>
        <v>1</v>
      </c>
      <c r="T42" s="2">
        <f t="shared" si="13"/>
        <v>0</v>
      </c>
      <c r="U42" s="2">
        <f t="shared" si="13"/>
        <v>0</v>
      </c>
      <c r="V42" s="2">
        <f t="shared" si="13"/>
        <v>0</v>
      </c>
      <c r="W42" s="2">
        <f t="shared" si="6"/>
        <v>1</v>
      </c>
      <c r="X42" s="4">
        <f t="shared" si="7"/>
        <v>1</v>
      </c>
      <c r="Y42" s="4">
        <f t="shared" si="7"/>
        <v>0</v>
      </c>
      <c r="Z42" s="4">
        <f t="shared" si="7"/>
        <v>0</v>
      </c>
      <c r="AA42" s="4">
        <f t="shared" si="7"/>
        <v>0</v>
      </c>
      <c r="AB42" s="2"/>
      <c r="AC42" s="2"/>
      <c r="AD42" s="2"/>
      <c r="AE42" s="2"/>
      <c r="AF42" s="2"/>
    </row>
    <row r="43" spans="1:32" x14ac:dyDescent="0.2">
      <c r="A43" t="s">
        <v>41</v>
      </c>
      <c r="B43">
        <v>370693</v>
      </c>
      <c r="C43">
        <v>25</v>
      </c>
      <c r="D43">
        <v>25</v>
      </c>
      <c r="E43">
        <v>25</v>
      </c>
      <c r="F43">
        <v>25</v>
      </c>
      <c r="G43" s="6">
        <f t="shared" si="5"/>
        <v>25</v>
      </c>
      <c r="H43" s="2"/>
      <c r="I43" s="2">
        <f t="shared" si="11"/>
        <v>1</v>
      </c>
      <c r="J43" s="2">
        <f t="shared" si="11"/>
        <v>1</v>
      </c>
      <c r="K43" s="2">
        <f t="shared" si="11"/>
        <v>1</v>
      </c>
      <c r="L43" s="2">
        <f t="shared" si="11"/>
        <v>1</v>
      </c>
      <c r="M43" s="2">
        <f t="shared" si="1"/>
        <v>1</v>
      </c>
      <c r="N43" s="6">
        <f t="shared" si="12"/>
        <v>25</v>
      </c>
      <c r="O43" s="6">
        <f t="shared" si="12"/>
        <v>25</v>
      </c>
      <c r="P43" s="6">
        <f t="shared" si="12"/>
        <v>25</v>
      </c>
      <c r="Q43" s="6">
        <f t="shared" si="12"/>
        <v>25</v>
      </c>
      <c r="R43" s="6">
        <f t="shared" si="12"/>
        <v>25</v>
      </c>
      <c r="S43" s="2">
        <f t="shared" si="13"/>
        <v>1</v>
      </c>
      <c r="T43" s="2">
        <f t="shared" si="13"/>
        <v>1</v>
      </c>
      <c r="U43" s="2">
        <f t="shared" si="13"/>
        <v>1</v>
      </c>
      <c r="V43" s="2">
        <f t="shared" si="13"/>
        <v>1</v>
      </c>
      <c r="W43" s="2">
        <f t="shared" si="6"/>
        <v>4</v>
      </c>
      <c r="X43" s="4">
        <f t="shared" si="7"/>
        <v>0.25</v>
      </c>
      <c r="Y43" s="4">
        <f t="shared" si="7"/>
        <v>0.25</v>
      </c>
      <c r="Z43" s="4">
        <f t="shared" si="7"/>
        <v>0.25</v>
      </c>
      <c r="AA43" s="4">
        <f t="shared" si="7"/>
        <v>0.25</v>
      </c>
      <c r="AB43" s="2"/>
      <c r="AC43" s="2"/>
      <c r="AD43" s="2"/>
      <c r="AE43" s="2"/>
      <c r="AF43" s="2"/>
    </row>
    <row r="44" spans="1:32" x14ac:dyDescent="0.2">
      <c r="A44" t="s">
        <v>42</v>
      </c>
      <c r="B44">
        <v>1360121</v>
      </c>
      <c r="C44">
        <v>573004</v>
      </c>
      <c r="D44">
        <v>573004</v>
      </c>
      <c r="E44"/>
      <c r="F44"/>
      <c r="G44" s="6">
        <f t="shared" si="5"/>
        <v>573004</v>
      </c>
      <c r="H44" s="2"/>
      <c r="I44" s="2">
        <f t="shared" si="11"/>
        <v>1</v>
      </c>
      <c r="J44" s="2">
        <f t="shared" si="11"/>
        <v>1</v>
      </c>
      <c r="K44" s="2">
        <f t="shared" si="11"/>
        <v>0</v>
      </c>
      <c r="L44" s="2">
        <f t="shared" si="11"/>
        <v>0</v>
      </c>
      <c r="M44" s="2">
        <f t="shared" si="1"/>
        <v>1</v>
      </c>
      <c r="N44" s="6">
        <f t="shared" si="12"/>
        <v>573004</v>
      </c>
      <c r="O44" s="6">
        <f t="shared" si="12"/>
        <v>573004</v>
      </c>
      <c r="P44" s="6">
        <f t="shared" si="12"/>
        <v>2000000000</v>
      </c>
      <c r="Q44" s="6">
        <f t="shared" si="12"/>
        <v>2000000000</v>
      </c>
      <c r="R44" s="6">
        <f t="shared" si="12"/>
        <v>573004</v>
      </c>
      <c r="S44" s="2">
        <f t="shared" si="13"/>
        <v>1</v>
      </c>
      <c r="T44" s="2">
        <f t="shared" si="13"/>
        <v>1</v>
      </c>
      <c r="U44" s="2">
        <f t="shared" si="13"/>
        <v>0</v>
      </c>
      <c r="V44" s="2">
        <f t="shared" si="13"/>
        <v>0</v>
      </c>
      <c r="W44" s="2">
        <f t="shared" si="6"/>
        <v>2</v>
      </c>
      <c r="X44" s="4">
        <f t="shared" si="7"/>
        <v>0.5</v>
      </c>
      <c r="Y44" s="4">
        <f t="shared" si="7"/>
        <v>0.5</v>
      </c>
      <c r="Z44" s="4">
        <f t="shared" si="7"/>
        <v>0</v>
      </c>
      <c r="AA44" s="4">
        <f t="shared" si="7"/>
        <v>0</v>
      </c>
      <c r="AB44" s="2"/>
      <c r="AC44" s="2"/>
      <c r="AD44" s="2"/>
      <c r="AE44" s="2"/>
      <c r="AF44" s="2"/>
    </row>
    <row r="45" spans="1:32" x14ac:dyDescent="0.2">
      <c r="A45" t="s">
        <v>43</v>
      </c>
      <c r="B45">
        <v>1322347</v>
      </c>
      <c r="C45">
        <v>6128</v>
      </c>
      <c r="D45">
        <v>132202</v>
      </c>
      <c r="E45">
        <v>50095</v>
      </c>
      <c r="F45">
        <v>7834</v>
      </c>
      <c r="G45" s="6">
        <f t="shared" si="5"/>
        <v>6128</v>
      </c>
      <c r="H45" s="2"/>
      <c r="I45" s="2">
        <f t="shared" si="11"/>
        <v>1</v>
      </c>
      <c r="J45" s="2">
        <f t="shared" si="11"/>
        <v>1</v>
      </c>
      <c r="K45" s="2">
        <f t="shared" si="11"/>
        <v>1</v>
      </c>
      <c r="L45" s="2">
        <f t="shared" si="11"/>
        <v>1</v>
      </c>
      <c r="M45" s="2">
        <f t="shared" si="1"/>
        <v>1</v>
      </c>
      <c r="N45" s="6">
        <f t="shared" si="12"/>
        <v>6128</v>
      </c>
      <c r="O45" s="6">
        <f t="shared" si="12"/>
        <v>132202</v>
      </c>
      <c r="P45" s="6">
        <f t="shared" si="12"/>
        <v>50095</v>
      </c>
      <c r="Q45" s="6">
        <f t="shared" si="12"/>
        <v>7834</v>
      </c>
      <c r="R45" s="6">
        <f t="shared" si="12"/>
        <v>6128</v>
      </c>
      <c r="S45" s="2">
        <f t="shared" si="13"/>
        <v>1</v>
      </c>
      <c r="T45" s="2">
        <f t="shared" si="13"/>
        <v>0</v>
      </c>
      <c r="U45" s="2">
        <f t="shared" si="13"/>
        <v>0</v>
      </c>
      <c r="V45" s="2">
        <f t="shared" si="13"/>
        <v>0</v>
      </c>
      <c r="W45" s="2">
        <f t="shared" si="6"/>
        <v>1</v>
      </c>
      <c r="X45" s="4">
        <f t="shared" si="7"/>
        <v>1</v>
      </c>
      <c r="Y45" s="4">
        <f t="shared" si="7"/>
        <v>0</v>
      </c>
      <c r="Z45" s="4">
        <f t="shared" si="7"/>
        <v>0</v>
      </c>
      <c r="AA45" s="4">
        <f t="shared" si="7"/>
        <v>0</v>
      </c>
      <c r="AB45" s="2"/>
      <c r="AC45" s="2"/>
      <c r="AD45" s="2"/>
      <c r="AE45" s="2"/>
      <c r="AF45" s="2"/>
    </row>
    <row r="46" spans="1:32" x14ac:dyDescent="0.2">
      <c r="A46" t="s">
        <v>44</v>
      </c>
      <c r="B46">
        <v>1936894</v>
      </c>
      <c r="C46">
        <v>58794</v>
      </c>
      <c r="D46">
        <v>58815</v>
      </c>
      <c r="E46">
        <v>240523</v>
      </c>
      <c r="F46">
        <v>214001</v>
      </c>
      <c r="G46" s="6">
        <f t="shared" si="5"/>
        <v>58794</v>
      </c>
      <c r="H46" s="2"/>
      <c r="I46" s="2">
        <f t="shared" si="11"/>
        <v>1</v>
      </c>
      <c r="J46" s="2">
        <f t="shared" si="11"/>
        <v>1</v>
      </c>
      <c r="K46" s="2">
        <f t="shared" si="11"/>
        <v>1</v>
      </c>
      <c r="L46" s="2">
        <f t="shared" si="11"/>
        <v>1</v>
      </c>
      <c r="M46" s="2">
        <f t="shared" si="1"/>
        <v>1</v>
      </c>
      <c r="N46" s="6">
        <f t="shared" si="12"/>
        <v>58794</v>
      </c>
      <c r="O46" s="6">
        <f t="shared" si="12"/>
        <v>58815</v>
      </c>
      <c r="P46" s="6">
        <f t="shared" si="12"/>
        <v>240523</v>
      </c>
      <c r="Q46" s="6">
        <f t="shared" si="12"/>
        <v>214001</v>
      </c>
      <c r="R46" s="6">
        <f t="shared" si="12"/>
        <v>58794</v>
      </c>
      <c r="S46" s="2">
        <f t="shared" si="13"/>
        <v>1</v>
      </c>
      <c r="T46" s="2">
        <f t="shared" si="13"/>
        <v>1</v>
      </c>
      <c r="U46" s="2">
        <f t="shared" si="13"/>
        <v>0</v>
      </c>
      <c r="V46" s="2">
        <f t="shared" si="13"/>
        <v>0</v>
      </c>
      <c r="W46" s="2">
        <f t="shared" si="6"/>
        <v>2</v>
      </c>
      <c r="X46" s="4">
        <f t="shared" si="7"/>
        <v>0.5</v>
      </c>
      <c r="Y46" s="4">
        <f t="shared" si="7"/>
        <v>0.5</v>
      </c>
      <c r="Z46" s="4">
        <f t="shared" si="7"/>
        <v>0</v>
      </c>
      <c r="AA46" s="4">
        <f t="shared" si="7"/>
        <v>0</v>
      </c>
      <c r="AB46" s="2"/>
      <c r="AC46" s="2"/>
      <c r="AD46" s="2"/>
      <c r="AE46" s="2"/>
      <c r="AF46" s="2"/>
    </row>
    <row r="47" spans="1:32" x14ac:dyDescent="0.2">
      <c r="A47" t="s">
        <v>45</v>
      </c>
      <c r="B47">
        <v>1757575</v>
      </c>
      <c r="C47">
        <v>31</v>
      </c>
      <c r="D47"/>
      <c r="E47"/>
      <c r="F47"/>
      <c r="G47" s="6">
        <f t="shared" si="5"/>
        <v>31</v>
      </c>
      <c r="H47" s="2"/>
      <c r="I47" s="2">
        <f t="shared" si="11"/>
        <v>1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"/>
        <v>1</v>
      </c>
      <c r="N47" s="6">
        <f t="shared" si="12"/>
        <v>31</v>
      </c>
      <c r="O47" s="6">
        <f t="shared" si="12"/>
        <v>2000000000</v>
      </c>
      <c r="P47" s="6">
        <f t="shared" si="12"/>
        <v>2000000000</v>
      </c>
      <c r="Q47" s="6">
        <f t="shared" si="12"/>
        <v>2000000000</v>
      </c>
      <c r="R47" s="6">
        <f t="shared" si="12"/>
        <v>31</v>
      </c>
      <c r="S47" s="2">
        <f t="shared" si="13"/>
        <v>1</v>
      </c>
      <c r="T47" s="2">
        <f t="shared" si="13"/>
        <v>0</v>
      </c>
      <c r="U47" s="2">
        <f t="shared" si="13"/>
        <v>0</v>
      </c>
      <c r="V47" s="2">
        <f t="shared" si="13"/>
        <v>0</v>
      </c>
      <c r="W47" s="2">
        <f t="shared" si="6"/>
        <v>1</v>
      </c>
      <c r="X47" s="4">
        <f t="shared" si="7"/>
        <v>1</v>
      </c>
      <c r="Y47" s="4">
        <f t="shared" si="7"/>
        <v>0</v>
      </c>
      <c r="Z47" s="4">
        <f t="shared" si="7"/>
        <v>0</v>
      </c>
      <c r="AA47" s="4">
        <f t="shared" si="7"/>
        <v>0</v>
      </c>
      <c r="AB47" s="2"/>
      <c r="AC47" s="2"/>
      <c r="AD47" s="2"/>
      <c r="AE47" s="2"/>
      <c r="AF47" s="2"/>
    </row>
    <row r="48" spans="1:32" x14ac:dyDescent="0.2">
      <c r="A48" t="s">
        <v>46</v>
      </c>
      <c r="B48">
        <v>588565</v>
      </c>
      <c r="C48">
        <v>42613</v>
      </c>
      <c r="D48">
        <v>44802</v>
      </c>
      <c r="E48">
        <v>83545</v>
      </c>
      <c r="F48">
        <v>303977</v>
      </c>
      <c r="G48" s="6">
        <f t="shared" si="5"/>
        <v>42613</v>
      </c>
      <c r="H48" s="2"/>
      <c r="I48" s="2">
        <f t="shared" si="11"/>
        <v>1</v>
      </c>
      <c r="J48" s="2">
        <f t="shared" si="11"/>
        <v>1</v>
      </c>
      <c r="K48" s="2">
        <f t="shared" si="11"/>
        <v>1</v>
      </c>
      <c r="L48" s="2">
        <f t="shared" si="11"/>
        <v>1</v>
      </c>
      <c r="M48" s="2">
        <f t="shared" si="1"/>
        <v>1</v>
      </c>
      <c r="N48" s="6">
        <f t="shared" si="12"/>
        <v>42613</v>
      </c>
      <c r="O48" s="6">
        <f t="shared" si="12"/>
        <v>44802</v>
      </c>
      <c r="P48" s="6">
        <f t="shared" si="12"/>
        <v>83545</v>
      </c>
      <c r="Q48" s="6">
        <f t="shared" si="12"/>
        <v>303977</v>
      </c>
      <c r="R48" s="6">
        <f t="shared" si="12"/>
        <v>42613</v>
      </c>
      <c r="S48" s="2">
        <f t="shared" si="13"/>
        <v>1</v>
      </c>
      <c r="T48" s="2">
        <f t="shared" si="13"/>
        <v>0</v>
      </c>
      <c r="U48" s="2">
        <f t="shared" si="13"/>
        <v>0</v>
      </c>
      <c r="V48" s="2">
        <f t="shared" si="13"/>
        <v>0</v>
      </c>
      <c r="W48" s="2">
        <f t="shared" si="6"/>
        <v>1</v>
      </c>
      <c r="X48" s="4">
        <f t="shared" si="7"/>
        <v>1</v>
      </c>
      <c r="Y48" s="4">
        <f t="shared" si="7"/>
        <v>0</v>
      </c>
      <c r="Z48" s="4">
        <f t="shared" si="7"/>
        <v>0</v>
      </c>
      <c r="AA48" s="4">
        <f t="shared" si="7"/>
        <v>0</v>
      </c>
      <c r="AB48" s="2"/>
      <c r="AC48" s="2"/>
      <c r="AD48" s="2"/>
      <c r="AE48" s="2"/>
      <c r="AF48" s="2"/>
    </row>
    <row r="49" spans="1:32" x14ac:dyDescent="0.2">
      <c r="A49" t="s">
        <v>47</v>
      </c>
      <c r="B49">
        <v>94310384</v>
      </c>
      <c r="C49">
        <v>23</v>
      </c>
      <c r="D49">
        <v>23</v>
      </c>
      <c r="E49">
        <v>23</v>
      </c>
      <c r="F49">
        <v>23</v>
      </c>
      <c r="G49" s="6">
        <f t="shared" si="5"/>
        <v>23</v>
      </c>
      <c r="H49" s="2"/>
      <c r="I49" s="2">
        <f t="shared" si="11"/>
        <v>1</v>
      </c>
      <c r="J49" s="2">
        <f t="shared" si="11"/>
        <v>1</v>
      </c>
      <c r="K49" s="2">
        <f t="shared" si="11"/>
        <v>1</v>
      </c>
      <c r="L49" s="2">
        <f t="shared" si="11"/>
        <v>1</v>
      </c>
      <c r="M49" s="2">
        <f t="shared" si="1"/>
        <v>1</v>
      </c>
      <c r="N49" s="6">
        <f t="shared" si="12"/>
        <v>23</v>
      </c>
      <c r="O49" s="6">
        <f t="shared" si="12"/>
        <v>23</v>
      </c>
      <c r="P49" s="6">
        <f t="shared" si="12"/>
        <v>23</v>
      </c>
      <c r="Q49" s="6">
        <f t="shared" si="12"/>
        <v>23</v>
      </c>
      <c r="R49" s="6">
        <f t="shared" si="12"/>
        <v>23</v>
      </c>
      <c r="S49" s="2">
        <f t="shared" si="13"/>
        <v>1</v>
      </c>
      <c r="T49" s="2">
        <f t="shared" si="13"/>
        <v>1</v>
      </c>
      <c r="U49" s="2">
        <f t="shared" si="13"/>
        <v>1</v>
      </c>
      <c r="V49" s="2">
        <f t="shared" si="13"/>
        <v>1</v>
      </c>
      <c r="W49" s="2">
        <f t="shared" si="6"/>
        <v>4</v>
      </c>
      <c r="X49" s="4">
        <f t="shared" si="7"/>
        <v>0.25</v>
      </c>
      <c r="Y49" s="4">
        <f t="shared" si="7"/>
        <v>0.25</v>
      </c>
      <c r="Z49" s="4">
        <f t="shared" si="7"/>
        <v>0.25</v>
      </c>
      <c r="AA49" s="4">
        <f t="shared" si="7"/>
        <v>0.25</v>
      </c>
      <c r="AB49" s="2"/>
      <c r="AC49" s="2"/>
      <c r="AD49" s="2"/>
      <c r="AE49" s="2"/>
      <c r="AF49" s="2"/>
    </row>
    <row r="50" spans="1:32" x14ac:dyDescent="0.2">
      <c r="A50" t="s">
        <v>48</v>
      </c>
      <c r="B50">
        <v>608601</v>
      </c>
      <c r="C50">
        <v>14254</v>
      </c>
      <c r="D50">
        <v>14254</v>
      </c>
      <c r="E50">
        <v>18223</v>
      </c>
      <c r="F50">
        <v>19029</v>
      </c>
      <c r="G50" s="6">
        <f t="shared" si="5"/>
        <v>14254</v>
      </c>
      <c r="H50" s="2"/>
      <c r="I50" s="2">
        <f t="shared" si="11"/>
        <v>1</v>
      </c>
      <c r="J50" s="2">
        <f t="shared" si="11"/>
        <v>1</v>
      </c>
      <c r="K50" s="2">
        <f t="shared" si="11"/>
        <v>1</v>
      </c>
      <c r="L50" s="2">
        <f t="shared" si="11"/>
        <v>1</v>
      </c>
      <c r="M50" s="2">
        <f t="shared" si="1"/>
        <v>1</v>
      </c>
      <c r="N50" s="6">
        <f t="shared" si="12"/>
        <v>14254</v>
      </c>
      <c r="O50" s="6">
        <f t="shared" si="12"/>
        <v>14254</v>
      </c>
      <c r="P50" s="6">
        <f t="shared" si="12"/>
        <v>18223</v>
      </c>
      <c r="Q50" s="6">
        <f t="shared" si="12"/>
        <v>19029</v>
      </c>
      <c r="R50" s="6">
        <f t="shared" si="12"/>
        <v>14254</v>
      </c>
      <c r="S50" s="2">
        <f t="shared" si="13"/>
        <v>1</v>
      </c>
      <c r="T50" s="2">
        <f t="shared" si="13"/>
        <v>1</v>
      </c>
      <c r="U50" s="2">
        <f t="shared" si="13"/>
        <v>0</v>
      </c>
      <c r="V50" s="2">
        <f t="shared" si="13"/>
        <v>0</v>
      </c>
      <c r="W50" s="2">
        <f t="shared" si="6"/>
        <v>2</v>
      </c>
      <c r="X50" s="4">
        <f t="shared" si="7"/>
        <v>0.5</v>
      </c>
      <c r="Y50" s="4">
        <f t="shared" si="7"/>
        <v>0.5</v>
      </c>
      <c r="Z50" s="4">
        <f t="shared" si="7"/>
        <v>0</v>
      </c>
      <c r="AA50" s="4">
        <f t="shared" si="7"/>
        <v>0</v>
      </c>
      <c r="AB50" s="2"/>
      <c r="AC50" s="2"/>
      <c r="AD50" s="2"/>
      <c r="AE50" s="2"/>
      <c r="AF50" s="2"/>
    </row>
    <row r="51" spans="1:32" x14ac:dyDescent="0.2">
      <c r="A51" t="s">
        <v>49</v>
      </c>
      <c r="B51">
        <v>9189950</v>
      </c>
      <c r="C51">
        <v>33921796</v>
      </c>
      <c r="D51">
        <v>36979805</v>
      </c>
      <c r="E51"/>
      <c r="F51">
        <v>6465252</v>
      </c>
      <c r="G51" s="6">
        <f t="shared" si="5"/>
        <v>6465252</v>
      </c>
      <c r="H51" s="2"/>
      <c r="I51" s="2">
        <f t="shared" si="11"/>
        <v>1</v>
      </c>
      <c r="J51" s="2">
        <f t="shared" si="11"/>
        <v>1</v>
      </c>
      <c r="K51" s="2">
        <f t="shared" si="11"/>
        <v>0</v>
      </c>
      <c r="L51" s="2">
        <f t="shared" si="11"/>
        <v>1</v>
      </c>
      <c r="M51" s="2">
        <f t="shared" si="1"/>
        <v>1</v>
      </c>
      <c r="N51" s="6">
        <f t="shared" si="12"/>
        <v>33921796</v>
      </c>
      <c r="O51" s="6">
        <f t="shared" si="12"/>
        <v>36979805</v>
      </c>
      <c r="P51" s="6">
        <f t="shared" si="12"/>
        <v>2000000000</v>
      </c>
      <c r="Q51" s="6">
        <f t="shared" si="12"/>
        <v>6465252</v>
      </c>
      <c r="R51" s="6">
        <f t="shared" si="12"/>
        <v>6465252</v>
      </c>
      <c r="S51" s="2">
        <f t="shared" si="13"/>
        <v>0</v>
      </c>
      <c r="T51" s="2">
        <f t="shared" si="13"/>
        <v>0</v>
      </c>
      <c r="U51" s="2">
        <f t="shared" si="13"/>
        <v>0</v>
      </c>
      <c r="V51" s="2">
        <f t="shared" si="13"/>
        <v>1</v>
      </c>
      <c r="W51" s="2">
        <f t="shared" si="6"/>
        <v>1</v>
      </c>
      <c r="X51" s="4">
        <f t="shared" si="7"/>
        <v>0</v>
      </c>
      <c r="Y51" s="4">
        <f t="shared" si="7"/>
        <v>0</v>
      </c>
      <c r="Z51" s="4">
        <f t="shared" si="7"/>
        <v>0</v>
      </c>
      <c r="AA51" s="4">
        <f t="shared" si="7"/>
        <v>1</v>
      </c>
      <c r="AB51" s="2"/>
      <c r="AC51" s="2"/>
      <c r="AD51" s="2"/>
      <c r="AE51" s="2"/>
      <c r="AF51" s="2"/>
    </row>
    <row r="52" spans="1:32" x14ac:dyDescent="0.2">
      <c r="A52" t="s">
        <v>50</v>
      </c>
      <c r="B52">
        <v>16809</v>
      </c>
      <c r="C52">
        <v>1463488</v>
      </c>
      <c r="D52">
        <v>1463488</v>
      </c>
      <c r="E52">
        <v>14945</v>
      </c>
      <c r="F52">
        <v>3839</v>
      </c>
      <c r="G52" s="6">
        <f t="shared" si="5"/>
        <v>3839</v>
      </c>
      <c r="H52" s="2"/>
      <c r="I52" s="2">
        <f t="shared" si="11"/>
        <v>1</v>
      </c>
      <c r="J52" s="2">
        <f t="shared" si="11"/>
        <v>1</v>
      </c>
      <c r="K52" s="2">
        <f t="shared" si="11"/>
        <v>1</v>
      </c>
      <c r="L52" s="2">
        <f t="shared" si="11"/>
        <v>1</v>
      </c>
      <c r="M52" s="2">
        <f t="shared" si="1"/>
        <v>1</v>
      </c>
      <c r="N52" s="6">
        <f t="shared" si="12"/>
        <v>1463488</v>
      </c>
      <c r="O52" s="6">
        <f t="shared" si="12"/>
        <v>1463488</v>
      </c>
      <c r="P52" s="6">
        <f t="shared" si="12"/>
        <v>14945</v>
      </c>
      <c r="Q52" s="6">
        <f t="shared" si="12"/>
        <v>3839</v>
      </c>
      <c r="R52" s="6">
        <f t="shared" si="12"/>
        <v>3839</v>
      </c>
      <c r="S52" s="2">
        <f t="shared" si="13"/>
        <v>0</v>
      </c>
      <c r="T52" s="2">
        <f t="shared" si="13"/>
        <v>0</v>
      </c>
      <c r="U52" s="2">
        <f t="shared" si="13"/>
        <v>0</v>
      </c>
      <c r="V52" s="2">
        <f t="shared" si="13"/>
        <v>1</v>
      </c>
      <c r="W52" s="2">
        <f t="shared" si="6"/>
        <v>1</v>
      </c>
      <c r="X52" s="4">
        <f t="shared" si="7"/>
        <v>0</v>
      </c>
      <c r="Y52" s="4">
        <f t="shared" si="7"/>
        <v>0</v>
      </c>
      <c r="Z52" s="4">
        <f t="shared" si="7"/>
        <v>0</v>
      </c>
      <c r="AA52" s="4">
        <f t="shared" si="7"/>
        <v>1</v>
      </c>
      <c r="AB52" s="2"/>
      <c r="AC52" s="2"/>
      <c r="AD52" s="2"/>
      <c r="AE52" s="2"/>
      <c r="AF52" s="2"/>
    </row>
    <row r="53" spans="1:32" x14ac:dyDescent="0.2">
      <c r="A53" t="s">
        <v>51</v>
      </c>
      <c r="B53">
        <v>17485</v>
      </c>
      <c r="C53">
        <v>22569</v>
      </c>
      <c r="D53">
        <v>4190</v>
      </c>
      <c r="E53">
        <v>2469</v>
      </c>
      <c r="F53">
        <v>2477</v>
      </c>
      <c r="G53" s="6">
        <f t="shared" si="5"/>
        <v>2469</v>
      </c>
      <c r="H53" s="2"/>
      <c r="I53" s="2">
        <f t="shared" si="11"/>
        <v>1</v>
      </c>
      <c r="J53" s="2">
        <f t="shared" si="11"/>
        <v>1</v>
      </c>
      <c r="K53" s="2">
        <f t="shared" si="11"/>
        <v>1</v>
      </c>
      <c r="L53" s="2">
        <f t="shared" si="11"/>
        <v>1</v>
      </c>
      <c r="M53" s="2">
        <f t="shared" si="1"/>
        <v>1</v>
      </c>
      <c r="N53" s="6">
        <f t="shared" si="12"/>
        <v>22569</v>
      </c>
      <c r="O53" s="6">
        <f t="shared" si="12"/>
        <v>4190</v>
      </c>
      <c r="P53" s="6">
        <f t="shared" si="12"/>
        <v>2469</v>
      </c>
      <c r="Q53" s="6">
        <f t="shared" si="12"/>
        <v>2477</v>
      </c>
      <c r="R53" s="6">
        <f t="shared" si="12"/>
        <v>2469</v>
      </c>
      <c r="S53" s="2">
        <f t="shared" si="13"/>
        <v>0</v>
      </c>
      <c r="T53" s="2">
        <f t="shared" si="13"/>
        <v>0</v>
      </c>
      <c r="U53" s="2">
        <f t="shared" si="13"/>
        <v>1</v>
      </c>
      <c r="V53" s="2">
        <f t="shared" si="13"/>
        <v>1</v>
      </c>
      <c r="W53" s="2">
        <f t="shared" si="6"/>
        <v>2</v>
      </c>
      <c r="X53" s="4">
        <f t="shared" si="7"/>
        <v>0</v>
      </c>
      <c r="Y53" s="4">
        <f t="shared" si="7"/>
        <v>0</v>
      </c>
      <c r="Z53" s="4">
        <f t="shared" si="7"/>
        <v>0.5</v>
      </c>
      <c r="AA53" s="4">
        <f t="shared" si="7"/>
        <v>0.5</v>
      </c>
      <c r="AB53" s="2"/>
      <c r="AC53" s="2"/>
      <c r="AD53" s="2"/>
      <c r="AE53" s="2"/>
      <c r="AF53" s="2"/>
    </row>
    <row r="54" spans="1:32" x14ac:dyDescent="0.2">
      <c r="A54" t="s">
        <v>52</v>
      </c>
      <c r="B54">
        <v>39232237</v>
      </c>
      <c r="C54">
        <v>9099</v>
      </c>
      <c r="D54"/>
      <c r="E54">
        <v>60801</v>
      </c>
      <c r="F54">
        <v>892498</v>
      </c>
      <c r="G54" s="6">
        <f t="shared" si="5"/>
        <v>9099</v>
      </c>
      <c r="H54" s="2"/>
      <c r="I54" s="2">
        <f t="shared" si="11"/>
        <v>1</v>
      </c>
      <c r="J54" s="2">
        <f t="shared" si="11"/>
        <v>0</v>
      </c>
      <c r="K54" s="2">
        <f t="shared" si="11"/>
        <v>1</v>
      </c>
      <c r="L54" s="2">
        <f t="shared" si="11"/>
        <v>1</v>
      </c>
      <c r="M54" s="2">
        <f t="shared" si="1"/>
        <v>1</v>
      </c>
      <c r="N54" s="6">
        <f t="shared" si="12"/>
        <v>9099</v>
      </c>
      <c r="O54" s="6">
        <f t="shared" si="12"/>
        <v>2000000000</v>
      </c>
      <c r="P54" s="6">
        <f t="shared" si="12"/>
        <v>60801</v>
      </c>
      <c r="Q54" s="6">
        <f t="shared" si="12"/>
        <v>892498</v>
      </c>
      <c r="R54" s="6">
        <f t="shared" si="12"/>
        <v>9099</v>
      </c>
      <c r="S54" s="2">
        <f t="shared" si="13"/>
        <v>1</v>
      </c>
      <c r="T54" s="2">
        <f t="shared" si="13"/>
        <v>0</v>
      </c>
      <c r="U54" s="2">
        <f t="shared" si="13"/>
        <v>0</v>
      </c>
      <c r="V54" s="2">
        <f t="shared" si="13"/>
        <v>0</v>
      </c>
      <c r="W54" s="2">
        <f t="shared" si="6"/>
        <v>1</v>
      </c>
      <c r="X54" s="4">
        <f t="shared" si="7"/>
        <v>1</v>
      </c>
      <c r="Y54" s="4">
        <f t="shared" si="7"/>
        <v>0</v>
      </c>
      <c r="Z54" s="4">
        <f t="shared" si="7"/>
        <v>0</v>
      </c>
      <c r="AA54" s="4">
        <f t="shared" si="7"/>
        <v>0</v>
      </c>
      <c r="AB54" s="2"/>
      <c r="AC54" s="2"/>
      <c r="AD54" s="2"/>
      <c r="AE54" s="2"/>
      <c r="AF54" s="2"/>
    </row>
    <row r="55" spans="1:32" x14ac:dyDescent="0.2">
      <c r="A55" t="s">
        <v>53</v>
      </c>
      <c r="B55">
        <v>18792238</v>
      </c>
      <c r="C55">
        <v>9255390</v>
      </c>
      <c r="D55">
        <v>2856641</v>
      </c>
      <c r="E55"/>
      <c r="F55"/>
      <c r="G55" s="6">
        <f t="shared" si="5"/>
        <v>2856641</v>
      </c>
      <c r="H55" s="2"/>
      <c r="I55" s="2">
        <f t="shared" si="11"/>
        <v>1</v>
      </c>
      <c r="J55" s="2">
        <f t="shared" si="11"/>
        <v>1</v>
      </c>
      <c r="K55" s="2">
        <f t="shared" si="11"/>
        <v>0</v>
      </c>
      <c r="L55" s="2">
        <f t="shared" si="11"/>
        <v>0</v>
      </c>
      <c r="M55" s="2">
        <f t="shared" si="1"/>
        <v>1</v>
      </c>
      <c r="N55" s="6">
        <f t="shared" si="12"/>
        <v>9255390</v>
      </c>
      <c r="O55" s="6">
        <f t="shared" si="12"/>
        <v>2856641</v>
      </c>
      <c r="P55" s="6">
        <f t="shared" si="12"/>
        <v>2000000000</v>
      </c>
      <c r="Q55" s="6">
        <f t="shared" si="12"/>
        <v>2000000000</v>
      </c>
      <c r="R55" s="6">
        <f t="shared" si="12"/>
        <v>2856641</v>
      </c>
      <c r="S55" s="2">
        <f t="shared" si="13"/>
        <v>0</v>
      </c>
      <c r="T55" s="2">
        <f t="shared" si="13"/>
        <v>1</v>
      </c>
      <c r="U55" s="2">
        <f t="shared" si="13"/>
        <v>0</v>
      </c>
      <c r="V55" s="2">
        <f t="shared" si="13"/>
        <v>0</v>
      </c>
      <c r="W55" s="2">
        <f t="shared" si="6"/>
        <v>1</v>
      </c>
      <c r="X55" s="4">
        <f t="shared" si="7"/>
        <v>0</v>
      </c>
      <c r="Y55" s="4">
        <f t="shared" si="7"/>
        <v>1</v>
      </c>
      <c r="Z55" s="4">
        <f t="shared" si="7"/>
        <v>0</v>
      </c>
      <c r="AA55" s="4">
        <f t="shared" si="7"/>
        <v>0</v>
      </c>
      <c r="AB55" s="2"/>
      <c r="AC55" s="2"/>
      <c r="AD55" s="2"/>
      <c r="AE55" s="2"/>
      <c r="AF55" s="2"/>
    </row>
    <row r="56" spans="1:32" x14ac:dyDescent="0.2">
      <c r="A56" t="s">
        <v>54</v>
      </c>
      <c r="B56">
        <v>108635724</v>
      </c>
      <c r="C56">
        <v>4105264</v>
      </c>
      <c r="D56">
        <v>4105264</v>
      </c>
      <c r="E56"/>
      <c r="F56">
        <v>15387308</v>
      </c>
      <c r="G56" s="6">
        <f t="shared" si="5"/>
        <v>4105264</v>
      </c>
      <c r="H56" s="2"/>
      <c r="I56" s="2">
        <f t="shared" si="11"/>
        <v>1</v>
      </c>
      <c r="J56" s="2">
        <f t="shared" si="11"/>
        <v>1</v>
      </c>
      <c r="K56" s="2">
        <f t="shared" si="11"/>
        <v>0</v>
      </c>
      <c r="L56" s="2">
        <f t="shared" si="11"/>
        <v>1</v>
      </c>
      <c r="M56" s="2">
        <f t="shared" si="1"/>
        <v>1</v>
      </c>
      <c r="N56" s="6">
        <f t="shared" si="12"/>
        <v>4105264</v>
      </c>
      <c r="O56" s="6">
        <f t="shared" si="12"/>
        <v>4105264</v>
      </c>
      <c r="P56" s="6">
        <f t="shared" si="12"/>
        <v>2000000000</v>
      </c>
      <c r="Q56" s="6">
        <f t="shared" si="12"/>
        <v>15387308</v>
      </c>
      <c r="R56" s="6">
        <f t="shared" si="12"/>
        <v>4105264</v>
      </c>
      <c r="S56" s="2">
        <f t="shared" si="13"/>
        <v>1</v>
      </c>
      <c r="T56" s="2">
        <f t="shared" si="13"/>
        <v>1</v>
      </c>
      <c r="U56" s="2">
        <f t="shared" si="13"/>
        <v>0</v>
      </c>
      <c r="V56" s="2">
        <f t="shared" si="13"/>
        <v>0</v>
      </c>
      <c r="W56" s="2">
        <f t="shared" si="6"/>
        <v>2</v>
      </c>
      <c r="X56" s="4">
        <f t="shared" si="7"/>
        <v>0.5</v>
      </c>
      <c r="Y56" s="4">
        <f t="shared" si="7"/>
        <v>0.5</v>
      </c>
      <c r="Z56" s="4">
        <f t="shared" si="7"/>
        <v>0</v>
      </c>
      <c r="AA56" s="4">
        <f t="shared" si="7"/>
        <v>0</v>
      </c>
      <c r="AB56" s="2"/>
      <c r="AC56" s="2"/>
      <c r="AD56" s="2"/>
      <c r="AE56" s="2"/>
      <c r="AF56" s="2"/>
    </row>
    <row r="57" spans="1:32" x14ac:dyDescent="0.2">
      <c r="A57" t="s">
        <v>55</v>
      </c>
      <c r="B57">
        <v>625117867</v>
      </c>
      <c r="C57">
        <v>489468</v>
      </c>
      <c r="D57">
        <v>489468</v>
      </c>
      <c r="E57"/>
      <c r="F57"/>
      <c r="G57" s="6">
        <f t="shared" si="5"/>
        <v>489468</v>
      </c>
      <c r="H57" s="2"/>
      <c r="I57" s="2">
        <f t="shared" si="11"/>
        <v>1</v>
      </c>
      <c r="J57" s="2">
        <f t="shared" si="11"/>
        <v>1</v>
      </c>
      <c r="K57" s="2">
        <f t="shared" si="11"/>
        <v>0</v>
      </c>
      <c r="L57" s="2">
        <f t="shared" si="11"/>
        <v>0</v>
      </c>
      <c r="M57" s="2">
        <f t="shared" si="1"/>
        <v>1</v>
      </c>
      <c r="N57" s="6">
        <f t="shared" si="12"/>
        <v>489468</v>
      </c>
      <c r="O57" s="6">
        <f t="shared" si="12"/>
        <v>489468</v>
      </c>
      <c r="P57" s="6">
        <f t="shared" si="12"/>
        <v>2000000000</v>
      </c>
      <c r="Q57" s="6">
        <f t="shared" si="12"/>
        <v>2000000000</v>
      </c>
      <c r="R57" s="6">
        <f t="shared" si="12"/>
        <v>489468</v>
      </c>
      <c r="S57" s="2">
        <f t="shared" si="13"/>
        <v>1</v>
      </c>
      <c r="T57" s="2">
        <f t="shared" si="13"/>
        <v>1</v>
      </c>
      <c r="U57" s="2">
        <f t="shared" si="13"/>
        <v>0</v>
      </c>
      <c r="V57" s="2">
        <f t="shared" si="13"/>
        <v>0</v>
      </c>
      <c r="W57" s="2">
        <f t="shared" si="6"/>
        <v>2</v>
      </c>
      <c r="X57" s="4">
        <f t="shared" si="7"/>
        <v>0.5</v>
      </c>
      <c r="Y57" s="4">
        <f t="shared" si="7"/>
        <v>0.5</v>
      </c>
      <c r="Z57" s="4">
        <f t="shared" si="7"/>
        <v>0</v>
      </c>
      <c r="AA57" s="4">
        <f t="shared" si="7"/>
        <v>0</v>
      </c>
      <c r="AB57" s="2"/>
      <c r="AC57" s="2"/>
      <c r="AD57" s="2"/>
      <c r="AE57" s="2"/>
      <c r="AF57" s="2"/>
    </row>
    <row r="58" spans="1:32" x14ac:dyDescent="0.2">
      <c r="A58" t="s">
        <v>56</v>
      </c>
      <c r="B58">
        <v>1152720</v>
      </c>
      <c r="C58">
        <v>9501</v>
      </c>
      <c r="D58">
        <v>9501</v>
      </c>
      <c r="E58">
        <v>12995</v>
      </c>
      <c r="F58">
        <v>74273</v>
      </c>
      <c r="G58" s="6">
        <f t="shared" si="5"/>
        <v>9501</v>
      </c>
      <c r="H58" s="2"/>
      <c r="I58" s="2">
        <f t="shared" si="11"/>
        <v>1</v>
      </c>
      <c r="J58" s="2">
        <f t="shared" si="11"/>
        <v>1</v>
      </c>
      <c r="K58" s="2">
        <f t="shared" si="11"/>
        <v>1</v>
      </c>
      <c r="L58" s="2">
        <f t="shared" si="11"/>
        <v>1</v>
      </c>
      <c r="M58" s="2">
        <f t="shared" si="1"/>
        <v>1</v>
      </c>
      <c r="N58" s="6">
        <f t="shared" si="12"/>
        <v>9501</v>
      </c>
      <c r="O58" s="6">
        <f t="shared" si="12"/>
        <v>9501</v>
      </c>
      <c r="P58" s="6">
        <f t="shared" si="12"/>
        <v>12995</v>
      </c>
      <c r="Q58" s="6">
        <f t="shared" si="12"/>
        <v>74273</v>
      </c>
      <c r="R58" s="6">
        <f t="shared" si="12"/>
        <v>9501</v>
      </c>
      <c r="S58" s="2">
        <f t="shared" si="13"/>
        <v>1</v>
      </c>
      <c r="T58" s="2">
        <f t="shared" si="13"/>
        <v>1</v>
      </c>
      <c r="U58" s="2">
        <f t="shared" si="13"/>
        <v>0</v>
      </c>
      <c r="V58" s="2">
        <f t="shared" si="13"/>
        <v>0</v>
      </c>
      <c r="W58" s="2">
        <f t="shared" si="6"/>
        <v>2</v>
      </c>
      <c r="X58" s="4">
        <f t="shared" si="7"/>
        <v>0.5</v>
      </c>
      <c r="Y58" s="4">
        <f t="shared" si="7"/>
        <v>0.5</v>
      </c>
      <c r="Z58" s="4">
        <f t="shared" si="7"/>
        <v>0</v>
      </c>
      <c r="AA58" s="4">
        <f t="shared" si="7"/>
        <v>0</v>
      </c>
      <c r="AB58" s="2"/>
      <c r="AC58" s="2"/>
      <c r="AD58" s="2"/>
      <c r="AE58" s="2"/>
      <c r="AF58" s="2"/>
    </row>
    <row r="59" spans="1:32" x14ac:dyDescent="0.2">
      <c r="A59" t="s">
        <v>57</v>
      </c>
      <c r="B59">
        <v>383283</v>
      </c>
      <c r="C59">
        <v>32023</v>
      </c>
      <c r="D59">
        <v>32023</v>
      </c>
      <c r="E59">
        <v>53228</v>
      </c>
      <c r="F59">
        <v>46039</v>
      </c>
      <c r="G59" s="6">
        <f t="shared" si="5"/>
        <v>32023</v>
      </c>
      <c r="H59" s="2"/>
      <c r="I59" s="2">
        <f t="shared" si="11"/>
        <v>1</v>
      </c>
      <c r="J59" s="2">
        <f t="shared" si="11"/>
        <v>1</v>
      </c>
      <c r="K59" s="2">
        <f t="shared" si="11"/>
        <v>1</v>
      </c>
      <c r="L59" s="2">
        <f t="shared" si="11"/>
        <v>1</v>
      </c>
      <c r="M59" s="2">
        <f t="shared" si="1"/>
        <v>1</v>
      </c>
      <c r="N59" s="6">
        <f t="shared" si="12"/>
        <v>32023</v>
      </c>
      <c r="O59" s="6">
        <f t="shared" si="12"/>
        <v>32023</v>
      </c>
      <c r="P59" s="6">
        <f t="shared" si="12"/>
        <v>53228</v>
      </c>
      <c r="Q59" s="6">
        <f t="shared" si="12"/>
        <v>46039</v>
      </c>
      <c r="R59" s="6">
        <f t="shared" si="12"/>
        <v>32023</v>
      </c>
      <c r="S59" s="2">
        <f t="shared" si="13"/>
        <v>1</v>
      </c>
      <c r="T59" s="2">
        <f t="shared" si="13"/>
        <v>1</v>
      </c>
      <c r="U59" s="2">
        <f t="shared" si="13"/>
        <v>0</v>
      </c>
      <c r="V59" s="2">
        <f t="shared" si="13"/>
        <v>0</v>
      </c>
      <c r="W59" s="2">
        <f t="shared" si="6"/>
        <v>2</v>
      </c>
      <c r="X59" s="4">
        <f t="shared" si="7"/>
        <v>0.5</v>
      </c>
      <c r="Y59" s="4">
        <f t="shared" si="7"/>
        <v>0.5</v>
      </c>
      <c r="Z59" s="4">
        <f t="shared" si="7"/>
        <v>0</v>
      </c>
      <c r="AA59" s="4">
        <f t="shared" si="7"/>
        <v>0</v>
      </c>
      <c r="AB59" s="2"/>
      <c r="AC59" s="2"/>
      <c r="AD59" s="2"/>
      <c r="AE59" s="2"/>
      <c r="AF59" s="2"/>
    </row>
    <row r="60" spans="1:32" x14ac:dyDescent="0.2">
      <c r="A60" t="s">
        <v>58</v>
      </c>
      <c r="B60">
        <v>2986913</v>
      </c>
      <c r="C60">
        <v>64985</v>
      </c>
      <c r="D60">
        <v>64985</v>
      </c>
      <c r="E60">
        <v>119769</v>
      </c>
      <c r="F60">
        <v>371763</v>
      </c>
      <c r="G60" s="6">
        <f t="shared" si="5"/>
        <v>64985</v>
      </c>
      <c r="H60" s="2"/>
      <c r="I60" s="2">
        <f t="shared" si="11"/>
        <v>1</v>
      </c>
      <c r="J60" s="2">
        <f t="shared" si="11"/>
        <v>1</v>
      </c>
      <c r="K60" s="2">
        <f t="shared" si="11"/>
        <v>1</v>
      </c>
      <c r="L60" s="2">
        <f t="shared" si="11"/>
        <v>1</v>
      </c>
      <c r="M60" s="2">
        <f t="shared" si="1"/>
        <v>1</v>
      </c>
      <c r="N60" s="6">
        <f t="shared" si="12"/>
        <v>64985</v>
      </c>
      <c r="O60" s="6">
        <f t="shared" si="12"/>
        <v>64985</v>
      </c>
      <c r="P60" s="6">
        <f t="shared" si="12"/>
        <v>119769</v>
      </c>
      <c r="Q60" s="6">
        <f t="shared" si="12"/>
        <v>371763</v>
      </c>
      <c r="R60" s="6">
        <f t="shared" si="12"/>
        <v>64985</v>
      </c>
      <c r="S60" s="2">
        <f t="shared" si="13"/>
        <v>1</v>
      </c>
      <c r="T60" s="2">
        <f t="shared" si="13"/>
        <v>1</v>
      </c>
      <c r="U60" s="2">
        <f t="shared" si="13"/>
        <v>0</v>
      </c>
      <c r="V60" s="2">
        <f t="shared" si="13"/>
        <v>0</v>
      </c>
      <c r="W60" s="2">
        <f t="shared" si="6"/>
        <v>2</v>
      </c>
      <c r="X60" s="4">
        <f t="shared" si="7"/>
        <v>0.5</v>
      </c>
      <c r="Y60" s="4">
        <f t="shared" si="7"/>
        <v>0.5</v>
      </c>
      <c r="Z60" s="4">
        <f t="shared" si="7"/>
        <v>0</v>
      </c>
      <c r="AA60" s="4">
        <f t="shared" si="7"/>
        <v>0</v>
      </c>
      <c r="AB60" s="2"/>
      <c r="AC60" s="2"/>
      <c r="AD60" s="2"/>
      <c r="AE60" s="2"/>
      <c r="AF60" s="2"/>
    </row>
    <row r="61" spans="1:32" x14ac:dyDescent="0.2">
      <c r="A61" t="s">
        <v>59</v>
      </c>
      <c r="B61">
        <v>129639314</v>
      </c>
      <c r="C61">
        <v>172059276</v>
      </c>
      <c r="D61">
        <v>22712294</v>
      </c>
      <c r="E61"/>
      <c r="F61">
        <v>14359785</v>
      </c>
      <c r="G61" s="6">
        <f t="shared" si="5"/>
        <v>14359785</v>
      </c>
      <c r="H61" s="2"/>
      <c r="I61" s="2">
        <f t="shared" si="11"/>
        <v>1</v>
      </c>
      <c r="J61" s="2">
        <f t="shared" si="11"/>
        <v>1</v>
      </c>
      <c r="K61" s="2">
        <f t="shared" si="11"/>
        <v>0</v>
      </c>
      <c r="L61" s="2">
        <f t="shared" si="11"/>
        <v>1</v>
      </c>
      <c r="M61" s="2">
        <f t="shared" si="1"/>
        <v>1</v>
      </c>
      <c r="N61" s="6">
        <f t="shared" si="12"/>
        <v>172059276</v>
      </c>
      <c r="O61" s="6">
        <f t="shared" si="12"/>
        <v>22712294</v>
      </c>
      <c r="P61" s="6">
        <f t="shared" si="12"/>
        <v>2000000000</v>
      </c>
      <c r="Q61" s="6">
        <f t="shared" si="12"/>
        <v>14359785</v>
      </c>
      <c r="R61" s="6">
        <f t="shared" si="12"/>
        <v>14359785</v>
      </c>
      <c r="S61" s="2">
        <f t="shared" si="13"/>
        <v>0</v>
      </c>
      <c r="T61" s="2">
        <f t="shared" si="13"/>
        <v>0</v>
      </c>
      <c r="U61" s="2">
        <f t="shared" si="13"/>
        <v>0</v>
      </c>
      <c r="V61" s="2">
        <f t="shared" si="13"/>
        <v>1</v>
      </c>
      <c r="W61" s="2">
        <f t="shared" si="6"/>
        <v>1</v>
      </c>
      <c r="X61" s="4">
        <f t="shared" si="7"/>
        <v>0</v>
      </c>
      <c r="Y61" s="4">
        <f t="shared" si="7"/>
        <v>0</v>
      </c>
      <c r="Z61" s="4">
        <f t="shared" si="7"/>
        <v>0</v>
      </c>
      <c r="AA61" s="4">
        <f t="shared" si="7"/>
        <v>1</v>
      </c>
      <c r="AB61" s="2"/>
      <c r="AC61" s="2"/>
      <c r="AD61" s="2"/>
      <c r="AE61" s="2"/>
      <c r="AF61" s="2"/>
    </row>
    <row r="62" spans="1:32" x14ac:dyDescent="0.2">
      <c r="A62" t="s">
        <v>60</v>
      </c>
      <c r="B62">
        <v>743744504</v>
      </c>
      <c r="C62">
        <v>2885616</v>
      </c>
      <c r="D62">
        <v>2885616</v>
      </c>
      <c r="E62"/>
      <c r="F62"/>
      <c r="G62" s="6">
        <f t="shared" si="5"/>
        <v>2885616</v>
      </c>
      <c r="H62" s="2"/>
      <c r="I62" s="2">
        <f t="shared" si="11"/>
        <v>1</v>
      </c>
      <c r="J62" s="2">
        <f t="shared" si="11"/>
        <v>1</v>
      </c>
      <c r="K62" s="2">
        <f t="shared" si="11"/>
        <v>0</v>
      </c>
      <c r="L62" s="2">
        <f t="shared" si="11"/>
        <v>0</v>
      </c>
      <c r="M62" s="2">
        <f t="shared" si="1"/>
        <v>1</v>
      </c>
      <c r="N62" s="6">
        <f t="shared" si="12"/>
        <v>2885616</v>
      </c>
      <c r="O62" s="6">
        <f t="shared" si="12"/>
        <v>2885616</v>
      </c>
      <c r="P62" s="6">
        <f t="shared" si="12"/>
        <v>2000000000</v>
      </c>
      <c r="Q62" s="6">
        <f t="shared" si="12"/>
        <v>2000000000</v>
      </c>
      <c r="R62" s="6">
        <f t="shared" si="12"/>
        <v>2885616</v>
      </c>
      <c r="S62" s="2">
        <f t="shared" si="13"/>
        <v>1</v>
      </c>
      <c r="T62" s="2">
        <f t="shared" si="13"/>
        <v>1</v>
      </c>
      <c r="U62" s="2">
        <f t="shared" si="13"/>
        <v>0</v>
      </c>
      <c r="V62" s="2">
        <f t="shared" si="13"/>
        <v>0</v>
      </c>
      <c r="W62" s="2">
        <f t="shared" si="6"/>
        <v>2</v>
      </c>
      <c r="X62" s="4">
        <f t="shared" si="7"/>
        <v>0.5</v>
      </c>
      <c r="Y62" s="4">
        <f t="shared" si="7"/>
        <v>0.5</v>
      </c>
      <c r="Z62" s="4">
        <f t="shared" si="7"/>
        <v>0</v>
      </c>
      <c r="AA62" s="4">
        <f t="shared" si="7"/>
        <v>0</v>
      </c>
      <c r="AB62" s="2"/>
      <c r="AC62" s="2"/>
      <c r="AD62" s="2"/>
      <c r="AE62" s="2"/>
      <c r="AF62" s="2"/>
    </row>
    <row r="63" spans="1:32" x14ac:dyDescent="0.2">
      <c r="A63" t="s">
        <v>61</v>
      </c>
      <c r="B63">
        <v>386100978</v>
      </c>
      <c r="C63">
        <v>154084016</v>
      </c>
      <c r="D63">
        <v>154084016</v>
      </c>
      <c r="E63"/>
      <c r="F63"/>
      <c r="G63" s="6">
        <f t="shared" si="5"/>
        <v>154084016</v>
      </c>
      <c r="H63" s="2"/>
      <c r="I63" s="2">
        <f t="shared" si="11"/>
        <v>1</v>
      </c>
      <c r="J63" s="2">
        <f t="shared" si="11"/>
        <v>1</v>
      </c>
      <c r="K63" s="2">
        <f t="shared" si="11"/>
        <v>0</v>
      </c>
      <c r="L63" s="2">
        <f t="shared" si="11"/>
        <v>0</v>
      </c>
      <c r="M63" s="2">
        <f t="shared" si="1"/>
        <v>1</v>
      </c>
      <c r="N63" s="6">
        <f t="shared" si="12"/>
        <v>154084016</v>
      </c>
      <c r="O63" s="6">
        <f t="shared" si="12"/>
        <v>154084016</v>
      </c>
      <c r="P63" s="6">
        <f t="shared" si="12"/>
        <v>2000000000</v>
      </c>
      <c r="Q63" s="6">
        <f t="shared" si="12"/>
        <v>2000000000</v>
      </c>
      <c r="R63" s="6">
        <f t="shared" si="12"/>
        <v>154084016</v>
      </c>
      <c r="S63" s="2">
        <f t="shared" si="13"/>
        <v>1</v>
      </c>
      <c r="T63" s="2">
        <f t="shared" si="13"/>
        <v>1</v>
      </c>
      <c r="U63" s="2">
        <f t="shared" si="13"/>
        <v>0</v>
      </c>
      <c r="V63" s="2">
        <f t="shared" si="13"/>
        <v>0</v>
      </c>
      <c r="W63" s="2">
        <f t="shared" si="6"/>
        <v>2</v>
      </c>
      <c r="X63" s="4">
        <f t="shared" si="7"/>
        <v>0.5</v>
      </c>
      <c r="Y63" s="4">
        <f t="shared" si="7"/>
        <v>0.5</v>
      </c>
      <c r="Z63" s="4">
        <f t="shared" si="7"/>
        <v>0</v>
      </c>
      <c r="AA63" s="4">
        <f t="shared" si="7"/>
        <v>0</v>
      </c>
      <c r="AB63" s="2"/>
      <c r="AC63" s="2"/>
      <c r="AD63" s="2"/>
      <c r="AE63" s="2"/>
      <c r="AF63" s="2"/>
    </row>
    <row r="64" spans="1:32" x14ac:dyDescent="0.2">
      <c r="A64" t="s">
        <v>62</v>
      </c>
      <c r="B64">
        <v>182214755</v>
      </c>
      <c r="C64">
        <v>80455173</v>
      </c>
      <c r="D64">
        <v>83042028</v>
      </c>
      <c r="E64"/>
      <c r="F64"/>
      <c r="G64" s="6">
        <f t="shared" si="5"/>
        <v>80455173</v>
      </c>
      <c r="H64" s="2"/>
      <c r="I64" s="2">
        <f t="shared" si="11"/>
        <v>1</v>
      </c>
      <c r="J64" s="2">
        <f t="shared" si="11"/>
        <v>1</v>
      </c>
      <c r="K64" s="2">
        <f t="shared" si="11"/>
        <v>0</v>
      </c>
      <c r="L64" s="2">
        <f t="shared" si="11"/>
        <v>0</v>
      </c>
      <c r="M64" s="2">
        <f t="shared" si="1"/>
        <v>1</v>
      </c>
      <c r="N64" s="6">
        <f t="shared" si="12"/>
        <v>80455173</v>
      </c>
      <c r="O64" s="6">
        <f t="shared" si="12"/>
        <v>83042028</v>
      </c>
      <c r="P64" s="6">
        <f t="shared" si="12"/>
        <v>2000000000</v>
      </c>
      <c r="Q64" s="6">
        <f t="shared" si="12"/>
        <v>2000000000</v>
      </c>
      <c r="R64" s="6">
        <f t="shared" si="12"/>
        <v>80455173</v>
      </c>
      <c r="S64" s="2">
        <f t="shared" si="13"/>
        <v>1</v>
      </c>
      <c r="T64" s="2">
        <f t="shared" si="13"/>
        <v>1</v>
      </c>
      <c r="U64" s="2">
        <f t="shared" si="13"/>
        <v>0</v>
      </c>
      <c r="V64" s="2">
        <f t="shared" si="13"/>
        <v>0</v>
      </c>
      <c r="W64" s="2">
        <f t="shared" si="6"/>
        <v>2</v>
      </c>
      <c r="X64" s="4">
        <f t="shared" si="7"/>
        <v>0.5</v>
      </c>
      <c r="Y64" s="4">
        <f t="shared" si="7"/>
        <v>0.5</v>
      </c>
      <c r="Z64" s="4">
        <f t="shared" si="7"/>
        <v>0</v>
      </c>
      <c r="AA64" s="4">
        <f t="shared" si="7"/>
        <v>0</v>
      </c>
      <c r="AB64" s="2"/>
      <c r="AC64" s="2"/>
      <c r="AD64" s="2"/>
      <c r="AE64" s="2"/>
      <c r="AF64" s="2"/>
    </row>
    <row r="65" spans="1:32" x14ac:dyDescent="0.2">
      <c r="A65" t="s">
        <v>63</v>
      </c>
      <c r="B65">
        <v>3277462</v>
      </c>
      <c r="C65"/>
      <c r="D65"/>
      <c r="E65">
        <v>156628</v>
      </c>
      <c r="F65">
        <v>338235</v>
      </c>
      <c r="G65" s="6">
        <f t="shared" si="5"/>
        <v>156628</v>
      </c>
      <c r="H65" s="2"/>
      <c r="I65" s="2">
        <f t="shared" si="11"/>
        <v>0</v>
      </c>
      <c r="J65" s="2">
        <f t="shared" si="11"/>
        <v>0</v>
      </c>
      <c r="K65" s="2">
        <f t="shared" si="11"/>
        <v>1</v>
      </c>
      <c r="L65" s="2">
        <f t="shared" si="11"/>
        <v>1</v>
      </c>
      <c r="M65" s="2">
        <f t="shared" si="1"/>
        <v>1</v>
      </c>
      <c r="N65" s="6">
        <f t="shared" si="12"/>
        <v>2000000000</v>
      </c>
      <c r="O65" s="6">
        <f t="shared" si="12"/>
        <v>2000000000</v>
      </c>
      <c r="P65" s="6">
        <f t="shared" si="12"/>
        <v>156628</v>
      </c>
      <c r="Q65" s="6">
        <f t="shared" si="12"/>
        <v>338235</v>
      </c>
      <c r="R65" s="6">
        <f t="shared" si="12"/>
        <v>156628</v>
      </c>
      <c r="S65" s="2">
        <f t="shared" si="13"/>
        <v>0</v>
      </c>
      <c r="T65" s="2">
        <f t="shared" si="13"/>
        <v>0</v>
      </c>
      <c r="U65" s="2">
        <f t="shared" si="13"/>
        <v>1</v>
      </c>
      <c r="V65" s="2">
        <f t="shared" si="13"/>
        <v>0</v>
      </c>
      <c r="W65" s="2">
        <f t="shared" si="6"/>
        <v>1</v>
      </c>
      <c r="X65" s="4">
        <f t="shared" si="7"/>
        <v>0</v>
      </c>
      <c r="Y65" s="4">
        <f t="shared" si="7"/>
        <v>0</v>
      </c>
      <c r="Z65" s="4">
        <f t="shared" si="7"/>
        <v>1</v>
      </c>
      <c r="AA65" s="4">
        <f t="shared" si="7"/>
        <v>0</v>
      </c>
      <c r="AB65" s="2"/>
      <c r="AC65" s="2"/>
      <c r="AD65" s="2"/>
      <c r="AE65" s="2"/>
      <c r="AF65" s="2"/>
    </row>
    <row r="66" spans="1:32" x14ac:dyDescent="0.2">
      <c r="A66" t="s">
        <v>64</v>
      </c>
      <c r="B66">
        <v>38151302</v>
      </c>
      <c r="C66">
        <v>914108</v>
      </c>
      <c r="D66">
        <v>914108</v>
      </c>
      <c r="E66"/>
      <c r="F66"/>
      <c r="G66" s="6">
        <f t="shared" si="5"/>
        <v>914108</v>
      </c>
      <c r="H66" s="2"/>
      <c r="I66" s="2">
        <f t="shared" ref="I66:L97" si="14">IF(C66="",0,1)</f>
        <v>1</v>
      </c>
      <c r="J66" s="2">
        <f t="shared" si="14"/>
        <v>1</v>
      </c>
      <c r="K66" s="2">
        <f t="shared" si="14"/>
        <v>0</v>
      </c>
      <c r="L66" s="2">
        <f t="shared" si="14"/>
        <v>0</v>
      </c>
      <c r="M66" s="2">
        <f t="shared" ref="M66:M123" si="15">IF(G66&lt;0,0,1)</f>
        <v>1</v>
      </c>
      <c r="N66" s="6">
        <f t="shared" ref="N66:R97" si="16">IF(I66=1,C66,$H$3)</f>
        <v>914108</v>
      </c>
      <c r="O66" s="6">
        <f t="shared" si="16"/>
        <v>914108</v>
      </c>
      <c r="P66" s="6">
        <f t="shared" si="16"/>
        <v>2000000000</v>
      </c>
      <c r="Q66" s="6">
        <f t="shared" si="16"/>
        <v>2000000000</v>
      </c>
      <c r="R66" s="6">
        <f t="shared" si="16"/>
        <v>914108</v>
      </c>
      <c r="S66" s="2">
        <f t="shared" ref="S66:V97" si="17">IF(AND(C66&lt;&gt;"",C66&lt;=(1+$H$5)*$G66),1,0)</f>
        <v>1</v>
      </c>
      <c r="T66" s="2">
        <f t="shared" si="17"/>
        <v>1</v>
      </c>
      <c r="U66" s="2">
        <f t="shared" si="17"/>
        <v>0</v>
      </c>
      <c r="V66" s="2">
        <f t="shared" si="17"/>
        <v>0</v>
      </c>
      <c r="W66" s="2">
        <f t="shared" si="6"/>
        <v>2</v>
      </c>
      <c r="X66" s="4">
        <f t="shared" si="7"/>
        <v>0.5</v>
      </c>
      <c r="Y66" s="4">
        <f t="shared" si="7"/>
        <v>0.5</v>
      </c>
      <c r="Z66" s="4">
        <f t="shared" si="7"/>
        <v>0</v>
      </c>
      <c r="AA66" s="4">
        <f t="shared" si="7"/>
        <v>0</v>
      </c>
      <c r="AB66" s="2"/>
      <c r="AC66" s="2"/>
      <c r="AD66" s="2"/>
      <c r="AE66" s="2"/>
      <c r="AF66" s="2"/>
    </row>
    <row r="67" spans="1:32" x14ac:dyDescent="0.2">
      <c r="A67" t="s">
        <v>65</v>
      </c>
      <c r="B67">
        <v>4276939</v>
      </c>
      <c r="C67"/>
      <c r="D67"/>
      <c r="E67"/>
      <c r="F67"/>
      <c r="G67" s="6">
        <f t="shared" ref="G67:G123" si="18">IF(_xlfn.CONCAT(C67:F67)="",-1,MAX($H$7,MIN(C67:F67)))</f>
        <v>-1</v>
      </c>
      <c r="H67" s="2"/>
      <c r="I67" s="2">
        <f t="shared" si="14"/>
        <v>0</v>
      </c>
      <c r="J67" s="2">
        <f t="shared" si="14"/>
        <v>0</v>
      </c>
      <c r="K67" s="2">
        <f t="shared" si="14"/>
        <v>0</v>
      </c>
      <c r="L67" s="2">
        <f t="shared" si="14"/>
        <v>0</v>
      </c>
      <c r="M67" s="2">
        <f t="shared" si="15"/>
        <v>0</v>
      </c>
      <c r="N67" s="6">
        <f t="shared" si="16"/>
        <v>2000000000</v>
      </c>
      <c r="O67" s="6">
        <f t="shared" si="16"/>
        <v>2000000000</v>
      </c>
      <c r="P67" s="6">
        <f t="shared" si="16"/>
        <v>2000000000</v>
      </c>
      <c r="Q67" s="6">
        <f t="shared" si="16"/>
        <v>2000000000</v>
      </c>
      <c r="R67" s="6">
        <f t="shared" si="16"/>
        <v>2000000000</v>
      </c>
      <c r="S67" s="2">
        <f t="shared" si="17"/>
        <v>0</v>
      </c>
      <c r="T67" s="2">
        <f t="shared" si="17"/>
        <v>0</v>
      </c>
      <c r="U67" s="2">
        <f t="shared" si="17"/>
        <v>0</v>
      </c>
      <c r="V67" s="2">
        <f t="shared" si="17"/>
        <v>0</v>
      </c>
      <c r="W67" s="2">
        <f t="shared" ref="W67:W123" si="19">SUM(S67:V67)</f>
        <v>0</v>
      </c>
      <c r="X67" s="4">
        <f t="shared" ref="X67:AA123" si="20">IF(S67&gt;0,S67/$W67,S67)</f>
        <v>0</v>
      </c>
      <c r="Y67" s="4">
        <f t="shared" si="20"/>
        <v>0</v>
      </c>
      <c r="Z67" s="4">
        <f t="shared" si="20"/>
        <v>0</v>
      </c>
      <c r="AA67" s="4">
        <f t="shared" si="20"/>
        <v>0</v>
      </c>
      <c r="AB67" s="2"/>
      <c r="AC67" s="2"/>
      <c r="AD67" s="2"/>
      <c r="AE67" s="2"/>
      <c r="AF67" s="2"/>
    </row>
    <row r="68" spans="1:32" x14ac:dyDescent="0.2">
      <c r="A68" t="s">
        <v>66</v>
      </c>
      <c r="B68">
        <v>2051288</v>
      </c>
      <c r="C68">
        <v>328</v>
      </c>
      <c r="D68">
        <v>328</v>
      </c>
      <c r="E68">
        <v>291</v>
      </c>
      <c r="F68">
        <v>386</v>
      </c>
      <c r="G68" s="6">
        <f t="shared" si="18"/>
        <v>291</v>
      </c>
      <c r="H68" s="2"/>
      <c r="I68" s="2">
        <f t="shared" si="14"/>
        <v>1</v>
      </c>
      <c r="J68" s="2">
        <f t="shared" si="14"/>
        <v>1</v>
      </c>
      <c r="K68" s="2">
        <f t="shared" si="14"/>
        <v>1</v>
      </c>
      <c r="L68" s="2">
        <f t="shared" si="14"/>
        <v>1</v>
      </c>
      <c r="M68" s="2">
        <f t="shared" si="15"/>
        <v>1</v>
      </c>
      <c r="N68" s="6">
        <f t="shared" si="16"/>
        <v>328</v>
      </c>
      <c r="O68" s="6">
        <f t="shared" si="16"/>
        <v>328</v>
      </c>
      <c r="P68" s="6">
        <f t="shared" si="16"/>
        <v>291</v>
      </c>
      <c r="Q68" s="6">
        <f t="shared" si="16"/>
        <v>386</v>
      </c>
      <c r="R68" s="6">
        <f t="shared" si="16"/>
        <v>291</v>
      </c>
      <c r="S68" s="2">
        <f t="shared" si="17"/>
        <v>0</v>
      </c>
      <c r="T68" s="2">
        <f t="shared" si="17"/>
        <v>0</v>
      </c>
      <c r="U68" s="2">
        <f t="shared" si="17"/>
        <v>1</v>
      </c>
      <c r="V68" s="2">
        <f t="shared" si="17"/>
        <v>0</v>
      </c>
      <c r="W68" s="2">
        <f t="shared" si="19"/>
        <v>1</v>
      </c>
      <c r="X68" s="4">
        <f t="shared" si="20"/>
        <v>0</v>
      </c>
      <c r="Y68" s="4">
        <f t="shared" si="20"/>
        <v>0</v>
      </c>
      <c r="Z68" s="4">
        <f t="shared" si="20"/>
        <v>1</v>
      </c>
      <c r="AA68" s="4">
        <f t="shared" si="20"/>
        <v>0</v>
      </c>
      <c r="AB68" s="2"/>
      <c r="AC68" s="2"/>
      <c r="AD68" s="2"/>
      <c r="AE68" s="2"/>
      <c r="AF68" s="2"/>
    </row>
    <row r="69" spans="1:32" x14ac:dyDescent="0.2">
      <c r="A69" t="s">
        <v>67</v>
      </c>
      <c r="B69">
        <v>625117867</v>
      </c>
      <c r="C69">
        <v>99789</v>
      </c>
      <c r="D69">
        <v>99789</v>
      </c>
      <c r="E69"/>
      <c r="F69"/>
      <c r="G69" s="6">
        <f t="shared" si="18"/>
        <v>99789</v>
      </c>
      <c r="H69" s="2"/>
      <c r="I69" s="2">
        <f t="shared" si="14"/>
        <v>1</v>
      </c>
      <c r="J69" s="2">
        <f t="shared" si="14"/>
        <v>1</v>
      </c>
      <c r="K69" s="2">
        <f t="shared" si="14"/>
        <v>0</v>
      </c>
      <c r="L69" s="2">
        <f t="shared" si="14"/>
        <v>0</v>
      </c>
      <c r="M69" s="2">
        <f t="shared" si="15"/>
        <v>1</v>
      </c>
      <c r="N69" s="6">
        <f t="shared" si="16"/>
        <v>99789</v>
      </c>
      <c r="O69" s="6">
        <f t="shared" si="16"/>
        <v>99789</v>
      </c>
      <c r="P69" s="6">
        <f t="shared" si="16"/>
        <v>2000000000</v>
      </c>
      <c r="Q69" s="6">
        <f t="shared" si="16"/>
        <v>2000000000</v>
      </c>
      <c r="R69" s="6">
        <f t="shared" si="16"/>
        <v>99789</v>
      </c>
      <c r="S69" s="2">
        <f t="shared" si="17"/>
        <v>1</v>
      </c>
      <c r="T69" s="2">
        <f t="shared" si="17"/>
        <v>1</v>
      </c>
      <c r="U69" s="2">
        <f t="shared" si="17"/>
        <v>0</v>
      </c>
      <c r="V69" s="2">
        <f t="shared" si="17"/>
        <v>0</v>
      </c>
      <c r="W69" s="2">
        <f t="shared" si="19"/>
        <v>2</v>
      </c>
      <c r="X69" s="4">
        <f t="shared" si="20"/>
        <v>0.5</v>
      </c>
      <c r="Y69" s="4">
        <f t="shared" si="20"/>
        <v>0.5</v>
      </c>
      <c r="Z69" s="4">
        <f t="shared" si="20"/>
        <v>0</v>
      </c>
      <c r="AA69" s="4">
        <f t="shared" si="20"/>
        <v>0</v>
      </c>
      <c r="AB69" s="2"/>
      <c r="AC69" s="2"/>
      <c r="AD69" s="2"/>
      <c r="AE69" s="2"/>
      <c r="AF69" s="2"/>
    </row>
    <row r="70" spans="1:32" x14ac:dyDescent="0.2">
      <c r="A70" t="s">
        <v>68</v>
      </c>
      <c r="B70">
        <v>123450981</v>
      </c>
      <c r="C70">
        <v>200715</v>
      </c>
      <c r="D70">
        <v>200715</v>
      </c>
      <c r="E70"/>
      <c r="F70"/>
      <c r="G70" s="6">
        <f t="shared" si="18"/>
        <v>200715</v>
      </c>
      <c r="H70" s="2"/>
      <c r="I70" s="2">
        <f t="shared" si="14"/>
        <v>1</v>
      </c>
      <c r="J70" s="2">
        <f t="shared" si="14"/>
        <v>1</v>
      </c>
      <c r="K70" s="2">
        <f t="shared" si="14"/>
        <v>0</v>
      </c>
      <c r="L70" s="2">
        <f t="shared" si="14"/>
        <v>0</v>
      </c>
      <c r="M70" s="2">
        <f t="shared" si="15"/>
        <v>1</v>
      </c>
      <c r="N70" s="6">
        <f t="shared" si="16"/>
        <v>200715</v>
      </c>
      <c r="O70" s="6">
        <f t="shared" si="16"/>
        <v>200715</v>
      </c>
      <c r="P70" s="6">
        <f t="shared" si="16"/>
        <v>2000000000</v>
      </c>
      <c r="Q70" s="6">
        <f t="shared" si="16"/>
        <v>2000000000</v>
      </c>
      <c r="R70" s="6">
        <f t="shared" si="16"/>
        <v>200715</v>
      </c>
      <c r="S70" s="2">
        <f t="shared" si="17"/>
        <v>1</v>
      </c>
      <c r="T70" s="2">
        <f t="shared" si="17"/>
        <v>1</v>
      </c>
      <c r="U70" s="2">
        <f t="shared" si="17"/>
        <v>0</v>
      </c>
      <c r="V70" s="2">
        <f t="shared" si="17"/>
        <v>0</v>
      </c>
      <c r="W70" s="2">
        <f t="shared" si="19"/>
        <v>2</v>
      </c>
      <c r="X70" s="4">
        <f t="shared" si="20"/>
        <v>0.5</v>
      </c>
      <c r="Y70" s="4">
        <f t="shared" si="20"/>
        <v>0.5</v>
      </c>
      <c r="Z70" s="4">
        <f t="shared" si="20"/>
        <v>0</v>
      </c>
      <c r="AA70" s="4">
        <f t="shared" si="20"/>
        <v>0</v>
      </c>
      <c r="AB70" s="2"/>
      <c r="AC70" s="2"/>
      <c r="AD70" s="2"/>
      <c r="AE70" s="2"/>
      <c r="AF70" s="2"/>
    </row>
    <row r="71" spans="1:32" x14ac:dyDescent="0.2">
      <c r="A71" t="s">
        <v>69</v>
      </c>
      <c r="B71">
        <v>12661413</v>
      </c>
      <c r="C71">
        <v>376</v>
      </c>
      <c r="D71">
        <v>298</v>
      </c>
      <c r="E71">
        <v>73</v>
      </c>
      <c r="F71">
        <v>9100</v>
      </c>
      <c r="G71" s="6">
        <f t="shared" si="18"/>
        <v>73</v>
      </c>
      <c r="H71" s="2"/>
      <c r="I71" s="2">
        <f t="shared" si="14"/>
        <v>1</v>
      </c>
      <c r="J71" s="2">
        <f t="shared" si="14"/>
        <v>1</v>
      </c>
      <c r="K71" s="2">
        <f t="shared" si="14"/>
        <v>1</v>
      </c>
      <c r="L71" s="2">
        <f t="shared" si="14"/>
        <v>1</v>
      </c>
      <c r="M71" s="2">
        <f t="shared" si="15"/>
        <v>1</v>
      </c>
      <c r="N71" s="6">
        <f t="shared" si="16"/>
        <v>376</v>
      </c>
      <c r="O71" s="6">
        <f t="shared" si="16"/>
        <v>298</v>
      </c>
      <c r="P71" s="6">
        <f t="shared" si="16"/>
        <v>73</v>
      </c>
      <c r="Q71" s="6">
        <f t="shared" si="16"/>
        <v>9100</v>
      </c>
      <c r="R71" s="6">
        <f t="shared" si="16"/>
        <v>73</v>
      </c>
      <c r="S71" s="2">
        <f t="shared" si="17"/>
        <v>0</v>
      </c>
      <c r="T71" s="2">
        <f t="shared" si="17"/>
        <v>0</v>
      </c>
      <c r="U71" s="2">
        <f t="shared" si="17"/>
        <v>1</v>
      </c>
      <c r="V71" s="2">
        <f t="shared" si="17"/>
        <v>0</v>
      </c>
      <c r="W71" s="2">
        <f t="shared" si="19"/>
        <v>1</v>
      </c>
      <c r="X71" s="4">
        <f t="shared" si="20"/>
        <v>0</v>
      </c>
      <c r="Y71" s="4">
        <f t="shared" si="20"/>
        <v>0</v>
      </c>
      <c r="Z71" s="4">
        <f t="shared" si="20"/>
        <v>1</v>
      </c>
      <c r="AA71" s="4">
        <f t="shared" si="20"/>
        <v>0</v>
      </c>
      <c r="AB71" s="2"/>
      <c r="AC71" s="2"/>
      <c r="AD71" s="2"/>
      <c r="AE71" s="2"/>
      <c r="AF71" s="2"/>
    </row>
    <row r="72" spans="1:32" x14ac:dyDescent="0.2">
      <c r="A72" t="s">
        <v>70</v>
      </c>
      <c r="B72">
        <v>92494113</v>
      </c>
      <c r="C72">
        <v>23</v>
      </c>
      <c r="D72">
        <v>23</v>
      </c>
      <c r="E72">
        <v>23</v>
      </c>
      <c r="F72">
        <v>23</v>
      </c>
      <c r="G72" s="6">
        <f t="shared" si="18"/>
        <v>23</v>
      </c>
      <c r="H72" s="2"/>
      <c r="I72" s="2">
        <f t="shared" si="14"/>
        <v>1</v>
      </c>
      <c r="J72" s="2">
        <f t="shared" si="14"/>
        <v>1</v>
      </c>
      <c r="K72" s="2">
        <f t="shared" si="14"/>
        <v>1</v>
      </c>
      <c r="L72" s="2">
        <f t="shared" si="14"/>
        <v>1</v>
      </c>
      <c r="M72" s="2">
        <f t="shared" si="15"/>
        <v>1</v>
      </c>
      <c r="N72" s="6">
        <f t="shared" si="16"/>
        <v>23</v>
      </c>
      <c r="O72" s="6">
        <f t="shared" si="16"/>
        <v>23</v>
      </c>
      <c r="P72" s="6">
        <f t="shared" si="16"/>
        <v>23</v>
      </c>
      <c r="Q72" s="6">
        <f t="shared" si="16"/>
        <v>23</v>
      </c>
      <c r="R72" s="6">
        <f t="shared" si="16"/>
        <v>23</v>
      </c>
      <c r="S72" s="2">
        <f t="shared" si="17"/>
        <v>1</v>
      </c>
      <c r="T72" s="2">
        <f t="shared" si="17"/>
        <v>1</v>
      </c>
      <c r="U72" s="2">
        <f t="shared" si="17"/>
        <v>1</v>
      </c>
      <c r="V72" s="2">
        <f t="shared" si="17"/>
        <v>1</v>
      </c>
      <c r="W72" s="2">
        <f t="shared" si="19"/>
        <v>4</v>
      </c>
      <c r="X72" s="4">
        <f t="shared" si="20"/>
        <v>0.25</v>
      </c>
      <c r="Y72" s="4">
        <f t="shared" si="20"/>
        <v>0.25</v>
      </c>
      <c r="Z72" s="4">
        <f t="shared" si="20"/>
        <v>0.25</v>
      </c>
      <c r="AA72" s="4">
        <f t="shared" si="20"/>
        <v>0.25</v>
      </c>
      <c r="AB72" s="2"/>
      <c r="AC72" s="2"/>
      <c r="AD72" s="2"/>
      <c r="AE72" s="2"/>
      <c r="AF72" s="2"/>
    </row>
    <row r="73" spans="1:32" x14ac:dyDescent="0.2">
      <c r="A73" t="s">
        <v>71</v>
      </c>
      <c r="B73">
        <v>762159</v>
      </c>
      <c r="C73">
        <v>480359</v>
      </c>
      <c r="D73">
        <v>276196</v>
      </c>
      <c r="E73">
        <v>6187770</v>
      </c>
      <c r="F73"/>
      <c r="G73" s="6">
        <f t="shared" si="18"/>
        <v>276196</v>
      </c>
      <c r="H73" s="2"/>
      <c r="I73" s="2">
        <f t="shared" si="14"/>
        <v>1</v>
      </c>
      <c r="J73" s="2">
        <f t="shared" si="14"/>
        <v>1</v>
      </c>
      <c r="K73" s="2">
        <f t="shared" si="14"/>
        <v>1</v>
      </c>
      <c r="L73" s="2">
        <f t="shared" si="14"/>
        <v>0</v>
      </c>
      <c r="M73" s="2">
        <f t="shared" si="15"/>
        <v>1</v>
      </c>
      <c r="N73" s="6">
        <f t="shared" si="16"/>
        <v>480359</v>
      </c>
      <c r="O73" s="6">
        <f t="shared" si="16"/>
        <v>276196</v>
      </c>
      <c r="P73" s="6">
        <f t="shared" si="16"/>
        <v>6187770</v>
      </c>
      <c r="Q73" s="6">
        <f t="shared" si="16"/>
        <v>2000000000</v>
      </c>
      <c r="R73" s="6">
        <f t="shared" si="16"/>
        <v>276196</v>
      </c>
      <c r="S73" s="2">
        <f t="shared" si="17"/>
        <v>0</v>
      </c>
      <c r="T73" s="2">
        <f t="shared" si="17"/>
        <v>1</v>
      </c>
      <c r="U73" s="2">
        <f t="shared" si="17"/>
        <v>0</v>
      </c>
      <c r="V73" s="2">
        <f t="shared" si="17"/>
        <v>0</v>
      </c>
      <c r="W73" s="2">
        <f t="shared" si="19"/>
        <v>1</v>
      </c>
      <c r="X73" s="4">
        <f t="shared" si="20"/>
        <v>0</v>
      </c>
      <c r="Y73" s="4">
        <f t="shared" si="20"/>
        <v>1</v>
      </c>
      <c r="Z73" s="4">
        <f t="shared" si="20"/>
        <v>0</v>
      </c>
      <c r="AA73" s="4">
        <f t="shared" si="20"/>
        <v>0</v>
      </c>
      <c r="AB73" s="2"/>
      <c r="AC73" s="2"/>
      <c r="AD73" s="2"/>
      <c r="AE73" s="2"/>
      <c r="AF73" s="2"/>
    </row>
    <row r="74" spans="1:32" x14ac:dyDescent="0.2">
      <c r="A74" t="s">
        <v>72</v>
      </c>
      <c r="B74">
        <v>244422</v>
      </c>
      <c r="C74">
        <v>6987</v>
      </c>
      <c r="D74">
        <v>6987</v>
      </c>
      <c r="E74">
        <v>6307</v>
      </c>
      <c r="F74">
        <v>9789</v>
      </c>
      <c r="G74" s="6">
        <f t="shared" si="18"/>
        <v>6307</v>
      </c>
      <c r="H74" s="2"/>
      <c r="I74" s="2">
        <f t="shared" si="14"/>
        <v>1</v>
      </c>
      <c r="J74" s="2">
        <f t="shared" si="14"/>
        <v>1</v>
      </c>
      <c r="K74" s="2">
        <f t="shared" si="14"/>
        <v>1</v>
      </c>
      <c r="L74" s="2">
        <f t="shared" si="14"/>
        <v>1</v>
      </c>
      <c r="M74" s="2">
        <f t="shared" si="15"/>
        <v>1</v>
      </c>
      <c r="N74" s="6">
        <f t="shared" si="16"/>
        <v>6987</v>
      </c>
      <c r="O74" s="6">
        <f t="shared" si="16"/>
        <v>6987</v>
      </c>
      <c r="P74" s="6">
        <f t="shared" si="16"/>
        <v>6307</v>
      </c>
      <c r="Q74" s="6">
        <f t="shared" si="16"/>
        <v>9789</v>
      </c>
      <c r="R74" s="6">
        <f t="shared" si="16"/>
        <v>6307</v>
      </c>
      <c r="S74" s="2">
        <f t="shared" si="17"/>
        <v>0</v>
      </c>
      <c r="T74" s="2">
        <f t="shared" si="17"/>
        <v>0</v>
      </c>
      <c r="U74" s="2">
        <f t="shared" si="17"/>
        <v>1</v>
      </c>
      <c r="V74" s="2">
        <f t="shared" si="17"/>
        <v>0</v>
      </c>
      <c r="W74" s="2">
        <f t="shared" si="19"/>
        <v>1</v>
      </c>
      <c r="X74" s="4">
        <f t="shared" si="20"/>
        <v>0</v>
      </c>
      <c r="Y74" s="4">
        <f t="shared" si="20"/>
        <v>0</v>
      </c>
      <c r="Z74" s="4">
        <f t="shared" si="20"/>
        <v>1</v>
      </c>
      <c r="AA74" s="4">
        <f t="shared" si="20"/>
        <v>0</v>
      </c>
      <c r="AB74" s="2"/>
      <c r="AC74" s="2"/>
      <c r="AD74" s="2"/>
      <c r="AE74" s="2"/>
      <c r="AF74" s="2"/>
    </row>
    <row r="75" spans="1:32" x14ac:dyDescent="0.2">
      <c r="A75" t="s">
        <v>73</v>
      </c>
      <c r="B75">
        <v>263129</v>
      </c>
      <c r="C75">
        <v>3504</v>
      </c>
      <c r="D75">
        <v>6219</v>
      </c>
      <c r="E75">
        <v>2226</v>
      </c>
      <c r="F75">
        <v>1528</v>
      </c>
      <c r="G75" s="6">
        <f t="shared" si="18"/>
        <v>1528</v>
      </c>
      <c r="H75" s="2"/>
      <c r="I75" s="2">
        <f t="shared" si="14"/>
        <v>1</v>
      </c>
      <c r="J75" s="2">
        <f t="shared" si="14"/>
        <v>1</v>
      </c>
      <c r="K75" s="2">
        <f t="shared" si="14"/>
        <v>1</v>
      </c>
      <c r="L75" s="2">
        <f t="shared" si="14"/>
        <v>1</v>
      </c>
      <c r="M75" s="2">
        <f t="shared" si="15"/>
        <v>1</v>
      </c>
      <c r="N75" s="6">
        <f t="shared" si="16"/>
        <v>3504</v>
      </c>
      <c r="O75" s="6">
        <f t="shared" si="16"/>
        <v>6219</v>
      </c>
      <c r="P75" s="6">
        <f t="shared" si="16"/>
        <v>2226</v>
      </c>
      <c r="Q75" s="6">
        <f t="shared" si="16"/>
        <v>1528</v>
      </c>
      <c r="R75" s="6">
        <f t="shared" si="16"/>
        <v>1528</v>
      </c>
      <c r="S75" s="2">
        <f t="shared" si="17"/>
        <v>0</v>
      </c>
      <c r="T75" s="2">
        <f t="shared" si="17"/>
        <v>0</v>
      </c>
      <c r="U75" s="2">
        <f t="shared" si="17"/>
        <v>0</v>
      </c>
      <c r="V75" s="2">
        <f t="shared" si="17"/>
        <v>1</v>
      </c>
      <c r="W75" s="2">
        <f t="shared" si="19"/>
        <v>1</v>
      </c>
      <c r="X75" s="4">
        <f t="shared" si="20"/>
        <v>0</v>
      </c>
      <c r="Y75" s="4">
        <f t="shared" si="20"/>
        <v>0</v>
      </c>
      <c r="Z75" s="4">
        <f t="shared" si="20"/>
        <v>0</v>
      </c>
      <c r="AA75" s="4">
        <f t="shared" si="20"/>
        <v>1</v>
      </c>
      <c r="AB75" s="2"/>
      <c r="AC75" s="2"/>
      <c r="AD75" s="2"/>
      <c r="AE75" s="2"/>
      <c r="AF75" s="2"/>
    </row>
    <row r="76" spans="1:32" x14ac:dyDescent="0.2">
      <c r="A76" t="s">
        <v>74</v>
      </c>
      <c r="B76">
        <v>376262047</v>
      </c>
      <c r="C76">
        <v>20881458</v>
      </c>
      <c r="D76">
        <v>20881458</v>
      </c>
      <c r="E76"/>
      <c r="F76"/>
      <c r="G76" s="6">
        <f t="shared" si="18"/>
        <v>20881458</v>
      </c>
      <c r="H76" s="2"/>
      <c r="I76" s="2">
        <f t="shared" si="14"/>
        <v>1</v>
      </c>
      <c r="J76" s="2">
        <f t="shared" si="14"/>
        <v>1</v>
      </c>
      <c r="K76" s="2">
        <f t="shared" si="14"/>
        <v>0</v>
      </c>
      <c r="L76" s="2">
        <f t="shared" si="14"/>
        <v>0</v>
      </c>
      <c r="M76" s="2">
        <f t="shared" si="15"/>
        <v>1</v>
      </c>
      <c r="N76" s="6">
        <f t="shared" si="16"/>
        <v>20881458</v>
      </c>
      <c r="O76" s="6">
        <f t="shared" si="16"/>
        <v>20881458</v>
      </c>
      <c r="P76" s="6">
        <f t="shared" si="16"/>
        <v>2000000000</v>
      </c>
      <c r="Q76" s="6">
        <f t="shared" si="16"/>
        <v>2000000000</v>
      </c>
      <c r="R76" s="6">
        <f t="shared" si="16"/>
        <v>20881458</v>
      </c>
      <c r="S76" s="2">
        <f t="shared" si="17"/>
        <v>1</v>
      </c>
      <c r="T76" s="2">
        <f t="shared" si="17"/>
        <v>1</v>
      </c>
      <c r="U76" s="2">
        <f t="shared" si="17"/>
        <v>0</v>
      </c>
      <c r="V76" s="2">
        <f t="shared" si="17"/>
        <v>0</v>
      </c>
      <c r="W76" s="2">
        <f t="shared" si="19"/>
        <v>2</v>
      </c>
      <c r="X76" s="4">
        <f t="shared" si="20"/>
        <v>0.5</v>
      </c>
      <c r="Y76" s="4">
        <f t="shared" si="20"/>
        <v>0.5</v>
      </c>
      <c r="Z76" s="4">
        <f t="shared" si="20"/>
        <v>0</v>
      </c>
      <c r="AA76" s="4">
        <f t="shared" si="20"/>
        <v>0</v>
      </c>
      <c r="AB76" s="2"/>
      <c r="AC76" s="2"/>
      <c r="AD76" s="2"/>
      <c r="AE76" s="2"/>
      <c r="AF76" s="2"/>
    </row>
    <row r="77" spans="1:32" x14ac:dyDescent="0.2">
      <c r="A77" t="s">
        <v>75</v>
      </c>
      <c r="B77">
        <v>3312767</v>
      </c>
      <c r="C77">
        <v>33635</v>
      </c>
      <c r="D77">
        <v>33635</v>
      </c>
      <c r="E77">
        <v>56691</v>
      </c>
      <c r="F77">
        <v>296652</v>
      </c>
      <c r="G77" s="6">
        <f t="shared" si="18"/>
        <v>33635</v>
      </c>
      <c r="H77" s="2"/>
      <c r="I77" s="2">
        <f t="shared" si="14"/>
        <v>1</v>
      </c>
      <c r="J77" s="2">
        <f t="shared" si="14"/>
        <v>1</v>
      </c>
      <c r="K77" s="2">
        <f t="shared" si="14"/>
        <v>1</v>
      </c>
      <c r="L77" s="2">
        <f t="shared" si="14"/>
        <v>1</v>
      </c>
      <c r="M77" s="2">
        <f t="shared" si="15"/>
        <v>1</v>
      </c>
      <c r="N77" s="6">
        <f t="shared" si="16"/>
        <v>33635</v>
      </c>
      <c r="O77" s="6">
        <f t="shared" si="16"/>
        <v>33635</v>
      </c>
      <c r="P77" s="6">
        <f t="shared" si="16"/>
        <v>56691</v>
      </c>
      <c r="Q77" s="6">
        <f t="shared" si="16"/>
        <v>296652</v>
      </c>
      <c r="R77" s="6">
        <f t="shared" si="16"/>
        <v>33635</v>
      </c>
      <c r="S77" s="2">
        <f t="shared" si="17"/>
        <v>1</v>
      </c>
      <c r="T77" s="2">
        <f t="shared" si="17"/>
        <v>1</v>
      </c>
      <c r="U77" s="2">
        <f t="shared" si="17"/>
        <v>0</v>
      </c>
      <c r="V77" s="2">
        <f t="shared" si="17"/>
        <v>0</v>
      </c>
      <c r="W77" s="2">
        <f t="shared" si="19"/>
        <v>2</v>
      </c>
      <c r="X77" s="4">
        <f t="shared" si="20"/>
        <v>0.5</v>
      </c>
      <c r="Y77" s="4">
        <f t="shared" si="20"/>
        <v>0.5</v>
      </c>
      <c r="Z77" s="4">
        <f t="shared" si="20"/>
        <v>0</v>
      </c>
      <c r="AA77" s="4">
        <f t="shared" si="20"/>
        <v>0</v>
      </c>
      <c r="AB77" s="2"/>
      <c r="AC77" s="2"/>
      <c r="AD77" s="2"/>
      <c r="AE77" s="2"/>
      <c r="AF77" s="2"/>
    </row>
    <row r="78" spans="1:32" x14ac:dyDescent="0.2">
      <c r="A78" t="s">
        <v>76</v>
      </c>
      <c r="B78">
        <v>122973198</v>
      </c>
      <c r="C78">
        <v>63809777</v>
      </c>
      <c r="D78">
        <v>63757198</v>
      </c>
      <c r="E78"/>
      <c r="F78"/>
      <c r="G78" s="6">
        <f t="shared" si="18"/>
        <v>63757198</v>
      </c>
      <c r="H78" s="2"/>
      <c r="I78" s="2">
        <f t="shared" si="14"/>
        <v>1</v>
      </c>
      <c r="J78" s="2">
        <f t="shared" si="14"/>
        <v>1</v>
      </c>
      <c r="K78" s="2">
        <f t="shared" si="14"/>
        <v>0</v>
      </c>
      <c r="L78" s="2">
        <f t="shared" si="14"/>
        <v>0</v>
      </c>
      <c r="M78" s="2">
        <f t="shared" si="15"/>
        <v>1</v>
      </c>
      <c r="N78" s="6">
        <f t="shared" si="16"/>
        <v>63809777</v>
      </c>
      <c r="O78" s="6">
        <f t="shared" si="16"/>
        <v>63757198</v>
      </c>
      <c r="P78" s="6">
        <f t="shared" si="16"/>
        <v>2000000000</v>
      </c>
      <c r="Q78" s="6">
        <f t="shared" si="16"/>
        <v>2000000000</v>
      </c>
      <c r="R78" s="6">
        <f t="shared" si="16"/>
        <v>63757198</v>
      </c>
      <c r="S78" s="2">
        <f t="shared" si="17"/>
        <v>1</v>
      </c>
      <c r="T78" s="2">
        <f t="shared" si="17"/>
        <v>1</v>
      </c>
      <c r="U78" s="2">
        <f t="shared" si="17"/>
        <v>0</v>
      </c>
      <c r="V78" s="2">
        <f t="shared" si="17"/>
        <v>0</v>
      </c>
      <c r="W78" s="2">
        <f t="shared" si="19"/>
        <v>2</v>
      </c>
      <c r="X78" s="4">
        <f t="shared" si="20"/>
        <v>0.5</v>
      </c>
      <c r="Y78" s="4">
        <f t="shared" si="20"/>
        <v>0.5</v>
      </c>
      <c r="Z78" s="4">
        <f t="shared" si="20"/>
        <v>0</v>
      </c>
      <c r="AA78" s="4">
        <f t="shared" si="20"/>
        <v>0</v>
      </c>
      <c r="AB78" s="2"/>
      <c r="AC78" s="2"/>
      <c r="AD78" s="2"/>
      <c r="AE78" s="2"/>
      <c r="AF78" s="2"/>
    </row>
    <row r="79" spans="1:32" x14ac:dyDescent="0.2">
      <c r="A79" t="s">
        <v>77</v>
      </c>
      <c r="B79">
        <v>174529846</v>
      </c>
      <c r="C79"/>
      <c r="D79">
        <v>214565289</v>
      </c>
      <c r="E79"/>
      <c r="F79"/>
      <c r="G79" s="6">
        <f t="shared" si="18"/>
        <v>214565289</v>
      </c>
      <c r="H79" s="2"/>
      <c r="I79" s="2">
        <f t="shared" si="14"/>
        <v>0</v>
      </c>
      <c r="J79" s="2">
        <f t="shared" si="14"/>
        <v>1</v>
      </c>
      <c r="K79" s="2">
        <f t="shared" si="14"/>
        <v>0</v>
      </c>
      <c r="L79" s="2">
        <f t="shared" si="14"/>
        <v>0</v>
      </c>
      <c r="M79" s="2">
        <f t="shared" si="15"/>
        <v>1</v>
      </c>
      <c r="N79" s="6">
        <f t="shared" si="16"/>
        <v>2000000000</v>
      </c>
      <c r="O79" s="6">
        <f t="shared" si="16"/>
        <v>214565289</v>
      </c>
      <c r="P79" s="6">
        <f t="shared" si="16"/>
        <v>2000000000</v>
      </c>
      <c r="Q79" s="6">
        <f t="shared" si="16"/>
        <v>2000000000</v>
      </c>
      <c r="R79" s="6">
        <f t="shared" si="16"/>
        <v>214565289</v>
      </c>
      <c r="S79" s="2">
        <f t="shared" si="17"/>
        <v>0</v>
      </c>
      <c r="T79" s="2">
        <f t="shared" si="17"/>
        <v>1</v>
      </c>
      <c r="U79" s="2">
        <f t="shared" si="17"/>
        <v>0</v>
      </c>
      <c r="V79" s="2">
        <f t="shared" si="17"/>
        <v>0</v>
      </c>
      <c r="W79" s="2">
        <f t="shared" si="19"/>
        <v>1</v>
      </c>
      <c r="X79" s="4">
        <f t="shared" si="20"/>
        <v>0</v>
      </c>
      <c r="Y79" s="4">
        <f t="shared" si="20"/>
        <v>1</v>
      </c>
      <c r="Z79" s="4">
        <f t="shared" si="20"/>
        <v>0</v>
      </c>
      <c r="AA79" s="4">
        <f t="shared" si="20"/>
        <v>0</v>
      </c>
      <c r="AB79" s="2"/>
      <c r="AC79" s="2"/>
      <c r="AD79" s="2"/>
      <c r="AE79" s="2"/>
      <c r="AF79" s="2"/>
    </row>
    <row r="80" spans="1:32" x14ac:dyDescent="0.2">
      <c r="A80" t="s">
        <v>78</v>
      </c>
      <c r="B80">
        <v>424594732</v>
      </c>
      <c r="C80">
        <v>731</v>
      </c>
      <c r="D80">
        <v>731</v>
      </c>
      <c r="E80">
        <v>943</v>
      </c>
      <c r="F80">
        <v>661</v>
      </c>
      <c r="G80" s="6">
        <f t="shared" si="18"/>
        <v>661</v>
      </c>
      <c r="H80" s="2"/>
      <c r="I80" s="2">
        <f t="shared" si="14"/>
        <v>1</v>
      </c>
      <c r="J80" s="2">
        <f t="shared" si="14"/>
        <v>1</v>
      </c>
      <c r="K80" s="2">
        <f t="shared" si="14"/>
        <v>1</v>
      </c>
      <c r="L80" s="2">
        <f t="shared" si="14"/>
        <v>1</v>
      </c>
      <c r="M80" s="2">
        <f t="shared" si="15"/>
        <v>1</v>
      </c>
      <c r="N80" s="6">
        <f t="shared" si="16"/>
        <v>731</v>
      </c>
      <c r="O80" s="6">
        <f t="shared" si="16"/>
        <v>731</v>
      </c>
      <c r="P80" s="6">
        <f t="shared" si="16"/>
        <v>943</v>
      </c>
      <c r="Q80" s="6">
        <f t="shared" si="16"/>
        <v>661</v>
      </c>
      <c r="R80" s="6">
        <f t="shared" si="16"/>
        <v>661</v>
      </c>
      <c r="S80" s="2">
        <f t="shared" si="17"/>
        <v>0</v>
      </c>
      <c r="T80" s="2">
        <f t="shared" si="17"/>
        <v>0</v>
      </c>
      <c r="U80" s="2">
        <f t="shared" si="17"/>
        <v>0</v>
      </c>
      <c r="V80" s="2">
        <f t="shared" si="17"/>
        <v>1</v>
      </c>
      <c r="W80" s="2">
        <f t="shared" si="19"/>
        <v>1</v>
      </c>
      <c r="X80" s="4">
        <f t="shared" si="20"/>
        <v>0</v>
      </c>
      <c r="Y80" s="4">
        <f t="shared" si="20"/>
        <v>0</v>
      </c>
      <c r="Z80" s="4">
        <f t="shared" si="20"/>
        <v>0</v>
      </c>
      <c r="AA80" s="4">
        <f t="shared" si="20"/>
        <v>1</v>
      </c>
      <c r="AB80" s="2"/>
      <c r="AC80" s="2"/>
      <c r="AD80" s="2"/>
      <c r="AE80" s="2"/>
      <c r="AF80" s="2"/>
    </row>
    <row r="81" spans="1:32" x14ac:dyDescent="0.2">
      <c r="A81" t="s">
        <v>79</v>
      </c>
      <c r="B81">
        <v>1260194</v>
      </c>
      <c r="C81">
        <v>1311</v>
      </c>
      <c r="D81">
        <v>1283</v>
      </c>
      <c r="E81">
        <v>1601</v>
      </c>
      <c r="F81">
        <v>17434</v>
      </c>
      <c r="G81" s="6">
        <f t="shared" si="18"/>
        <v>1283</v>
      </c>
      <c r="H81" s="2"/>
      <c r="I81" s="2">
        <f t="shared" si="14"/>
        <v>1</v>
      </c>
      <c r="J81" s="2">
        <f t="shared" si="14"/>
        <v>1</v>
      </c>
      <c r="K81" s="2">
        <f t="shared" si="14"/>
        <v>1</v>
      </c>
      <c r="L81" s="2">
        <f t="shared" si="14"/>
        <v>1</v>
      </c>
      <c r="M81" s="2">
        <f t="shared" si="15"/>
        <v>1</v>
      </c>
      <c r="N81" s="6">
        <f t="shared" si="16"/>
        <v>1311</v>
      </c>
      <c r="O81" s="6">
        <f t="shared" si="16"/>
        <v>1283</v>
      </c>
      <c r="P81" s="6">
        <f t="shared" si="16"/>
        <v>1601</v>
      </c>
      <c r="Q81" s="6">
        <f t="shared" si="16"/>
        <v>17434</v>
      </c>
      <c r="R81" s="6">
        <f t="shared" si="16"/>
        <v>1283</v>
      </c>
      <c r="S81" s="2">
        <f t="shared" si="17"/>
        <v>1</v>
      </c>
      <c r="T81" s="2">
        <f t="shared" si="17"/>
        <v>1</v>
      </c>
      <c r="U81" s="2">
        <f t="shared" si="17"/>
        <v>0</v>
      </c>
      <c r="V81" s="2">
        <f t="shared" si="17"/>
        <v>0</v>
      </c>
      <c r="W81" s="2">
        <f t="shared" si="19"/>
        <v>2</v>
      </c>
      <c r="X81" s="4">
        <f t="shared" si="20"/>
        <v>0.5</v>
      </c>
      <c r="Y81" s="4">
        <f t="shared" si="20"/>
        <v>0.5</v>
      </c>
      <c r="Z81" s="4">
        <f t="shared" si="20"/>
        <v>0</v>
      </c>
      <c r="AA81" s="4">
        <f t="shared" si="20"/>
        <v>0</v>
      </c>
      <c r="AB81" s="2"/>
      <c r="AC81" s="2"/>
      <c r="AD81" s="2"/>
      <c r="AE81" s="2"/>
      <c r="AF81" s="2"/>
    </row>
    <row r="82" spans="1:32" x14ac:dyDescent="0.2">
      <c r="A82" t="s">
        <v>80</v>
      </c>
      <c r="B82">
        <v>659177829</v>
      </c>
      <c r="C82">
        <v>5883433</v>
      </c>
      <c r="D82">
        <v>5883433</v>
      </c>
      <c r="E82"/>
      <c r="F82"/>
      <c r="G82" s="6">
        <f t="shared" si="18"/>
        <v>5883433</v>
      </c>
      <c r="H82" s="2"/>
      <c r="I82" s="2">
        <f t="shared" si="14"/>
        <v>1</v>
      </c>
      <c r="J82" s="2">
        <f t="shared" si="14"/>
        <v>1</v>
      </c>
      <c r="K82" s="2">
        <f t="shared" si="14"/>
        <v>0</v>
      </c>
      <c r="L82" s="2">
        <f t="shared" si="14"/>
        <v>0</v>
      </c>
      <c r="M82" s="2">
        <f t="shared" si="15"/>
        <v>1</v>
      </c>
      <c r="N82" s="6">
        <f t="shared" si="16"/>
        <v>5883433</v>
      </c>
      <c r="O82" s="6">
        <f t="shared" si="16"/>
        <v>5883433</v>
      </c>
      <c r="P82" s="6">
        <f t="shared" si="16"/>
        <v>2000000000</v>
      </c>
      <c r="Q82" s="6">
        <f t="shared" si="16"/>
        <v>2000000000</v>
      </c>
      <c r="R82" s="6">
        <f t="shared" si="16"/>
        <v>5883433</v>
      </c>
      <c r="S82" s="2">
        <f t="shared" si="17"/>
        <v>1</v>
      </c>
      <c r="T82" s="2">
        <f t="shared" si="17"/>
        <v>1</v>
      </c>
      <c r="U82" s="2">
        <f t="shared" si="17"/>
        <v>0</v>
      </c>
      <c r="V82" s="2">
        <f t="shared" si="17"/>
        <v>0</v>
      </c>
      <c r="W82" s="2">
        <f t="shared" si="19"/>
        <v>2</v>
      </c>
      <c r="X82" s="4">
        <f t="shared" si="20"/>
        <v>0.5</v>
      </c>
      <c r="Y82" s="4">
        <f t="shared" si="20"/>
        <v>0.5</v>
      </c>
      <c r="Z82" s="4">
        <f t="shared" si="20"/>
        <v>0</v>
      </c>
      <c r="AA82" s="4">
        <f t="shared" si="20"/>
        <v>0</v>
      </c>
      <c r="AB82" s="2"/>
      <c r="AC82" s="2"/>
      <c r="AD82" s="2"/>
      <c r="AE82" s="2"/>
      <c r="AF82" s="2"/>
    </row>
    <row r="83" spans="1:32" x14ac:dyDescent="0.2">
      <c r="A83" t="s">
        <v>81</v>
      </c>
      <c r="B83">
        <v>7699791</v>
      </c>
      <c r="C83">
        <v>2649653</v>
      </c>
      <c r="D83">
        <v>2649653</v>
      </c>
      <c r="E83"/>
      <c r="F83"/>
      <c r="G83" s="6">
        <f t="shared" si="18"/>
        <v>2649653</v>
      </c>
      <c r="H83" s="2"/>
      <c r="I83" s="2">
        <f t="shared" si="14"/>
        <v>1</v>
      </c>
      <c r="J83" s="2">
        <f t="shared" si="14"/>
        <v>1</v>
      </c>
      <c r="K83" s="2">
        <f t="shared" si="14"/>
        <v>0</v>
      </c>
      <c r="L83" s="2">
        <f t="shared" si="14"/>
        <v>0</v>
      </c>
      <c r="M83" s="2">
        <f t="shared" si="15"/>
        <v>1</v>
      </c>
      <c r="N83" s="6">
        <f t="shared" si="16"/>
        <v>2649653</v>
      </c>
      <c r="O83" s="6">
        <f t="shared" si="16"/>
        <v>2649653</v>
      </c>
      <c r="P83" s="6">
        <f t="shared" si="16"/>
        <v>2000000000</v>
      </c>
      <c r="Q83" s="6">
        <f t="shared" si="16"/>
        <v>2000000000</v>
      </c>
      <c r="R83" s="6">
        <f t="shared" si="16"/>
        <v>2649653</v>
      </c>
      <c r="S83" s="2">
        <f t="shared" si="17"/>
        <v>1</v>
      </c>
      <c r="T83" s="2">
        <f t="shared" si="17"/>
        <v>1</v>
      </c>
      <c r="U83" s="2">
        <f t="shared" si="17"/>
        <v>0</v>
      </c>
      <c r="V83" s="2">
        <f t="shared" si="17"/>
        <v>0</v>
      </c>
      <c r="W83" s="2">
        <f t="shared" si="19"/>
        <v>2</v>
      </c>
      <c r="X83" s="4">
        <f t="shared" si="20"/>
        <v>0.5</v>
      </c>
      <c r="Y83" s="4">
        <f t="shared" si="20"/>
        <v>0.5</v>
      </c>
      <c r="Z83" s="4">
        <f t="shared" si="20"/>
        <v>0</v>
      </c>
      <c r="AA83" s="4">
        <f t="shared" si="20"/>
        <v>0</v>
      </c>
      <c r="AB83" s="2"/>
      <c r="AC83" s="2"/>
      <c r="AD83" s="2"/>
      <c r="AE83" s="2"/>
      <c r="AF83" s="2"/>
    </row>
    <row r="84" spans="1:32" x14ac:dyDescent="0.2">
      <c r="A84" t="s">
        <v>82</v>
      </c>
      <c r="B84">
        <v>534475311</v>
      </c>
      <c r="C84"/>
      <c r="D84">
        <v>147709693</v>
      </c>
      <c r="E84"/>
      <c r="F84"/>
      <c r="G84" s="6">
        <f t="shared" si="18"/>
        <v>147709693</v>
      </c>
      <c r="H84" s="2"/>
      <c r="I84" s="2">
        <f t="shared" si="14"/>
        <v>0</v>
      </c>
      <c r="J84" s="2">
        <f t="shared" si="14"/>
        <v>1</v>
      </c>
      <c r="K84" s="2">
        <f t="shared" si="14"/>
        <v>0</v>
      </c>
      <c r="L84" s="2">
        <f t="shared" si="14"/>
        <v>0</v>
      </c>
      <c r="M84" s="2">
        <f t="shared" si="15"/>
        <v>1</v>
      </c>
      <c r="N84" s="6">
        <f t="shared" si="16"/>
        <v>2000000000</v>
      </c>
      <c r="O84" s="6">
        <f t="shared" si="16"/>
        <v>147709693</v>
      </c>
      <c r="P84" s="6">
        <f t="shared" si="16"/>
        <v>2000000000</v>
      </c>
      <c r="Q84" s="6">
        <f t="shared" si="16"/>
        <v>2000000000</v>
      </c>
      <c r="R84" s="6">
        <f t="shared" si="16"/>
        <v>147709693</v>
      </c>
      <c r="S84" s="2">
        <f t="shared" si="17"/>
        <v>0</v>
      </c>
      <c r="T84" s="2">
        <f t="shared" si="17"/>
        <v>1</v>
      </c>
      <c r="U84" s="2">
        <f t="shared" si="17"/>
        <v>0</v>
      </c>
      <c r="V84" s="2">
        <f t="shared" si="17"/>
        <v>0</v>
      </c>
      <c r="W84" s="2">
        <f t="shared" si="19"/>
        <v>1</v>
      </c>
      <c r="X84" s="4">
        <f t="shared" si="20"/>
        <v>0</v>
      </c>
      <c r="Y84" s="4">
        <f t="shared" si="20"/>
        <v>1</v>
      </c>
      <c r="Z84" s="4">
        <f t="shared" si="20"/>
        <v>0</v>
      </c>
      <c r="AA84" s="4">
        <f t="shared" si="20"/>
        <v>0</v>
      </c>
      <c r="AB84" s="2"/>
      <c r="AC84" s="2"/>
      <c r="AD84" s="2"/>
      <c r="AE84" s="2"/>
      <c r="AF84" s="2"/>
    </row>
    <row r="85" spans="1:32" x14ac:dyDescent="0.2">
      <c r="A85" t="s">
        <v>83</v>
      </c>
      <c r="B85">
        <v>5661688</v>
      </c>
      <c r="C85">
        <v>8420620</v>
      </c>
      <c r="D85">
        <v>7023987</v>
      </c>
      <c r="E85"/>
      <c r="F85"/>
      <c r="G85" s="6">
        <f t="shared" si="18"/>
        <v>7023987</v>
      </c>
      <c r="H85" s="2"/>
      <c r="I85" s="2">
        <f t="shared" si="14"/>
        <v>1</v>
      </c>
      <c r="J85" s="2">
        <f t="shared" si="14"/>
        <v>1</v>
      </c>
      <c r="K85" s="2">
        <f t="shared" si="14"/>
        <v>0</v>
      </c>
      <c r="L85" s="2">
        <f t="shared" si="14"/>
        <v>0</v>
      </c>
      <c r="M85" s="2">
        <f t="shared" si="15"/>
        <v>1</v>
      </c>
      <c r="N85" s="6">
        <f t="shared" si="16"/>
        <v>8420620</v>
      </c>
      <c r="O85" s="6">
        <f t="shared" si="16"/>
        <v>7023987</v>
      </c>
      <c r="P85" s="6">
        <f t="shared" si="16"/>
        <v>2000000000</v>
      </c>
      <c r="Q85" s="6">
        <f t="shared" si="16"/>
        <v>2000000000</v>
      </c>
      <c r="R85" s="6">
        <f t="shared" si="16"/>
        <v>7023987</v>
      </c>
      <c r="S85" s="2">
        <f t="shared" si="17"/>
        <v>0</v>
      </c>
      <c r="T85" s="2">
        <f t="shared" si="17"/>
        <v>1</v>
      </c>
      <c r="U85" s="2">
        <f t="shared" si="17"/>
        <v>0</v>
      </c>
      <c r="V85" s="2">
        <f t="shared" si="17"/>
        <v>0</v>
      </c>
      <c r="W85" s="2">
        <f t="shared" si="19"/>
        <v>1</v>
      </c>
      <c r="X85" s="4">
        <f t="shared" si="20"/>
        <v>0</v>
      </c>
      <c r="Y85" s="4">
        <f t="shared" si="20"/>
        <v>1</v>
      </c>
      <c r="Z85" s="4">
        <f t="shared" si="20"/>
        <v>0</v>
      </c>
      <c r="AA85" s="4">
        <f t="shared" si="20"/>
        <v>0</v>
      </c>
      <c r="AB85" s="2"/>
      <c r="AC85" s="2"/>
      <c r="AD85" s="2"/>
      <c r="AE85" s="2"/>
      <c r="AF85" s="2"/>
    </row>
    <row r="86" spans="1:32" x14ac:dyDescent="0.2">
      <c r="A86" t="s">
        <v>84</v>
      </c>
      <c r="B86">
        <v>1301623</v>
      </c>
      <c r="C86">
        <v>31713</v>
      </c>
      <c r="D86">
        <v>31713</v>
      </c>
      <c r="E86">
        <v>149882</v>
      </c>
      <c r="F86">
        <v>130050</v>
      </c>
      <c r="G86" s="6">
        <f t="shared" si="18"/>
        <v>31713</v>
      </c>
      <c r="H86" s="2"/>
      <c r="I86" s="2">
        <f t="shared" si="14"/>
        <v>1</v>
      </c>
      <c r="J86" s="2">
        <f t="shared" si="14"/>
        <v>1</v>
      </c>
      <c r="K86" s="2">
        <f t="shared" si="14"/>
        <v>1</v>
      </c>
      <c r="L86" s="2">
        <f t="shared" si="14"/>
        <v>1</v>
      </c>
      <c r="M86" s="2">
        <f t="shared" si="15"/>
        <v>1</v>
      </c>
      <c r="N86" s="6">
        <f t="shared" si="16"/>
        <v>31713</v>
      </c>
      <c r="O86" s="6">
        <f t="shared" si="16"/>
        <v>31713</v>
      </c>
      <c r="P86" s="6">
        <f t="shared" si="16"/>
        <v>149882</v>
      </c>
      <c r="Q86" s="6">
        <f t="shared" si="16"/>
        <v>130050</v>
      </c>
      <c r="R86" s="6">
        <f t="shared" si="16"/>
        <v>31713</v>
      </c>
      <c r="S86" s="2">
        <f t="shared" si="17"/>
        <v>1</v>
      </c>
      <c r="T86" s="2">
        <f t="shared" si="17"/>
        <v>1</v>
      </c>
      <c r="U86" s="2">
        <f t="shared" si="17"/>
        <v>0</v>
      </c>
      <c r="V86" s="2">
        <f t="shared" si="17"/>
        <v>0</v>
      </c>
      <c r="W86" s="2">
        <f t="shared" si="19"/>
        <v>2</v>
      </c>
      <c r="X86" s="4">
        <f t="shared" si="20"/>
        <v>0.5</v>
      </c>
      <c r="Y86" s="4">
        <f t="shared" si="20"/>
        <v>0.5</v>
      </c>
      <c r="Z86" s="4">
        <f t="shared" si="20"/>
        <v>0</v>
      </c>
      <c r="AA86" s="4">
        <f t="shared" si="20"/>
        <v>0</v>
      </c>
      <c r="AB86" s="2"/>
      <c r="AC86" s="2"/>
      <c r="AD86" s="2"/>
      <c r="AE86" s="2"/>
      <c r="AF86" s="2"/>
    </row>
    <row r="87" spans="1:32" x14ac:dyDescent="0.2">
      <c r="A87" t="s">
        <v>85</v>
      </c>
      <c r="B87">
        <v>43073</v>
      </c>
      <c r="C87">
        <v>49</v>
      </c>
      <c r="D87">
        <v>49</v>
      </c>
      <c r="E87">
        <v>49</v>
      </c>
      <c r="F87">
        <v>49</v>
      </c>
      <c r="G87" s="6">
        <f t="shared" si="18"/>
        <v>49</v>
      </c>
      <c r="H87" s="2"/>
      <c r="I87" s="2">
        <f t="shared" si="14"/>
        <v>1</v>
      </c>
      <c r="J87" s="2">
        <f t="shared" si="14"/>
        <v>1</v>
      </c>
      <c r="K87" s="2">
        <f t="shared" si="14"/>
        <v>1</v>
      </c>
      <c r="L87" s="2">
        <f t="shared" si="14"/>
        <v>1</v>
      </c>
      <c r="M87" s="2">
        <f t="shared" si="15"/>
        <v>1</v>
      </c>
      <c r="N87" s="6">
        <f t="shared" si="16"/>
        <v>49</v>
      </c>
      <c r="O87" s="6">
        <f t="shared" si="16"/>
        <v>49</v>
      </c>
      <c r="P87" s="6">
        <f t="shared" si="16"/>
        <v>49</v>
      </c>
      <c r="Q87" s="6">
        <f t="shared" si="16"/>
        <v>49</v>
      </c>
      <c r="R87" s="6">
        <f t="shared" si="16"/>
        <v>49</v>
      </c>
      <c r="S87" s="2">
        <f t="shared" si="17"/>
        <v>1</v>
      </c>
      <c r="T87" s="2">
        <f t="shared" si="17"/>
        <v>1</v>
      </c>
      <c r="U87" s="2">
        <f t="shared" si="17"/>
        <v>1</v>
      </c>
      <c r="V87" s="2">
        <f t="shared" si="17"/>
        <v>1</v>
      </c>
      <c r="W87" s="2">
        <f t="shared" si="19"/>
        <v>4</v>
      </c>
      <c r="X87" s="4">
        <f t="shared" si="20"/>
        <v>0.25</v>
      </c>
      <c r="Y87" s="4">
        <f t="shared" si="20"/>
        <v>0.25</v>
      </c>
      <c r="Z87" s="4">
        <f t="shared" si="20"/>
        <v>0.25</v>
      </c>
      <c r="AA87" s="4">
        <f t="shared" si="20"/>
        <v>0.25</v>
      </c>
      <c r="AB87" s="2"/>
      <c r="AC87" s="2"/>
      <c r="AD87" s="2"/>
      <c r="AE87" s="2"/>
      <c r="AF87" s="2"/>
    </row>
    <row r="88" spans="1:32" x14ac:dyDescent="0.2">
      <c r="A88" t="s">
        <v>86</v>
      </c>
      <c r="B88">
        <v>16632</v>
      </c>
      <c r="C88">
        <v>18</v>
      </c>
      <c r="D88">
        <v>18</v>
      </c>
      <c r="E88">
        <v>18</v>
      </c>
      <c r="F88">
        <v>145</v>
      </c>
      <c r="G88" s="6">
        <f t="shared" si="18"/>
        <v>18</v>
      </c>
      <c r="H88" s="2"/>
      <c r="I88" s="2">
        <f t="shared" si="14"/>
        <v>1</v>
      </c>
      <c r="J88" s="2">
        <f t="shared" si="14"/>
        <v>1</v>
      </c>
      <c r="K88" s="2">
        <f t="shared" si="14"/>
        <v>1</v>
      </c>
      <c r="L88" s="2">
        <f t="shared" si="14"/>
        <v>1</v>
      </c>
      <c r="M88" s="2">
        <f t="shared" si="15"/>
        <v>1</v>
      </c>
      <c r="N88" s="6">
        <f t="shared" si="16"/>
        <v>18</v>
      </c>
      <c r="O88" s="6">
        <f t="shared" si="16"/>
        <v>18</v>
      </c>
      <c r="P88" s="6">
        <f t="shared" si="16"/>
        <v>18</v>
      </c>
      <c r="Q88" s="6">
        <f t="shared" si="16"/>
        <v>145</v>
      </c>
      <c r="R88" s="6">
        <f t="shared" si="16"/>
        <v>18</v>
      </c>
      <c r="S88" s="2">
        <f t="shared" si="17"/>
        <v>1</v>
      </c>
      <c r="T88" s="2">
        <f t="shared" si="17"/>
        <v>1</v>
      </c>
      <c r="U88" s="2">
        <f t="shared" si="17"/>
        <v>1</v>
      </c>
      <c r="V88" s="2">
        <f t="shared" si="17"/>
        <v>0</v>
      </c>
      <c r="W88" s="2">
        <f t="shared" si="19"/>
        <v>3</v>
      </c>
      <c r="X88" s="4">
        <f t="shared" si="20"/>
        <v>0.33333333333333331</v>
      </c>
      <c r="Y88" s="4">
        <f t="shared" si="20"/>
        <v>0.33333333333333331</v>
      </c>
      <c r="Z88" s="4">
        <f t="shared" si="20"/>
        <v>0.33333333333333331</v>
      </c>
      <c r="AA88" s="4">
        <f t="shared" si="20"/>
        <v>0</v>
      </c>
      <c r="AB88" s="2"/>
      <c r="AC88" s="2"/>
      <c r="AD88" s="2"/>
      <c r="AE88" s="2"/>
      <c r="AF88" s="2"/>
    </row>
    <row r="89" spans="1:32" x14ac:dyDescent="0.2">
      <c r="A89" t="s">
        <v>87</v>
      </c>
      <c r="B89">
        <v>1317527</v>
      </c>
      <c r="C89">
        <v>43</v>
      </c>
      <c r="D89">
        <v>43</v>
      </c>
      <c r="E89">
        <v>43</v>
      </c>
      <c r="F89">
        <v>43</v>
      </c>
      <c r="G89" s="6">
        <f t="shared" si="18"/>
        <v>43</v>
      </c>
      <c r="H89" s="2"/>
      <c r="I89" s="2">
        <f t="shared" si="14"/>
        <v>1</v>
      </c>
      <c r="J89" s="2">
        <f t="shared" si="14"/>
        <v>1</v>
      </c>
      <c r="K89" s="2">
        <f t="shared" si="14"/>
        <v>1</v>
      </c>
      <c r="L89" s="2">
        <f t="shared" si="14"/>
        <v>1</v>
      </c>
      <c r="M89" s="2">
        <f t="shared" si="15"/>
        <v>1</v>
      </c>
      <c r="N89" s="6">
        <f t="shared" si="16"/>
        <v>43</v>
      </c>
      <c r="O89" s="6">
        <f t="shared" si="16"/>
        <v>43</v>
      </c>
      <c r="P89" s="6">
        <f t="shared" si="16"/>
        <v>43</v>
      </c>
      <c r="Q89" s="6">
        <f t="shared" si="16"/>
        <v>43</v>
      </c>
      <c r="R89" s="6">
        <f t="shared" si="16"/>
        <v>43</v>
      </c>
      <c r="S89" s="2">
        <f t="shared" si="17"/>
        <v>1</v>
      </c>
      <c r="T89" s="2">
        <f t="shared" si="17"/>
        <v>1</v>
      </c>
      <c r="U89" s="2">
        <f t="shared" si="17"/>
        <v>1</v>
      </c>
      <c r="V89" s="2">
        <f t="shared" si="17"/>
        <v>1</v>
      </c>
      <c r="W89" s="2">
        <f t="shared" si="19"/>
        <v>4</v>
      </c>
      <c r="X89" s="4">
        <f t="shared" si="20"/>
        <v>0.25</v>
      </c>
      <c r="Y89" s="4">
        <f t="shared" si="20"/>
        <v>0.25</v>
      </c>
      <c r="Z89" s="4">
        <f t="shared" si="20"/>
        <v>0.25</v>
      </c>
      <c r="AA89" s="4">
        <f t="shared" si="20"/>
        <v>0.25</v>
      </c>
      <c r="AB89" s="2"/>
      <c r="AC89" s="2"/>
      <c r="AD89" s="2"/>
      <c r="AE89" s="2"/>
      <c r="AF89" s="2"/>
    </row>
    <row r="90" spans="1:32" x14ac:dyDescent="0.2">
      <c r="A90" t="s">
        <v>88</v>
      </c>
      <c r="B90">
        <v>159190006</v>
      </c>
      <c r="C90">
        <v>17</v>
      </c>
      <c r="D90">
        <v>17</v>
      </c>
      <c r="E90">
        <v>17</v>
      </c>
      <c r="F90">
        <v>17</v>
      </c>
      <c r="G90" s="6">
        <f t="shared" si="18"/>
        <v>17</v>
      </c>
      <c r="H90" s="2"/>
      <c r="I90" s="2">
        <f t="shared" si="14"/>
        <v>1</v>
      </c>
      <c r="J90" s="2">
        <f t="shared" si="14"/>
        <v>1</v>
      </c>
      <c r="K90" s="2">
        <f t="shared" si="14"/>
        <v>1</v>
      </c>
      <c r="L90" s="2">
        <f t="shared" si="14"/>
        <v>1</v>
      </c>
      <c r="M90" s="2">
        <f t="shared" si="15"/>
        <v>1</v>
      </c>
      <c r="N90" s="6">
        <f t="shared" si="16"/>
        <v>17</v>
      </c>
      <c r="O90" s="6">
        <f t="shared" si="16"/>
        <v>17</v>
      </c>
      <c r="P90" s="6">
        <f t="shared" si="16"/>
        <v>17</v>
      </c>
      <c r="Q90" s="6">
        <f t="shared" si="16"/>
        <v>17</v>
      </c>
      <c r="R90" s="6">
        <f t="shared" si="16"/>
        <v>17</v>
      </c>
      <c r="S90" s="2">
        <f t="shared" si="17"/>
        <v>1</v>
      </c>
      <c r="T90" s="2">
        <f t="shared" si="17"/>
        <v>1</v>
      </c>
      <c r="U90" s="2">
        <f t="shared" si="17"/>
        <v>1</v>
      </c>
      <c r="V90" s="2">
        <f t="shared" si="17"/>
        <v>1</v>
      </c>
      <c r="W90" s="2">
        <f t="shared" si="19"/>
        <v>4</v>
      </c>
      <c r="X90" s="4">
        <f t="shared" si="20"/>
        <v>0.25</v>
      </c>
      <c r="Y90" s="4">
        <f t="shared" si="20"/>
        <v>0.25</v>
      </c>
      <c r="Z90" s="4">
        <f t="shared" si="20"/>
        <v>0.25</v>
      </c>
      <c r="AA90" s="4">
        <f t="shared" si="20"/>
        <v>0.25</v>
      </c>
      <c r="AB90" s="2"/>
      <c r="AC90" s="2"/>
      <c r="AD90" s="2"/>
      <c r="AE90" s="2"/>
      <c r="AF90" s="2"/>
    </row>
    <row r="91" spans="1:32" x14ac:dyDescent="0.2">
      <c r="A91" t="s">
        <v>89</v>
      </c>
      <c r="B91">
        <v>608</v>
      </c>
      <c r="C91">
        <v>72</v>
      </c>
      <c r="D91">
        <v>72</v>
      </c>
      <c r="E91">
        <v>72</v>
      </c>
      <c r="F91">
        <v>72</v>
      </c>
      <c r="G91" s="6">
        <f t="shared" si="18"/>
        <v>72</v>
      </c>
      <c r="H91" s="2"/>
      <c r="I91" s="2">
        <f t="shared" si="14"/>
        <v>1</v>
      </c>
      <c r="J91" s="2">
        <f t="shared" si="14"/>
        <v>1</v>
      </c>
      <c r="K91" s="2">
        <f t="shared" si="14"/>
        <v>1</v>
      </c>
      <c r="L91" s="2">
        <f t="shared" si="14"/>
        <v>1</v>
      </c>
      <c r="M91" s="2">
        <f t="shared" si="15"/>
        <v>1</v>
      </c>
      <c r="N91" s="6">
        <f t="shared" si="16"/>
        <v>72</v>
      </c>
      <c r="O91" s="6">
        <f t="shared" si="16"/>
        <v>72</v>
      </c>
      <c r="P91" s="6">
        <f t="shared" si="16"/>
        <v>72</v>
      </c>
      <c r="Q91" s="6">
        <f t="shared" si="16"/>
        <v>72</v>
      </c>
      <c r="R91" s="6">
        <f t="shared" si="16"/>
        <v>72</v>
      </c>
      <c r="S91" s="2">
        <f t="shared" si="17"/>
        <v>1</v>
      </c>
      <c r="T91" s="2">
        <f t="shared" si="17"/>
        <v>1</v>
      </c>
      <c r="U91" s="2">
        <f t="shared" si="17"/>
        <v>1</v>
      </c>
      <c r="V91" s="2">
        <f t="shared" si="17"/>
        <v>1</v>
      </c>
      <c r="W91" s="2">
        <f t="shared" si="19"/>
        <v>4</v>
      </c>
      <c r="X91" s="4">
        <f t="shared" si="20"/>
        <v>0.25</v>
      </c>
      <c r="Y91" s="4">
        <f t="shared" si="20"/>
        <v>0.25</v>
      </c>
      <c r="Z91" s="4">
        <f t="shared" si="20"/>
        <v>0.25</v>
      </c>
      <c r="AA91" s="4">
        <f t="shared" si="20"/>
        <v>0.25</v>
      </c>
      <c r="AB91" s="2"/>
      <c r="AC91" s="2"/>
      <c r="AD91" s="2"/>
      <c r="AE91" s="2"/>
      <c r="AF91" s="2"/>
    </row>
    <row r="92" spans="1:32" x14ac:dyDescent="0.2">
      <c r="A92" t="s">
        <v>90</v>
      </c>
      <c r="B92">
        <v>54986</v>
      </c>
      <c r="C92">
        <v>171</v>
      </c>
      <c r="D92">
        <v>171</v>
      </c>
      <c r="E92">
        <v>99</v>
      </c>
      <c r="F92">
        <v>205</v>
      </c>
      <c r="G92" s="6">
        <f t="shared" si="18"/>
        <v>99</v>
      </c>
      <c r="H92" s="2"/>
      <c r="I92" s="2">
        <f t="shared" si="14"/>
        <v>1</v>
      </c>
      <c r="J92" s="2">
        <f t="shared" si="14"/>
        <v>1</v>
      </c>
      <c r="K92" s="2">
        <f t="shared" si="14"/>
        <v>1</v>
      </c>
      <c r="L92" s="2">
        <f t="shared" si="14"/>
        <v>1</v>
      </c>
      <c r="M92" s="2">
        <f t="shared" si="15"/>
        <v>1</v>
      </c>
      <c r="N92" s="6">
        <f t="shared" si="16"/>
        <v>171</v>
      </c>
      <c r="O92" s="6">
        <f t="shared" si="16"/>
        <v>171</v>
      </c>
      <c r="P92" s="6">
        <f t="shared" si="16"/>
        <v>99</v>
      </c>
      <c r="Q92" s="6">
        <f t="shared" si="16"/>
        <v>205</v>
      </c>
      <c r="R92" s="6">
        <f t="shared" si="16"/>
        <v>99</v>
      </c>
      <c r="S92" s="2">
        <f t="shared" si="17"/>
        <v>0</v>
      </c>
      <c r="T92" s="2">
        <f t="shared" si="17"/>
        <v>0</v>
      </c>
      <c r="U92" s="2">
        <f t="shared" si="17"/>
        <v>1</v>
      </c>
      <c r="V92" s="2">
        <f t="shared" si="17"/>
        <v>0</v>
      </c>
      <c r="W92" s="2">
        <f t="shared" si="19"/>
        <v>1</v>
      </c>
      <c r="X92" s="4">
        <f t="shared" si="20"/>
        <v>0</v>
      </c>
      <c r="Y92" s="4">
        <f t="shared" si="20"/>
        <v>0</v>
      </c>
      <c r="Z92" s="4">
        <f t="shared" si="20"/>
        <v>1</v>
      </c>
      <c r="AA92" s="4">
        <f t="shared" si="20"/>
        <v>0</v>
      </c>
      <c r="AB92" s="2"/>
      <c r="AC92" s="2"/>
      <c r="AD92" s="2"/>
      <c r="AE92" s="2"/>
      <c r="AF92" s="2"/>
    </row>
    <row r="93" spans="1:32" x14ac:dyDescent="0.2">
      <c r="A93" t="s">
        <v>91</v>
      </c>
      <c r="B93">
        <v>114120566</v>
      </c>
      <c r="C93">
        <v>46</v>
      </c>
      <c r="D93">
        <v>46</v>
      </c>
      <c r="E93">
        <v>46</v>
      </c>
      <c r="F93">
        <v>46</v>
      </c>
      <c r="G93" s="6">
        <f t="shared" si="18"/>
        <v>46</v>
      </c>
      <c r="H93" s="2"/>
      <c r="I93" s="2">
        <f t="shared" si="14"/>
        <v>1</v>
      </c>
      <c r="J93" s="2">
        <f t="shared" si="14"/>
        <v>1</v>
      </c>
      <c r="K93" s="2">
        <f t="shared" si="14"/>
        <v>1</v>
      </c>
      <c r="L93" s="2">
        <f t="shared" si="14"/>
        <v>1</v>
      </c>
      <c r="M93" s="2">
        <f t="shared" si="15"/>
        <v>1</v>
      </c>
      <c r="N93" s="6">
        <f t="shared" si="16"/>
        <v>46</v>
      </c>
      <c r="O93" s="6">
        <f t="shared" si="16"/>
        <v>46</v>
      </c>
      <c r="P93" s="6">
        <f t="shared" si="16"/>
        <v>46</v>
      </c>
      <c r="Q93" s="6">
        <f t="shared" si="16"/>
        <v>46</v>
      </c>
      <c r="R93" s="6">
        <f t="shared" si="16"/>
        <v>46</v>
      </c>
      <c r="S93" s="2">
        <f t="shared" si="17"/>
        <v>1</v>
      </c>
      <c r="T93" s="2">
        <f t="shared" si="17"/>
        <v>1</v>
      </c>
      <c r="U93" s="2">
        <f t="shared" si="17"/>
        <v>1</v>
      </c>
      <c r="V93" s="2">
        <f t="shared" si="17"/>
        <v>1</v>
      </c>
      <c r="W93" s="2">
        <f t="shared" si="19"/>
        <v>4</v>
      </c>
      <c r="X93" s="4">
        <f t="shared" si="20"/>
        <v>0.25</v>
      </c>
      <c r="Y93" s="4">
        <f t="shared" si="20"/>
        <v>0.25</v>
      </c>
      <c r="Z93" s="4">
        <f t="shared" si="20"/>
        <v>0.25</v>
      </c>
      <c r="AA93" s="4">
        <f t="shared" si="20"/>
        <v>0.25</v>
      </c>
      <c r="AB93" s="2"/>
      <c r="AC93" s="2"/>
      <c r="AD93" s="2"/>
      <c r="AE93" s="2"/>
      <c r="AF93" s="2"/>
    </row>
    <row r="94" spans="1:32" x14ac:dyDescent="0.2">
      <c r="A94" t="s">
        <v>92</v>
      </c>
      <c r="B94">
        <v>143247498</v>
      </c>
      <c r="C94">
        <v>178</v>
      </c>
      <c r="D94">
        <v>161</v>
      </c>
      <c r="E94">
        <v>167</v>
      </c>
      <c r="F94"/>
      <c r="G94" s="6">
        <f t="shared" si="18"/>
        <v>161</v>
      </c>
      <c r="H94" s="2"/>
      <c r="I94" s="2">
        <f t="shared" si="14"/>
        <v>1</v>
      </c>
      <c r="J94" s="2">
        <f t="shared" si="14"/>
        <v>1</v>
      </c>
      <c r="K94" s="2">
        <f t="shared" si="14"/>
        <v>1</v>
      </c>
      <c r="L94" s="2">
        <f t="shared" si="14"/>
        <v>0</v>
      </c>
      <c r="M94" s="2">
        <f t="shared" si="15"/>
        <v>1</v>
      </c>
      <c r="N94" s="6">
        <f t="shared" si="16"/>
        <v>178</v>
      </c>
      <c r="O94" s="6">
        <f t="shared" si="16"/>
        <v>161</v>
      </c>
      <c r="P94" s="6">
        <f t="shared" si="16"/>
        <v>167</v>
      </c>
      <c r="Q94" s="6">
        <f t="shared" si="16"/>
        <v>2000000000</v>
      </c>
      <c r="R94" s="6">
        <f t="shared" si="16"/>
        <v>161</v>
      </c>
      <c r="S94" s="2">
        <f t="shared" si="17"/>
        <v>0</v>
      </c>
      <c r="T94" s="2">
        <f t="shared" si="17"/>
        <v>1</v>
      </c>
      <c r="U94" s="2">
        <f t="shared" si="17"/>
        <v>1</v>
      </c>
      <c r="V94" s="2">
        <f t="shared" si="17"/>
        <v>0</v>
      </c>
      <c r="W94" s="2">
        <f t="shared" si="19"/>
        <v>2</v>
      </c>
      <c r="X94" s="4">
        <f t="shared" si="20"/>
        <v>0</v>
      </c>
      <c r="Y94" s="4">
        <f t="shared" si="20"/>
        <v>0.5</v>
      </c>
      <c r="Z94" s="4">
        <f t="shared" si="20"/>
        <v>0.5</v>
      </c>
      <c r="AA94" s="4">
        <f t="shared" si="20"/>
        <v>0</v>
      </c>
      <c r="AB94" s="2"/>
      <c r="AC94" s="2"/>
      <c r="AD94" s="2"/>
      <c r="AE94" s="2"/>
      <c r="AF94" s="2"/>
    </row>
    <row r="95" spans="1:32" x14ac:dyDescent="0.2">
      <c r="A95" t="s">
        <v>93</v>
      </c>
      <c r="B95">
        <v>804</v>
      </c>
      <c r="C95">
        <v>79</v>
      </c>
      <c r="D95">
        <v>79</v>
      </c>
      <c r="E95">
        <v>64</v>
      </c>
      <c r="F95">
        <v>84</v>
      </c>
      <c r="G95" s="6">
        <f t="shared" si="18"/>
        <v>64</v>
      </c>
      <c r="H95" s="2"/>
      <c r="I95" s="2">
        <f t="shared" si="14"/>
        <v>1</v>
      </c>
      <c r="J95" s="2">
        <f t="shared" si="14"/>
        <v>1</v>
      </c>
      <c r="K95" s="2">
        <f t="shared" si="14"/>
        <v>1</v>
      </c>
      <c r="L95" s="2">
        <f t="shared" si="14"/>
        <v>1</v>
      </c>
      <c r="M95" s="2">
        <f t="shared" si="15"/>
        <v>1</v>
      </c>
      <c r="N95" s="6">
        <f t="shared" si="16"/>
        <v>79</v>
      </c>
      <c r="O95" s="6">
        <f t="shared" si="16"/>
        <v>79</v>
      </c>
      <c r="P95" s="6">
        <f t="shared" si="16"/>
        <v>64</v>
      </c>
      <c r="Q95" s="6">
        <f t="shared" si="16"/>
        <v>84</v>
      </c>
      <c r="R95" s="6">
        <f t="shared" si="16"/>
        <v>64</v>
      </c>
      <c r="S95" s="2">
        <f t="shared" si="17"/>
        <v>0</v>
      </c>
      <c r="T95" s="2">
        <f t="shared" si="17"/>
        <v>0</v>
      </c>
      <c r="U95" s="2">
        <f t="shared" si="17"/>
        <v>1</v>
      </c>
      <c r="V95" s="2">
        <f t="shared" si="17"/>
        <v>0</v>
      </c>
      <c r="W95" s="2">
        <f t="shared" si="19"/>
        <v>1</v>
      </c>
      <c r="X95" s="4">
        <f t="shared" si="20"/>
        <v>0</v>
      </c>
      <c r="Y95" s="4">
        <f t="shared" si="20"/>
        <v>0</v>
      </c>
      <c r="Z95" s="4">
        <f t="shared" si="20"/>
        <v>1</v>
      </c>
      <c r="AA95" s="4">
        <f t="shared" si="20"/>
        <v>0</v>
      </c>
      <c r="AB95" s="2"/>
      <c r="AC95" s="2"/>
      <c r="AD95" s="2"/>
      <c r="AE95" s="2"/>
      <c r="AF95" s="2"/>
    </row>
    <row r="96" spans="1:32" x14ac:dyDescent="0.2">
      <c r="A96" t="s">
        <v>94</v>
      </c>
      <c r="B96">
        <v>30823655</v>
      </c>
      <c r="C96">
        <v>75</v>
      </c>
      <c r="D96">
        <v>75</v>
      </c>
      <c r="E96">
        <v>75</v>
      </c>
      <c r="F96">
        <v>57</v>
      </c>
      <c r="G96" s="6">
        <f t="shared" si="18"/>
        <v>57</v>
      </c>
      <c r="H96" s="2"/>
      <c r="I96" s="2">
        <f t="shared" si="14"/>
        <v>1</v>
      </c>
      <c r="J96" s="2">
        <f t="shared" si="14"/>
        <v>1</v>
      </c>
      <c r="K96" s="2">
        <f t="shared" si="14"/>
        <v>1</v>
      </c>
      <c r="L96" s="2">
        <f t="shared" si="14"/>
        <v>1</v>
      </c>
      <c r="M96" s="2">
        <f t="shared" si="15"/>
        <v>1</v>
      </c>
      <c r="N96" s="6">
        <f t="shared" si="16"/>
        <v>75</v>
      </c>
      <c r="O96" s="6">
        <f t="shared" si="16"/>
        <v>75</v>
      </c>
      <c r="P96" s="6">
        <f t="shared" si="16"/>
        <v>75</v>
      </c>
      <c r="Q96" s="6">
        <f t="shared" si="16"/>
        <v>57</v>
      </c>
      <c r="R96" s="6">
        <f t="shared" si="16"/>
        <v>57</v>
      </c>
      <c r="S96" s="2">
        <f t="shared" si="17"/>
        <v>0</v>
      </c>
      <c r="T96" s="2">
        <f t="shared" si="17"/>
        <v>0</v>
      </c>
      <c r="U96" s="2">
        <f t="shared" si="17"/>
        <v>0</v>
      </c>
      <c r="V96" s="2">
        <f t="shared" si="17"/>
        <v>1</v>
      </c>
      <c r="W96" s="2">
        <f t="shared" si="19"/>
        <v>1</v>
      </c>
      <c r="X96" s="4">
        <f t="shared" si="20"/>
        <v>0</v>
      </c>
      <c r="Y96" s="4">
        <f t="shared" si="20"/>
        <v>0</v>
      </c>
      <c r="Z96" s="4">
        <f t="shared" si="20"/>
        <v>0</v>
      </c>
      <c r="AA96" s="4">
        <f t="shared" si="20"/>
        <v>1</v>
      </c>
      <c r="AB96" s="2"/>
      <c r="AC96" s="2"/>
      <c r="AD96" s="2"/>
      <c r="AE96" s="2"/>
      <c r="AF96" s="2"/>
    </row>
    <row r="97" spans="1:32" x14ac:dyDescent="0.2">
      <c r="A97" t="s">
        <v>95</v>
      </c>
      <c r="B97">
        <v>4152</v>
      </c>
      <c r="C97">
        <v>1013</v>
      </c>
      <c r="D97">
        <v>1200</v>
      </c>
      <c r="E97">
        <v>1313</v>
      </c>
      <c r="F97">
        <v>2842</v>
      </c>
      <c r="G97" s="6">
        <f t="shared" si="18"/>
        <v>1013</v>
      </c>
      <c r="H97" s="2"/>
      <c r="I97" s="2">
        <f t="shared" si="14"/>
        <v>1</v>
      </c>
      <c r="J97" s="2">
        <f t="shared" si="14"/>
        <v>1</v>
      </c>
      <c r="K97" s="2">
        <f t="shared" si="14"/>
        <v>1</v>
      </c>
      <c r="L97" s="2">
        <f t="shared" si="14"/>
        <v>1</v>
      </c>
      <c r="M97" s="2">
        <f t="shared" si="15"/>
        <v>1</v>
      </c>
      <c r="N97" s="6">
        <f t="shared" si="16"/>
        <v>1013</v>
      </c>
      <c r="O97" s="6">
        <f t="shared" si="16"/>
        <v>1200</v>
      </c>
      <c r="P97" s="6">
        <f t="shared" si="16"/>
        <v>1313</v>
      </c>
      <c r="Q97" s="6">
        <f t="shared" si="16"/>
        <v>2842</v>
      </c>
      <c r="R97" s="6">
        <f t="shared" si="16"/>
        <v>1013</v>
      </c>
      <c r="S97" s="2">
        <f t="shared" si="17"/>
        <v>1</v>
      </c>
      <c r="T97" s="2">
        <f t="shared" si="17"/>
        <v>0</v>
      </c>
      <c r="U97" s="2">
        <f t="shared" si="17"/>
        <v>0</v>
      </c>
      <c r="V97" s="2">
        <f t="shared" si="17"/>
        <v>0</v>
      </c>
      <c r="W97" s="2">
        <f t="shared" si="19"/>
        <v>1</v>
      </c>
      <c r="X97" s="4">
        <f t="shared" si="20"/>
        <v>1</v>
      </c>
      <c r="Y97" s="4">
        <f t="shared" si="20"/>
        <v>0</v>
      </c>
      <c r="Z97" s="4">
        <f t="shared" si="20"/>
        <v>0</v>
      </c>
      <c r="AA97" s="4">
        <f t="shared" si="20"/>
        <v>0</v>
      </c>
      <c r="AB97" s="2"/>
      <c r="AC97" s="2"/>
      <c r="AD97" s="2"/>
      <c r="AE97" s="2"/>
      <c r="AF97" s="2"/>
    </row>
    <row r="98" spans="1:32" x14ac:dyDescent="0.2">
      <c r="A98" t="s">
        <v>96</v>
      </c>
      <c r="B98">
        <v>195690</v>
      </c>
      <c r="C98">
        <v>918</v>
      </c>
      <c r="D98">
        <v>2860</v>
      </c>
      <c r="E98">
        <v>1592</v>
      </c>
      <c r="F98">
        <v>1962</v>
      </c>
      <c r="G98" s="6">
        <f t="shared" si="18"/>
        <v>918</v>
      </c>
      <c r="H98" s="2"/>
      <c r="I98" s="2">
        <f t="shared" ref="I98:L123" si="21">IF(C98="",0,1)</f>
        <v>1</v>
      </c>
      <c r="J98" s="2">
        <f t="shared" si="21"/>
        <v>1</v>
      </c>
      <c r="K98" s="2">
        <f t="shared" si="21"/>
        <v>1</v>
      </c>
      <c r="L98" s="2">
        <f t="shared" si="21"/>
        <v>1</v>
      </c>
      <c r="M98" s="2">
        <f t="shared" si="15"/>
        <v>1</v>
      </c>
      <c r="N98" s="6">
        <f t="shared" ref="N98:R123" si="22">IF(I98=1,C98,$H$3)</f>
        <v>918</v>
      </c>
      <c r="O98" s="6">
        <f t="shared" si="22"/>
        <v>2860</v>
      </c>
      <c r="P98" s="6">
        <f t="shared" si="22"/>
        <v>1592</v>
      </c>
      <c r="Q98" s="6">
        <f t="shared" si="22"/>
        <v>1962</v>
      </c>
      <c r="R98" s="6">
        <f t="shared" si="22"/>
        <v>918</v>
      </c>
      <c r="S98" s="2">
        <f t="shared" ref="S98:V123" si="23">IF(AND(C98&lt;&gt;"",C98&lt;=(1+$H$5)*$G98),1,0)</f>
        <v>1</v>
      </c>
      <c r="T98" s="2">
        <f t="shared" si="23"/>
        <v>0</v>
      </c>
      <c r="U98" s="2">
        <f t="shared" si="23"/>
        <v>0</v>
      </c>
      <c r="V98" s="2">
        <f t="shared" si="23"/>
        <v>0</v>
      </c>
      <c r="W98" s="2">
        <f t="shared" si="19"/>
        <v>1</v>
      </c>
      <c r="X98" s="4">
        <f t="shared" si="20"/>
        <v>1</v>
      </c>
      <c r="Y98" s="4">
        <f t="shared" si="20"/>
        <v>0</v>
      </c>
      <c r="Z98" s="4">
        <f t="shared" si="20"/>
        <v>0</v>
      </c>
      <c r="AA98" s="4">
        <f t="shared" si="20"/>
        <v>0</v>
      </c>
      <c r="AB98" s="2"/>
      <c r="AC98" s="2"/>
      <c r="AD98" s="2"/>
      <c r="AE98" s="2"/>
      <c r="AF98" s="2"/>
    </row>
    <row r="99" spans="1:32" x14ac:dyDescent="0.2">
      <c r="A99" t="s">
        <v>97</v>
      </c>
      <c r="B99">
        <v>115514</v>
      </c>
      <c r="C99">
        <v>338</v>
      </c>
      <c r="D99">
        <v>232</v>
      </c>
      <c r="E99">
        <v>300</v>
      </c>
      <c r="F99">
        <v>219</v>
      </c>
      <c r="G99" s="6">
        <f t="shared" si="18"/>
        <v>219</v>
      </c>
      <c r="H99" s="2"/>
      <c r="I99" s="2">
        <f t="shared" si="21"/>
        <v>1</v>
      </c>
      <c r="J99" s="2">
        <f t="shared" si="21"/>
        <v>1</v>
      </c>
      <c r="K99" s="2">
        <f t="shared" si="21"/>
        <v>1</v>
      </c>
      <c r="L99" s="2">
        <f t="shared" si="21"/>
        <v>1</v>
      </c>
      <c r="M99" s="2">
        <f t="shared" si="15"/>
        <v>1</v>
      </c>
      <c r="N99" s="6">
        <f t="shared" si="22"/>
        <v>338</v>
      </c>
      <c r="O99" s="6">
        <f t="shared" si="22"/>
        <v>232</v>
      </c>
      <c r="P99" s="6">
        <f t="shared" si="22"/>
        <v>300</v>
      </c>
      <c r="Q99" s="6">
        <f t="shared" si="22"/>
        <v>219</v>
      </c>
      <c r="R99" s="6">
        <f t="shared" si="22"/>
        <v>219</v>
      </c>
      <c r="S99" s="2">
        <f t="shared" si="23"/>
        <v>0</v>
      </c>
      <c r="T99" s="2">
        <f t="shared" si="23"/>
        <v>0</v>
      </c>
      <c r="U99" s="2">
        <f t="shared" si="23"/>
        <v>0</v>
      </c>
      <c r="V99" s="2">
        <f t="shared" si="23"/>
        <v>1</v>
      </c>
      <c r="W99" s="2">
        <f t="shared" si="19"/>
        <v>1</v>
      </c>
      <c r="X99" s="4">
        <f t="shared" si="20"/>
        <v>0</v>
      </c>
      <c r="Y99" s="4">
        <f t="shared" si="20"/>
        <v>0</v>
      </c>
      <c r="Z99" s="4">
        <f t="shared" si="20"/>
        <v>0</v>
      </c>
      <c r="AA99" s="4">
        <f t="shared" si="20"/>
        <v>1</v>
      </c>
      <c r="AB99" s="2"/>
      <c r="AC99" s="2"/>
      <c r="AD99" s="2"/>
      <c r="AE99" s="2"/>
      <c r="AF99" s="2"/>
    </row>
    <row r="100" spans="1:32" x14ac:dyDescent="0.2">
      <c r="A100" t="s">
        <v>98</v>
      </c>
      <c r="B100">
        <v>52745565</v>
      </c>
      <c r="C100">
        <v>514</v>
      </c>
      <c r="D100">
        <v>514</v>
      </c>
      <c r="E100">
        <v>574</v>
      </c>
      <c r="F100">
        <v>427</v>
      </c>
      <c r="G100" s="6">
        <f t="shared" si="18"/>
        <v>427</v>
      </c>
      <c r="H100" s="2"/>
      <c r="I100" s="2">
        <f t="shared" si="21"/>
        <v>1</v>
      </c>
      <c r="J100" s="2">
        <f t="shared" si="21"/>
        <v>1</v>
      </c>
      <c r="K100" s="2">
        <f t="shared" si="21"/>
        <v>1</v>
      </c>
      <c r="L100" s="2">
        <f t="shared" si="21"/>
        <v>1</v>
      </c>
      <c r="M100" s="2">
        <f t="shared" si="15"/>
        <v>1</v>
      </c>
      <c r="N100" s="6">
        <f t="shared" si="22"/>
        <v>514</v>
      </c>
      <c r="O100" s="6">
        <f t="shared" si="22"/>
        <v>514</v>
      </c>
      <c r="P100" s="6">
        <f t="shared" si="22"/>
        <v>574</v>
      </c>
      <c r="Q100" s="6">
        <f t="shared" si="22"/>
        <v>427</v>
      </c>
      <c r="R100" s="6">
        <f t="shared" si="22"/>
        <v>427</v>
      </c>
      <c r="S100" s="2">
        <f t="shared" si="23"/>
        <v>0</v>
      </c>
      <c r="T100" s="2">
        <f t="shared" si="23"/>
        <v>0</v>
      </c>
      <c r="U100" s="2">
        <f t="shared" si="23"/>
        <v>0</v>
      </c>
      <c r="V100" s="2">
        <f t="shared" si="23"/>
        <v>1</v>
      </c>
      <c r="W100" s="2">
        <f t="shared" si="19"/>
        <v>1</v>
      </c>
      <c r="X100" s="4">
        <f t="shared" si="20"/>
        <v>0</v>
      </c>
      <c r="Y100" s="4">
        <f t="shared" si="20"/>
        <v>0</v>
      </c>
      <c r="Z100" s="4">
        <f t="shared" si="20"/>
        <v>0</v>
      </c>
      <c r="AA100" s="4">
        <f t="shared" si="20"/>
        <v>1</v>
      </c>
      <c r="AB100" s="2"/>
      <c r="AC100" s="2"/>
      <c r="AD100" s="2"/>
      <c r="AE100" s="2"/>
      <c r="AF100" s="2"/>
    </row>
    <row r="101" spans="1:32" x14ac:dyDescent="0.2">
      <c r="A101" t="s">
        <v>99</v>
      </c>
      <c r="B101">
        <v>28180385</v>
      </c>
      <c r="C101">
        <v>199</v>
      </c>
      <c r="D101">
        <v>199</v>
      </c>
      <c r="E101">
        <v>44</v>
      </c>
      <c r="F101">
        <v>69</v>
      </c>
      <c r="G101" s="6">
        <f t="shared" si="18"/>
        <v>44</v>
      </c>
      <c r="H101" s="2"/>
      <c r="I101" s="2">
        <f t="shared" si="21"/>
        <v>1</v>
      </c>
      <c r="J101" s="2">
        <f t="shared" si="21"/>
        <v>1</v>
      </c>
      <c r="K101" s="2">
        <f t="shared" si="21"/>
        <v>1</v>
      </c>
      <c r="L101" s="2">
        <f t="shared" si="21"/>
        <v>1</v>
      </c>
      <c r="M101" s="2">
        <f t="shared" si="15"/>
        <v>1</v>
      </c>
      <c r="N101" s="6">
        <f t="shared" si="22"/>
        <v>199</v>
      </c>
      <c r="O101" s="6">
        <f t="shared" si="22"/>
        <v>199</v>
      </c>
      <c r="P101" s="6">
        <f t="shared" si="22"/>
        <v>44</v>
      </c>
      <c r="Q101" s="6">
        <f t="shared" si="22"/>
        <v>69</v>
      </c>
      <c r="R101" s="6">
        <f t="shared" si="22"/>
        <v>44</v>
      </c>
      <c r="S101" s="2">
        <f t="shared" si="23"/>
        <v>0</v>
      </c>
      <c r="T101" s="2">
        <f t="shared" si="23"/>
        <v>0</v>
      </c>
      <c r="U101" s="2">
        <f t="shared" si="23"/>
        <v>1</v>
      </c>
      <c r="V101" s="2">
        <f t="shared" si="23"/>
        <v>0</v>
      </c>
      <c r="W101" s="2">
        <f t="shared" si="19"/>
        <v>1</v>
      </c>
      <c r="X101" s="4">
        <f t="shared" si="20"/>
        <v>0</v>
      </c>
      <c r="Y101" s="4">
        <f t="shared" si="20"/>
        <v>0</v>
      </c>
      <c r="Z101" s="4">
        <f t="shared" si="20"/>
        <v>1</v>
      </c>
      <c r="AA101" s="4">
        <f t="shared" si="20"/>
        <v>0</v>
      </c>
      <c r="AB101" s="2"/>
      <c r="AC101" s="2"/>
      <c r="AD101" s="2"/>
      <c r="AE101" s="2"/>
      <c r="AF101" s="2"/>
    </row>
    <row r="102" spans="1:32" x14ac:dyDescent="0.2">
      <c r="A102" t="s">
        <v>100</v>
      </c>
      <c r="B102">
        <v>173716</v>
      </c>
      <c r="C102">
        <v>27916</v>
      </c>
      <c r="D102">
        <v>32999</v>
      </c>
      <c r="E102">
        <v>55962</v>
      </c>
      <c r="F102">
        <v>106451</v>
      </c>
      <c r="G102" s="6">
        <f t="shared" si="18"/>
        <v>27916</v>
      </c>
      <c r="H102" s="2"/>
      <c r="I102" s="2">
        <f t="shared" si="21"/>
        <v>1</v>
      </c>
      <c r="J102" s="2">
        <f t="shared" si="21"/>
        <v>1</v>
      </c>
      <c r="K102" s="2">
        <f t="shared" si="21"/>
        <v>1</v>
      </c>
      <c r="L102" s="2">
        <f t="shared" si="21"/>
        <v>1</v>
      </c>
      <c r="M102" s="2">
        <f t="shared" si="15"/>
        <v>1</v>
      </c>
      <c r="N102" s="6">
        <f t="shared" si="22"/>
        <v>27916</v>
      </c>
      <c r="O102" s="6">
        <f t="shared" si="22"/>
        <v>32999</v>
      </c>
      <c r="P102" s="6">
        <f t="shared" si="22"/>
        <v>55962</v>
      </c>
      <c r="Q102" s="6">
        <f t="shared" si="22"/>
        <v>106451</v>
      </c>
      <c r="R102" s="6">
        <f t="shared" si="22"/>
        <v>27916</v>
      </c>
      <c r="S102" s="2">
        <f t="shared" si="23"/>
        <v>1</v>
      </c>
      <c r="T102" s="2">
        <f t="shared" si="23"/>
        <v>0</v>
      </c>
      <c r="U102" s="2">
        <f t="shared" si="23"/>
        <v>0</v>
      </c>
      <c r="V102" s="2">
        <f t="shared" si="23"/>
        <v>0</v>
      </c>
      <c r="W102" s="2">
        <f t="shared" si="19"/>
        <v>1</v>
      </c>
      <c r="X102" s="4">
        <f t="shared" si="20"/>
        <v>1</v>
      </c>
      <c r="Y102" s="4">
        <f t="shared" si="20"/>
        <v>0</v>
      </c>
      <c r="Z102" s="4">
        <f t="shared" si="20"/>
        <v>0</v>
      </c>
      <c r="AA102" s="4">
        <f t="shared" si="20"/>
        <v>0</v>
      </c>
      <c r="AB102" s="2"/>
      <c r="AC102" s="2"/>
      <c r="AD102" s="2"/>
      <c r="AE102" s="2"/>
      <c r="AF102" s="2"/>
    </row>
    <row r="103" spans="1:32" x14ac:dyDescent="0.2">
      <c r="A103" t="s">
        <v>101</v>
      </c>
      <c r="B103">
        <v>51419991</v>
      </c>
      <c r="C103">
        <v>1945877</v>
      </c>
      <c r="D103">
        <v>2256058</v>
      </c>
      <c r="E103"/>
      <c r="F103"/>
      <c r="G103" s="6">
        <f t="shared" si="18"/>
        <v>1945877</v>
      </c>
      <c r="H103" s="2"/>
      <c r="I103" s="2">
        <f t="shared" si="21"/>
        <v>1</v>
      </c>
      <c r="J103" s="2">
        <f t="shared" si="21"/>
        <v>1</v>
      </c>
      <c r="K103" s="2">
        <f t="shared" si="21"/>
        <v>0</v>
      </c>
      <c r="L103" s="2">
        <f t="shared" si="21"/>
        <v>0</v>
      </c>
      <c r="M103" s="2">
        <f t="shared" si="15"/>
        <v>1</v>
      </c>
      <c r="N103" s="6">
        <f t="shared" si="22"/>
        <v>1945877</v>
      </c>
      <c r="O103" s="6">
        <f t="shared" si="22"/>
        <v>2256058</v>
      </c>
      <c r="P103" s="6">
        <f t="shared" si="22"/>
        <v>2000000000</v>
      </c>
      <c r="Q103" s="6">
        <f t="shared" si="22"/>
        <v>2000000000</v>
      </c>
      <c r="R103" s="6">
        <f t="shared" si="22"/>
        <v>1945877</v>
      </c>
      <c r="S103" s="2">
        <f t="shared" si="23"/>
        <v>1</v>
      </c>
      <c r="T103" s="2">
        <f t="shared" si="23"/>
        <v>0</v>
      </c>
      <c r="U103" s="2">
        <f t="shared" si="23"/>
        <v>0</v>
      </c>
      <c r="V103" s="2">
        <f t="shared" si="23"/>
        <v>0</v>
      </c>
      <c r="W103" s="2">
        <f t="shared" si="19"/>
        <v>1</v>
      </c>
      <c r="X103" s="4">
        <f t="shared" si="20"/>
        <v>1</v>
      </c>
      <c r="Y103" s="4">
        <f t="shared" si="20"/>
        <v>0</v>
      </c>
      <c r="Z103" s="4">
        <f t="shared" si="20"/>
        <v>0</v>
      </c>
      <c r="AA103" s="4">
        <f t="shared" si="20"/>
        <v>0</v>
      </c>
      <c r="AB103" s="2"/>
      <c r="AC103" s="2"/>
      <c r="AD103" s="2"/>
      <c r="AE103" s="2"/>
      <c r="AF103" s="2"/>
    </row>
    <row r="104" spans="1:32" x14ac:dyDescent="0.2">
      <c r="A104" t="s">
        <v>102</v>
      </c>
      <c r="B104">
        <v>1694365</v>
      </c>
      <c r="C104">
        <v>45050</v>
      </c>
      <c r="D104"/>
      <c r="E104">
        <v>42101</v>
      </c>
      <c r="F104">
        <v>26008</v>
      </c>
      <c r="G104" s="6">
        <f t="shared" si="18"/>
        <v>26008</v>
      </c>
      <c r="H104" s="2"/>
      <c r="I104" s="2">
        <f t="shared" si="21"/>
        <v>1</v>
      </c>
      <c r="J104" s="2">
        <f t="shared" si="21"/>
        <v>0</v>
      </c>
      <c r="K104" s="2">
        <f t="shared" si="21"/>
        <v>1</v>
      </c>
      <c r="L104" s="2">
        <f t="shared" si="21"/>
        <v>1</v>
      </c>
      <c r="M104" s="2">
        <f t="shared" si="15"/>
        <v>1</v>
      </c>
      <c r="N104" s="6">
        <f t="shared" si="22"/>
        <v>45050</v>
      </c>
      <c r="O104" s="6">
        <f t="shared" si="22"/>
        <v>2000000000</v>
      </c>
      <c r="P104" s="6">
        <f t="shared" si="22"/>
        <v>42101</v>
      </c>
      <c r="Q104" s="6">
        <f t="shared" si="22"/>
        <v>26008</v>
      </c>
      <c r="R104" s="6">
        <f t="shared" si="22"/>
        <v>26008</v>
      </c>
      <c r="S104" s="2">
        <f t="shared" si="23"/>
        <v>0</v>
      </c>
      <c r="T104" s="2">
        <f t="shared" si="23"/>
        <v>0</v>
      </c>
      <c r="U104" s="2">
        <f t="shared" si="23"/>
        <v>0</v>
      </c>
      <c r="V104" s="2">
        <f t="shared" si="23"/>
        <v>1</v>
      </c>
      <c r="W104" s="2">
        <f t="shared" si="19"/>
        <v>1</v>
      </c>
      <c r="X104" s="4">
        <f t="shared" si="20"/>
        <v>0</v>
      </c>
      <c r="Y104" s="4">
        <f t="shared" si="20"/>
        <v>0</v>
      </c>
      <c r="Z104" s="4">
        <f t="shared" si="20"/>
        <v>0</v>
      </c>
      <c r="AA104" s="4">
        <f t="shared" si="20"/>
        <v>1</v>
      </c>
      <c r="AB104" s="2"/>
      <c r="AC104" s="2"/>
      <c r="AD104" s="2"/>
      <c r="AE104" s="2"/>
      <c r="AF104" s="2"/>
    </row>
    <row r="105" spans="1:32" x14ac:dyDescent="0.2">
      <c r="A105" t="s">
        <v>103</v>
      </c>
      <c r="B105">
        <v>15210868</v>
      </c>
      <c r="C105">
        <v>14646485</v>
      </c>
      <c r="D105">
        <v>14646485</v>
      </c>
      <c r="E105"/>
      <c r="F105">
        <v>15210868</v>
      </c>
      <c r="G105" s="6">
        <f t="shared" si="18"/>
        <v>14646485</v>
      </c>
      <c r="H105" s="2"/>
      <c r="I105" s="2">
        <f t="shared" si="21"/>
        <v>1</v>
      </c>
      <c r="J105" s="2">
        <f t="shared" si="21"/>
        <v>1</v>
      </c>
      <c r="K105" s="2">
        <f t="shared" si="21"/>
        <v>0</v>
      </c>
      <c r="L105" s="2">
        <f t="shared" si="21"/>
        <v>1</v>
      </c>
      <c r="M105" s="2">
        <f t="shared" si="15"/>
        <v>1</v>
      </c>
      <c r="N105" s="6">
        <f t="shared" si="22"/>
        <v>14646485</v>
      </c>
      <c r="O105" s="6">
        <f t="shared" si="22"/>
        <v>14646485</v>
      </c>
      <c r="P105" s="6">
        <f t="shared" si="22"/>
        <v>2000000000</v>
      </c>
      <c r="Q105" s="6">
        <f t="shared" si="22"/>
        <v>15210868</v>
      </c>
      <c r="R105" s="6">
        <f t="shared" si="22"/>
        <v>14646485</v>
      </c>
      <c r="S105" s="2">
        <f t="shared" si="23"/>
        <v>1</v>
      </c>
      <c r="T105" s="2">
        <f t="shared" si="23"/>
        <v>1</v>
      </c>
      <c r="U105" s="2">
        <f t="shared" si="23"/>
        <v>0</v>
      </c>
      <c r="V105" s="2">
        <f t="shared" si="23"/>
        <v>1</v>
      </c>
      <c r="W105" s="2">
        <f t="shared" si="19"/>
        <v>3</v>
      </c>
      <c r="X105" s="4">
        <f t="shared" si="20"/>
        <v>0.33333333333333331</v>
      </c>
      <c r="Y105" s="4">
        <f t="shared" si="20"/>
        <v>0.33333333333333331</v>
      </c>
      <c r="Z105" s="4">
        <f t="shared" si="20"/>
        <v>0</v>
      </c>
      <c r="AA105" s="4">
        <f t="shared" si="20"/>
        <v>0.33333333333333331</v>
      </c>
      <c r="AB105" s="2"/>
      <c r="AC105" s="2"/>
      <c r="AD105" s="2"/>
      <c r="AE105" s="2"/>
      <c r="AF105" s="2"/>
    </row>
    <row r="106" spans="1:32" x14ac:dyDescent="0.2">
      <c r="A106" t="s">
        <v>104</v>
      </c>
      <c r="B106">
        <v>36140782</v>
      </c>
      <c r="C106">
        <v>1759075</v>
      </c>
      <c r="D106">
        <v>1759075</v>
      </c>
      <c r="E106"/>
      <c r="F106">
        <v>4426702</v>
      </c>
      <c r="G106" s="6">
        <f t="shared" si="18"/>
        <v>1759075</v>
      </c>
      <c r="H106" s="2"/>
      <c r="I106" s="2">
        <f t="shared" si="21"/>
        <v>1</v>
      </c>
      <c r="J106" s="2">
        <f t="shared" si="21"/>
        <v>1</v>
      </c>
      <c r="K106" s="2">
        <f t="shared" si="21"/>
        <v>0</v>
      </c>
      <c r="L106" s="2">
        <f t="shared" si="21"/>
        <v>1</v>
      </c>
      <c r="M106" s="2">
        <f t="shared" si="15"/>
        <v>1</v>
      </c>
      <c r="N106" s="6">
        <f t="shared" si="22"/>
        <v>1759075</v>
      </c>
      <c r="O106" s="6">
        <f t="shared" si="22"/>
        <v>1759075</v>
      </c>
      <c r="P106" s="6">
        <f t="shared" si="22"/>
        <v>2000000000</v>
      </c>
      <c r="Q106" s="6">
        <f t="shared" si="22"/>
        <v>4426702</v>
      </c>
      <c r="R106" s="6">
        <f t="shared" si="22"/>
        <v>1759075</v>
      </c>
      <c r="S106" s="2">
        <f t="shared" si="23"/>
        <v>1</v>
      </c>
      <c r="T106" s="2">
        <f t="shared" si="23"/>
        <v>1</v>
      </c>
      <c r="U106" s="2">
        <f t="shared" si="23"/>
        <v>0</v>
      </c>
      <c r="V106" s="2">
        <f t="shared" si="23"/>
        <v>0</v>
      </c>
      <c r="W106" s="2">
        <f t="shared" si="19"/>
        <v>2</v>
      </c>
      <c r="X106" s="4">
        <f t="shared" si="20"/>
        <v>0.5</v>
      </c>
      <c r="Y106" s="4">
        <f t="shared" si="20"/>
        <v>0.5</v>
      </c>
      <c r="Z106" s="4">
        <f t="shared" si="20"/>
        <v>0</v>
      </c>
      <c r="AA106" s="4">
        <f t="shared" si="20"/>
        <v>0</v>
      </c>
      <c r="AB106" s="2"/>
      <c r="AC106" s="2"/>
      <c r="AD106" s="2"/>
      <c r="AE106" s="2"/>
      <c r="AF106" s="2"/>
    </row>
    <row r="107" spans="1:32" x14ac:dyDescent="0.2">
      <c r="A107" t="s">
        <v>105</v>
      </c>
      <c r="B107">
        <v>34371783</v>
      </c>
      <c r="C107">
        <v>6879174</v>
      </c>
      <c r="D107">
        <v>6394336</v>
      </c>
      <c r="E107"/>
      <c r="F107">
        <v>3244068</v>
      </c>
      <c r="G107" s="6">
        <f t="shared" si="18"/>
        <v>3244068</v>
      </c>
      <c r="H107" s="2"/>
      <c r="I107" s="2">
        <f t="shared" si="21"/>
        <v>1</v>
      </c>
      <c r="J107" s="2">
        <f t="shared" si="21"/>
        <v>1</v>
      </c>
      <c r="K107" s="2">
        <f t="shared" si="21"/>
        <v>0</v>
      </c>
      <c r="L107" s="2">
        <f t="shared" si="21"/>
        <v>1</v>
      </c>
      <c r="M107" s="2">
        <f t="shared" si="15"/>
        <v>1</v>
      </c>
      <c r="N107" s="6">
        <f t="shared" si="22"/>
        <v>6879174</v>
      </c>
      <c r="O107" s="6">
        <f t="shared" si="22"/>
        <v>6394336</v>
      </c>
      <c r="P107" s="6">
        <f t="shared" si="22"/>
        <v>2000000000</v>
      </c>
      <c r="Q107" s="6">
        <f t="shared" si="22"/>
        <v>3244068</v>
      </c>
      <c r="R107" s="6">
        <f t="shared" si="22"/>
        <v>3244068</v>
      </c>
      <c r="S107" s="2">
        <f t="shared" si="23"/>
        <v>0</v>
      </c>
      <c r="T107" s="2">
        <f t="shared" si="23"/>
        <v>0</v>
      </c>
      <c r="U107" s="2">
        <f t="shared" si="23"/>
        <v>0</v>
      </c>
      <c r="V107" s="2">
        <f t="shared" si="23"/>
        <v>1</v>
      </c>
      <c r="W107" s="2">
        <f t="shared" si="19"/>
        <v>1</v>
      </c>
      <c r="X107" s="4">
        <f t="shared" si="20"/>
        <v>0</v>
      </c>
      <c r="Y107" s="4">
        <f t="shared" si="20"/>
        <v>0</v>
      </c>
      <c r="Z107" s="4">
        <f t="shared" si="20"/>
        <v>0</v>
      </c>
      <c r="AA107" s="4">
        <f t="shared" si="20"/>
        <v>1</v>
      </c>
      <c r="AB107" s="2"/>
      <c r="AC107" s="2"/>
      <c r="AD107" s="2"/>
      <c r="AE107" s="2"/>
      <c r="AF107" s="2"/>
    </row>
    <row r="108" spans="1:32" x14ac:dyDescent="0.2">
      <c r="A108" t="s">
        <v>106</v>
      </c>
      <c r="B108">
        <v>18792238</v>
      </c>
      <c r="C108">
        <v>330041</v>
      </c>
      <c r="D108">
        <v>400159</v>
      </c>
      <c r="E108"/>
      <c r="F108"/>
      <c r="G108" s="6">
        <f t="shared" si="18"/>
        <v>330041</v>
      </c>
      <c r="H108" s="2"/>
      <c r="I108" s="2">
        <f t="shared" si="21"/>
        <v>1</v>
      </c>
      <c r="J108" s="2">
        <f t="shared" si="21"/>
        <v>1</v>
      </c>
      <c r="K108" s="2">
        <f t="shared" si="21"/>
        <v>0</v>
      </c>
      <c r="L108" s="2">
        <f t="shared" si="21"/>
        <v>0</v>
      </c>
      <c r="M108" s="2">
        <f t="shared" si="15"/>
        <v>1</v>
      </c>
      <c r="N108" s="6">
        <f t="shared" si="22"/>
        <v>330041</v>
      </c>
      <c r="O108" s="6">
        <f t="shared" si="22"/>
        <v>400159</v>
      </c>
      <c r="P108" s="6">
        <f t="shared" si="22"/>
        <v>2000000000</v>
      </c>
      <c r="Q108" s="6">
        <f t="shared" si="22"/>
        <v>2000000000</v>
      </c>
      <c r="R108" s="6">
        <f t="shared" si="22"/>
        <v>330041</v>
      </c>
      <c r="S108" s="2">
        <f t="shared" si="23"/>
        <v>1</v>
      </c>
      <c r="T108" s="2">
        <f t="shared" si="23"/>
        <v>0</v>
      </c>
      <c r="U108" s="2">
        <f t="shared" si="23"/>
        <v>0</v>
      </c>
      <c r="V108" s="2">
        <f t="shared" si="23"/>
        <v>0</v>
      </c>
      <c r="W108" s="2">
        <f t="shared" si="19"/>
        <v>1</v>
      </c>
      <c r="X108" s="4">
        <f t="shared" si="20"/>
        <v>1</v>
      </c>
      <c r="Y108" s="4">
        <f t="shared" si="20"/>
        <v>0</v>
      </c>
      <c r="Z108" s="4">
        <f t="shared" si="20"/>
        <v>0</v>
      </c>
      <c r="AA108" s="4">
        <f t="shared" si="20"/>
        <v>0</v>
      </c>
      <c r="AB108" s="2"/>
      <c r="AC108" s="2"/>
      <c r="AD108" s="2"/>
      <c r="AE108" s="2"/>
      <c r="AF108" s="2"/>
    </row>
    <row r="109" spans="1:32" x14ac:dyDescent="0.2">
      <c r="A109" t="s">
        <v>107</v>
      </c>
      <c r="B109">
        <v>26188072</v>
      </c>
      <c r="C109"/>
      <c r="D109">
        <v>6461465</v>
      </c>
      <c r="E109"/>
      <c r="F109">
        <v>3231652</v>
      </c>
      <c r="G109" s="6">
        <f t="shared" si="18"/>
        <v>3231652</v>
      </c>
      <c r="H109" s="2"/>
      <c r="I109" s="2">
        <f t="shared" si="21"/>
        <v>0</v>
      </c>
      <c r="J109" s="2">
        <f t="shared" si="21"/>
        <v>1</v>
      </c>
      <c r="K109" s="2">
        <f t="shared" si="21"/>
        <v>0</v>
      </c>
      <c r="L109" s="2">
        <f t="shared" si="21"/>
        <v>1</v>
      </c>
      <c r="M109" s="2">
        <f t="shared" si="15"/>
        <v>1</v>
      </c>
      <c r="N109" s="6">
        <f t="shared" si="22"/>
        <v>2000000000</v>
      </c>
      <c r="O109" s="6">
        <f t="shared" si="22"/>
        <v>6461465</v>
      </c>
      <c r="P109" s="6">
        <f t="shared" si="22"/>
        <v>2000000000</v>
      </c>
      <c r="Q109" s="6">
        <f t="shared" si="22"/>
        <v>3231652</v>
      </c>
      <c r="R109" s="6">
        <f t="shared" si="22"/>
        <v>3231652</v>
      </c>
      <c r="S109" s="2">
        <f t="shared" si="23"/>
        <v>0</v>
      </c>
      <c r="T109" s="2">
        <f t="shared" si="23"/>
        <v>0</v>
      </c>
      <c r="U109" s="2">
        <f t="shared" si="23"/>
        <v>0</v>
      </c>
      <c r="V109" s="2">
        <f t="shared" si="23"/>
        <v>1</v>
      </c>
      <c r="W109" s="2">
        <f t="shared" si="19"/>
        <v>1</v>
      </c>
      <c r="X109" s="4">
        <f t="shared" si="20"/>
        <v>0</v>
      </c>
      <c r="Y109" s="4">
        <f t="shared" si="20"/>
        <v>0</v>
      </c>
      <c r="Z109" s="4">
        <f t="shared" si="20"/>
        <v>0</v>
      </c>
      <c r="AA109" s="4">
        <f t="shared" si="20"/>
        <v>1</v>
      </c>
      <c r="AB109" s="2"/>
      <c r="AC109" s="2"/>
      <c r="AD109" s="2"/>
      <c r="AE109" s="2"/>
      <c r="AF109" s="2"/>
    </row>
    <row r="110" spans="1:32" x14ac:dyDescent="0.2">
      <c r="A110" t="s">
        <v>108</v>
      </c>
      <c r="B110">
        <v>625117867</v>
      </c>
      <c r="C110">
        <v>670776</v>
      </c>
      <c r="D110">
        <v>670776</v>
      </c>
      <c r="E110"/>
      <c r="F110"/>
      <c r="G110" s="6">
        <f t="shared" si="18"/>
        <v>670776</v>
      </c>
      <c r="H110" s="2"/>
      <c r="I110" s="2">
        <f t="shared" si="21"/>
        <v>1</v>
      </c>
      <c r="J110" s="2">
        <f t="shared" si="21"/>
        <v>1</v>
      </c>
      <c r="K110" s="2">
        <f t="shared" si="21"/>
        <v>0</v>
      </c>
      <c r="L110" s="2">
        <f t="shared" si="21"/>
        <v>0</v>
      </c>
      <c r="M110" s="2">
        <f t="shared" si="15"/>
        <v>1</v>
      </c>
      <c r="N110" s="6">
        <f t="shared" si="22"/>
        <v>670776</v>
      </c>
      <c r="O110" s="6">
        <f t="shared" si="22"/>
        <v>670776</v>
      </c>
      <c r="P110" s="6">
        <f t="shared" si="22"/>
        <v>2000000000</v>
      </c>
      <c r="Q110" s="6">
        <f t="shared" si="22"/>
        <v>2000000000</v>
      </c>
      <c r="R110" s="6">
        <f t="shared" si="22"/>
        <v>670776</v>
      </c>
      <c r="S110" s="2">
        <f t="shared" si="23"/>
        <v>1</v>
      </c>
      <c r="T110" s="2">
        <f t="shared" si="23"/>
        <v>1</v>
      </c>
      <c r="U110" s="2">
        <f t="shared" si="23"/>
        <v>0</v>
      </c>
      <c r="V110" s="2">
        <f t="shared" si="23"/>
        <v>0</v>
      </c>
      <c r="W110" s="2">
        <f t="shared" si="19"/>
        <v>2</v>
      </c>
      <c r="X110" s="4">
        <f t="shared" si="20"/>
        <v>0.5</v>
      </c>
      <c r="Y110" s="4">
        <f t="shared" si="20"/>
        <v>0.5</v>
      </c>
      <c r="Z110" s="4">
        <f t="shared" si="20"/>
        <v>0</v>
      </c>
      <c r="AA110" s="4">
        <f t="shared" si="20"/>
        <v>0</v>
      </c>
      <c r="AB110" s="2"/>
      <c r="AC110" s="2"/>
      <c r="AD110" s="2"/>
      <c r="AE110" s="2"/>
      <c r="AF110" s="2"/>
    </row>
    <row r="111" spans="1:32" x14ac:dyDescent="0.2">
      <c r="A111" t="s">
        <v>109</v>
      </c>
      <c r="B111">
        <v>162492807</v>
      </c>
      <c r="C111">
        <v>5600650</v>
      </c>
      <c r="D111">
        <v>5600650</v>
      </c>
      <c r="E111"/>
      <c r="F111"/>
      <c r="G111" s="6">
        <f t="shared" si="18"/>
        <v>5600650</v>
      </c>
      <c r="H111" s="2"/>
      <c r="I111" s="2">
        <f t="shared" si="21"/>
        <v>1</v>
      </c>
      <c r="J111" s="2">
        <f t="shared" si="21"/>
        <v>1</v>
      </c>
      <c r="K111" s="2">
        <f t="shared" si="21"/>
        <v>0</v>
      </c>
      <c r="L111" s="2">
        <f t="shared" si="21"/>
        <v>0</v>
      </c>
      <c r="M111" s="2">
        <f t="shared" si="15"/>
        <v>1</v>
      </c>
      <c r="N111" s="6">
        <f t="shared" si="22"/>
        <v>5600650</v>
      </c>
      <c r="O111" s="6">
        <f t="shared" si="22"/>
        <v>5600650</v>
      </c>
      <c r="P111" s="6">
        <f t="shared" si="22"/>
        <v>2000000000</v>
      </c>
      <c r="Q111" s="6">
        <f t="shared" si="22"/>
        <v>2000000000</v>
      </c>
      <c r="R111" s="6">
        <f t="shared" si="22"/>
        <v>5600650</v>
      </c>
      <c r="S111" s="2">
        <f t="shared" si="23"/>
        <v>1</v>
      </c>
      <c r="T111" s="2">
        <f t="shared" si="23"/>
        <v>1</v>
      </c>
      <c r="U111" s="2">
        <f t="shared" si="23"/>
        <v>0</v>
      </c>
      <c r="V111" s="2">
        <f t="shared" si="23"/>
        <v>0</v>
      </c>
      <c r="W111" s="2">
        <f t="shared" si="19"/>
        <v>2</v>
      </c>
      <c r="X111" s="4">
        <f t="shared" si="20"/>
        <v>0.5</v>
      </c>
      <c r="Y111" s="4">
        <f t="shared" si="20"/>
        <v>0.5</v>
      </c>
      <c r="Z111" s="4">
        <f t="shared" si="20"/>
        <v>0</v>
      </c>
      <c r="AA111" s="4">
        <f t="shared" si="20"/>
        <v>0</v>
      </c>
      <c r="AB111" s="2"/>
      <c r="AC111" s="2"/>
      <c r="AD111" s="2"/>
      <c r="AE111" s="2"/>
      <c r="AF111" s="2"/>
    </row>
    <row r="112" spans="1:32" x14ac:dyDescent="0.2">
      <c r="A112" t="s">
        <v>110</v>
      </c>
      <c r="B112">
        <v>221020216</v>
      </c>
      <c r="C112">
        <v>3499</v>
      </c>
      <c r="D112">
        <v>3499</v>
      </c>
      <c r="E112">
        <v>4919</v>
      </c>
      <c r="F112">
        <v>478</v>
      </c>
      <c r="G112" s="6">
        <f t="shared" si="18"/>
        <v>478</v>
      </c>
      <c r="H112" s="2"/>
      <c r="I112" s="2">
        <f t="shared" si="21"/>
        <v>1</v>
      </c>
      <c r="J112" s="2">
        <f t="shared" si="21"/>
        <v>1</v>
      </c>
      <c r="K112" s="2">
        <f t="shared" si="21"/>
        <v>1</v>
      </c>
      <c r="L112" s="2">
        <f t="shared" si="21"/>
        <v>1</v>
      </c>
      <c r="M112" s="2">
        <f t="shared" si="15"/>
        <v>1</v>
      </c>
      <c r="N112" s="6">
        <f t="shared" si="22"/>
        <v>3499</v>
      </c>
      <c r="O112" s="6">
        <f t="shared" si="22"/>
        <v>3499</v>
      </c>
      <c r="P112" s="6">
        <f t="shared" si="22"/>
        <v>4919</v>
      </c>
      <c r="Q112" s="6">
        <f t="shared" si="22"/>
        <v>478</v>
      </c>
      <c r="R112" s="6">
        <f t="shared" si="22"/>
        <v>478</v>
      </c>
      <c r="S112" s="2">
        <f t="shared" si="23"/>
        <v>0</v>
      </c>
      <c r="T112" s="2">
        <f t="shared" si="23"/>
        <v>0</v>
      </c>
      <c r="U112" s="2">
        <f t="shared" si="23"/>
        <v>0</v>
      </c>
      <c r="V112" s="2">
        <f t="shared" si="23"/>
        <v>1</v>
      </c>
      <c r="W112" s="2">
        <f t="shared" si="19"/>
        <v>1</v>
      </c>
      <c r="X112" s="4">
        <f t="shared" si="20"/>
        <v>0</v>
      </c>
      <c r="Y112" s="4">
        <f t="shared" si="20"/>
        <v>0</v>
      </c>
      <c r="Z112" s="4">
        <f t="shared" si="20"/>
        <v>0</v>
      </c>
      <c r="AA112" s="4">
        <f t="shared" si="20"/>
        <v>1</v>
      </c>
      <c r="AB112" s="2"/>
      <c r="AC112" s="2"/>
      <c r="AD112" s="2"/>
      <c r="AE112" s="2"/>
      <c r="AF112" s="2"/>
    </row>
    <row r="113" spans="1:32" x14ac:dyDescent="0.2">
      <c r="A113" t="s">
        <v>111</v>
      </c>
      <c r="B113">
        <v>2216431</v>
      </c>
      <c r="C113">
        <v>26430</v>
      </c>
      <c r="D113"/>
      <c r="E113">
        <v>976634</v>
      </c>
      <c r="F113"/>
      <c r="G113" s="6">
        <f t="shared" si="18"/>
        <v>26430</v>
      </c>
      <c r="H113" s="2"/>
      <c r="I113" s="2">
        <f t="shared" si="21"/>
        <v>1</v>
      </c>
      <c r="J113" s="2">
        <f t="shared" si="21"/>
        <v>0</v>
      </c>
      <c r="K113" s="2">
        <f t="shared" si="21"/>
        <v>1</v>
      </c>
      <c r="L113" s="2">
        <f t="shared" si="21"/>
        <v>0</v>
      </c>
      <c r="M113" s="2">
        <f t="shared" si="15"/>
        <v>1</v>
      </c>
      <c r="N113" s="6">
        <f t="shared" si="22"/>
        <v>26430</v>
      </c>
      <c r="O113" s="6">
        <f t="shared" si="22"/>
        <v>2000000000</v>
      </c>
      <c r="P113" s="6">
        <f t="shared" si="22"/>
        <v>976634</v>
      </c>
      <c r="Q113" s="6">
        <f t="shared" si="22"/>
        <v>2000000000</v>
      </c>
      <c r="R113" s="6">
        <f t="shared" si="22"/>
        <v>26430</v>
      </c>
      <c r="S113" s="2">
        <f t="shared" si="23"/>
        <v>1</v>
      </c>
      <c r="T113" s="2">
        <f t="shared" si="23"/>
        <v>0</v>
      </c>
      <c r="U113" s="2">
        <f t="shared" si="23"/>
        <v>0</v>
      </c>
      <c r="V113" s="2">
        <f t="shared" si="23"/>
        <v>0</v>
      </c>
      <c r="W113" s="2">
        <f t="shared" si="19"/>
        <v>1</v>
      </c>
      <c r="X113" s="4">
        <f t="shared" si="20"/>
        <v>1</v>
      </c>
      <c r="Y113" s="4">
        <f t="shared" si="20"/>
        <v>0</v>
      </c>
      <c r="Z113" s="4">
        <f t="shared" si="20"/>
        <v>0</v>
      </c>
      <c r="AA113" s="4">
        <f t="shared" si="20"/>
        <v>0</v>
      </c>
      <c r="AB113" s="2"/>
      <c r="AC113" s="2"/>
      <c r="AD113" s="2"/>
      <c r="AE113" s="2"/>
      <c r="AF113" s="2"/>
    </row>
    <row r="114" spans="1:32" x14ac:dyDescent="0.2">
      <c r="A114" t="s">
        <v>112</v>
      </c>
      <c r="B114">
        <v>5359757</v>
      </c>
      <c r="C114">
        <v>19967</v>
      </c>
      <c r="D114">
        <v>23147</v>
      </c>
      <c r="E114">
        <v>24037</v>
      </c>
      <c r="F114">
        <v>19662</v>
      </c>
      <c r="G114" s="6">
        <f t="shared" si="18"/>
        <v>19662</v>
      </c>
      <c r="H114" s="2"/>
      <c r="I114" s="2">
        <f t="shared" si="21"/>
        <v>1</v>
      </c>
      <c r="J114" s="2">
        <f t="shared" si="21"/>
        <v>1</v>
      </c>
      <c r="K114" s="2">
        <f t="shared" si="21"/>
        <v>1</v>
      </c>
      <c r="L114" s="2">
        <f t="shared" si="21"/>
        <v>1</v>
      </c>
      <c r="M114" s="2">
        <f t="shared" si="15"/>
        <v>1</v>
      </c>
      <c r="N114" s="6">
        <f t="shared" si="22"/>
        <v>19967</v>
      </c>
      <c r="O114" s="6">
        <f t="shared" si="22"/>
        <v>23147</v>
      </c>
      <c r="P114" s="6">
        <f t="shared" si="22"/>
        <v>24037</v>
      </c>
      <c r="Q114" s="6">
        <f t="shared" si="22"/>
        <v>19662</v>
      </c>
      <c r="R114" s="6">
        <f t="shared" si="22"/>
        <v>19662</v>
      </c>
      <c r="S114" s="2">
        <f t="shared" si="23"/>
        <v>1</v>
      </c>
      <c r="T114" s="2">
        <f t="shared" si="23"/>
        <v>0</v>
      </c>
      <c r="U114" s="2">
        <f t="shared" si="23"/>
        <v>0</v>
      </c>
      <c r="V114" s="2">
        <f t="shared" si="23"/>
        <v>1</v>
      </c>
      <c r="W114" s="2">
        <f t="shared" si="19"/>
        <v>2</v>
      </c>
      <c r="X114" s="4">
        <f t="shared" si="20"/>
        <v>0.5</v>
      </c>
      <c r="Y114" s="4">
        <f t="shared" si="20"/>
        <v>0</v>
      </c>
      <c r="Z114" s="4">
        <f t="shared" si="20"/>
        <v>0</v>
      </c>
      <c r="AA114" s="4">
        <f t="shared" si="20"/>
        <v>0.5</v>
      </c>
      <c r="AB114" s="2"/>
      <c r="AC114" s="2"/>
      <c r="AD114" s="2"/>
      <c r="AE114" s="2"/>
      <c r="AF114" s="2"/>
    </row>
    <row r="115" spans="1:32" x14ac:dyDescent="0.2">
      <c r="A115" t="s">
        <v>113</v>
      </c>
      <c r="B115">
        <v>65108052</v>
      </c>
      <c r="C115">
        <v>20220</v>
      </c>
      <c r="D115"/>
      <c r="E115"/>
      <c r="F115">
        <v>1213826</v>
      </c>
      <c r="G115" s="6">
        <f t="shared" si="18"/>
        <v>20220</v>
      </c>
      <c r="H115" s="2"/>
      <c r="I115" s="2">
        <f t="shared" si="21"/>
        <v>1</v>
      </c>
      <c r="J115" s="2">
        <f t="shared" si="21"/>
        <v>0</v>
      </c>
      <c r="K115" s="2">
        <f t="shared" si="21"/>
        <v>0</v>
      </c>
      <c r="L115" s="2">
        <f t="shared" si="21"/>
        <v>1</v>
      </c>
      <c r="M115" s="2">
        <f t="shared" si="15"/>
        <v>1</v>
      </c>
      <c r="N115" s="6">
        <f t="shared" si="22"/>
        <v>20220</v>
      </c>
      <c r="O115" s="6">
        <f t="shared" si="22"/>
        <v>2000000000</v>
      </c>
      <c r="P115" s="6">
        <f t="shared" si="22"/>
        <v>2000000000</v>
      </c>
      <c r="Q115" s="6">
        <f t="shared" si="22"/>
        <v>1213826</v>
      </c>
      <c r="R115" s="6">
        <f t="shared" si="22"/>
        <v>20220</v>
      </c>
      <c r="S115" s="2">
        <f t="shared" si="23"/>
        <v>1</v>
      </c>
      <c r="T115" s="2">
        <f t="shared" si="23"/>
        <v>0</v>
      </c>
      <c r="U115" s="2">
        <f t="shared" si="23"/>
        <v>0</v>
      </c>
      <c r="V115" s="2">
        <f t="shared" si="23"/>
        <v>0</v>
      </c>
      <c r="W115" s="2">
        <f t="shared" si="19"/>
        <v>1</v>
      </c>
      <c r="X115" s="4">
        <f t="shared" si="20"/>
        <v>1</v>
      </c>
      <c r="Y115" s="4">
        <f t="shared" si="20"/>
        <v>0</v>
      </c>
      <c r="Z115" s="4">
        <f t="shared" si="20"/>
        <v>0</v>
      </c>
      <c r="AA115" s="4">
        <f t="shared" si="20"/>
        <v>0</v>
      </c>
      <c r="AB115" s="2"/>
      <c r="AC115" s="2"/>
      <c r="AD115" s="2"/>
      <c r="AE115" s="2"/>
      <c r="AF115" s="2"/>
    </row>
    <row r="116" spans="1:32" x14ac:dyDescent="0.2">
      <c r="A116" t="s">
        <v>114</v>
      </c>
      <c r="B116">
        <v>273191511</v>
      </c>
      <c r="C116">
        <v>9180498</v>
      </c>
      <c r="D116">
        <v>9180498</v>
      </c>
      <c r="E116"/>
      <c r="F116"/>
      <c r="G116" s="6">
        <f t="shared" si="18"/>
        <v>9180498</v>
      </c>
      <c r="H116" s="2"/>
      <c r="I116" s="2">
        <f t="shared" si="21"/>
        <v>1</v>
      </c>
      <c r="J116" s="2">
        <f t="shared" si="21"/>
        <v>1</v>
      </c>
      <c r="K116" s="2">
        <f t="shared" si="21"/>
        <v>0</v>
      </c>
      <c r="L116" s="2">
        <f t="shared" si="21"/>
        <v>0</v>
      </c>
      <c r="M116" s="2">
        <f t="shared" si="15"/>
        <v>1</v>
      </c>
      <c r="N116" s="6">
        <f t="shared" si="22"/>
        <v>9180498</v>
      </c>
      <c r="O116" s="6">
        <f t="shared" si="22"/>
        <v>9180498</v>
      </c>
      <c r="P116" s="6">
        <f t="shared" si="22"/>
        <v>2000000000</v>
      </c>
      <c r="Q116" s="6">
        <f t="shared" si="22"/>
        <v>2000000000</v>
      </c>
      <c r="R116" s="6">
        <f t="shared" si="22"/>
        <v>9180498</v>
      </c>
      <c r="S116" s="2">
        <f t="shared" si="23"/>
        <v>1</v>
      </c>
      <c r="T116" s="2">
        <f t="shared" si="23"/>
        <v>1</v>
      </c>
      <c r="U116" s="2">
        <f t="shared" si="23"/>
        <v>0</v>
      </c>
      <c r="V116" s="2">
        <f t="shared" si="23"/>
        <v>0</v>
      </c>
      <c r="W116" s="2">
        <f t="shared" si="19"/>
        <v>2</v>
      </c>
      <c r="X116" s="4">
        <f t="shared" si="20"/>
        <v>0.5</v>
      </c>
      <c r="Y116" s="4">
        <f t="shared" si="20"/>
        <v>0.5</v>
      </c>
      <c r="Z116" s="4">
        <f t="shared" si="20"/>
        <v>0</v>
      </c>
      <c r="AA116" s="4">
        <f t="shared" si="20"/>
        <v>0</v>
      </c>
      <c r="AB116" s="2"/>
      <c r="AC116" s="2"/>
      <c r="AD116" s="2"/>
      <c r="AE116" s="2"/>
      <c r="AF116" s="2"/>
    </row>
    <row r="117" spans="1:32" x14ac:dyDescent="0.2">
      <c r="A117" t="s">
        <v>115</v>
      </c>
      <c r="B117">
        <v>129639314</v>
      </c>
      <c r="C117">
        <v>8541263</v>
      </c>
      <c r="D117">
        <v>3530486</v>
      </c>
      <c r="E117"/>
      <c r="F117"/>
      <c r="G117" s="6">
        <f t="shared" si="18"/>
        <v>3530486</v>
      </c>
      <c r="H117" s="2"/>
      <c r="I117" s="2">
        <f t="shared" si="21"/>
        <v>1</v>
      </c>
      <c r="J117" s="2">
        <f t="shared" si="21"/>
        <v>1</v>
      </c>
      <c r="K117" s="2">
        <f t="shared" si="21"/>
        <v>0</v>
      </c>
      <c r="L117" s="2">
        <f t="shared" si="21"/>
        <v>0</v>
      </c>
      <c r="M117" s="2">
        <f t="shared" si="15"/>
        <v>1</v>
      </c>
      <c r="N117" s="6">
        <f t="shared" si="22"/>
        <v>8541263</v>
      </c>
      <c r="O117" s="6">
        <f t="shared" si="22"/>
        <v>3530486</v>
      </c>
      <c r="P117" s="6">
        <f t="shared" si="22"/>
        <v>2000000000</v>
      </c>
      <c r="Q117" s="6">
        <f t="shared" si="22"/>
        <v>2000000000</v>
      </c>
      <c r="R117" s="6">
        <f t="shared" si="22"/>
        <v>3530486</v>
      </c>
      <c r="S117" s="2">
        <f t="shared" si="23"/>
        <v>0</v>
      </c>
      <c r="T117" s="2">
        <f t="shared" si="23"/>
        <v>1</v>
      </c>
      <c r="U117" s="2">
        <f t="shared" si="23"/>
        <v>0</v>
      </c>
      <c r="V117" s="2">
        <f t="shared" si="23"/>
        <v>0</v>
      </c>
      <c r="W117" s="2">
        <f t="shared" si="19"/>
        <v>1</v>
      </c>
      <c r="X117" s="4">
        <f t="shared" si="20"/>
        <v>0</v>
      </c>
      <c r="Y117" s="4">
        <f t="shared" si="20"/>
        <v>1</v>
      </c>
      <c r="Z117" s="4">
        <f t="shared" si="20"/>
        <v>0</v>
      </c>
      <c r="AA117" s="4">
        <f t="shared" si="20"/>
        <v>0</v>
      </c>
      <c r="AB117" s="2"/>
      <c r="AC117" s="2"/>
      <c r="AD117" s="2"/>
      <c r="AE117" s="2"/>
      <c r="AF117" s="2"/>
    </row>
    <row r="118" spans="1:32" x14ac:dyDescent="0.2">
      <c r="A118" t="s">
        <v>116</v>
      </c>
      <c r="B118">
        <v>520898127</v>
      </c>
      <c r="C118">
        <v>4254423</v>
      </c>
      <c r="D118">
        <v>3806120</v>
      </c>
      <c r="E118"/>
      <c r="F118"/>
      <c r="G118" s="6">
        <f t="shared" si="18"/>
        <v>3806120</v>
      </c>
      <c r="H118" s="2"/>
      <c r="I118" s="2">
        <f t="shared" si="21"/>
        <v>1</v>
      </c>
      <c r="J118" s="2">
        <f t="shared" si="21"/>
        <v>1</v>
      </c>
      <c r="K118" s="2">
        <f t="shared" si="21"/>
        <v>0</v>
      </c>
      <c r="L118" s="2">
        <f t="shared" si="21"/>
        <v>0</v>
      </c>
      <c r="M118" s="2">
        <f t="shared" si="15"/>
        <v>1</v>
      </c>
      <c r="N118" s="6">
        <f t="shared" si="22"/>
        <v>4254423</v>
      </c>
      <c r="O118" s="6">
        <f t="shared" si="22"/>
        <v>3806120</v>
      </c>
      <c r="P118" s="6">
        <f t="shared" si="22"/>
        <v>2000000000</v>
      </c>
      <c r="Q118" s="6">
        <f t="shared" si="22"/>
        <v>2000000000</v>
      </c>
      <c r="R118" s="6">
        <f t="shared" si="22"/>
        <v>3806120</v>
      </c>
      <c r="S118" s="2">
        <f t="shared" si="23"/>
        <v>0</v>
      </c>
      <c r="T118" s="2">
        <f t="shared" si="23"/>
        <v>1</v>
      </c>
      <c r="U118" s="2">
        <f t="shared" si="23"/>
        <v>0</v>
      </c>
      <c r="V118" s="2">
        <f t="shared" si="23"/>
        <v>0</v>
      </c>
      <c r="W118" s="2">
        <f t="shared" si="19"/>
        <v>1</v>
      </c>
      <c r="X118" s="4">
        <f t="shared" si="20"/>
        <v>0</v>
      </c>
      <c r="Y118" s="4">
        <f t="shared" si="20"/>
        <v>1</v>
      </c>
      <c r="Z118" s="4">
        <f t="shared" si="20"/>
        <v>0</v>
      </c>
      <c r="AA118" s="4">
        <f t="shared" si="20"/>
        <v>0</v>
      </c>
      <c r="AB118" s="2"/>
      <c r="AC118" s="2"/>
      <c r="AD118" s="2"/>
      <c r="AE118" s="2"/>
      <c r="AF118" s="2"/>
    </row>
    <row r="119" spans="1:32" x14ac:dyDescent="0.2">
      <c r="A119" t="s">
        <v>117</v>
      </c>
      <c r="B119">
        <v>297773229</v>
      </c>
      <c r="C119">
        <v>727920488</v>
      </c>
      <c r="D119">
        <v>727920488</v>
      </c>
      <c r="E119"/>
      <c r="F119"/>
      <c r="G119" s="6">
        <f t="shared" si="18"/>
        <v>727920488</v>
      </c>
      <c r="H119" s="2"/>
      <c r="I119" s="2">
        <f t="shared" si="21"/>
        <v>1</v>
      </c>
      <c r="J119" s="2">
        <f t="shared" si="21"/>
        <v>1</v>
      </c>
      <c r="K119" s="2">
        <f t="shared" si="21"/>
        <v>0</v>
      </c>
      <c r="L119" s="2">
        <f t="shared" si="21"/>
        <v>0</v>
      </c>
      <c r="M119" s="2">
        <f t="shared" si="15"/>
        <v>1</v>
      </c>
      <c r="N119" s="6">
        <f t="shared" si="22"/>
        <v>727920488</v>
      </c>
      <c r="O119" s="6">
        <f t="shared" si="22"/>
        <v>727920488</v>
      </c>
      <c r="P119" s="6">
        <f t="shared" si="22"/>
        <v>2000000000</v>
      </c>
      <c r="Q119" s="6">
        <f t="shared" si="22"/>
        <v>2000000000</v>
      </c>
      <c r="R119" s="6">
        <f t="shared" si="22"/>
        <v>727920488</v>
      </c>
      <c r="S119" s="2">
        <f t="shared" si="23"/>
        <v>1</v>
      </c>
      <c r="T119" s="2">
        <f t="shared" si="23"/>
        <v>1</v>
      </c>
      <c r="U119" s="2">
        <f t="shared" si="23"/>
        <v>0</v>
      </c>
      <c r="V119" s="2">
        <f t="shared" si="23"/>
        <v>0</v>
      </c>
      <c r="W119" s="2">
        <f t="shared" si="19"/>
        <v>2</v>
      </c>
      <c r="X119" s="4">
        <f t="shared" si="20"/>
        <v>0.5</v>
      </c>
      <c r="Y119" s="4">
        <f t="shared" si="20"/>
        <v>0.5</v>
      </c>
      <c r="Z119" s="4">
        <f t="shared" si="20"/>
        <v>0</v>
      </c>
      <c r="AA119" s="4">
        <f t="shared" si="20"/>
        <v>0</v>
      </c>
      <c r="AB119" s="2"/>
      <c r="AC119" s="2"/>
      <c r="AD119" s="2"/>
      <c r="AE119" s="2"/>
      <c r="AF119" s="2"/>
    </row>
    <row r="120" spans="1:32" x14ac:dyDescent="0.2">
      <c r="A120" t="s">
        <v>118</v>
      </c>
      <c r="B120">
        <v>353169</v>
      </c>
      <c r="C120">
        <v>300761</v>
      </c>
      <c r="D120">
        <v>300761</v>
      </c>
      <c r="E120">
        <v>2344372</v>
      </c>
      <c r="F120">
        <v>420641</v>
      </c>
      <c r="G120" s="6">
        <f t="shared" si="18"/>
        <v>300761</v>
      </c>
      <c r="H120" s="2"/>
      <c r="I120" s="2">
        <f t="shared" si="21"/>
        <v>1</v>
      </c>
      <c r="J120" s="2">
        <f t="shared" si="21"/>
        <v>1</v>
      </c>
      <c r="K120" s="2">
        <f t="shared" si="21"/>
        <v>1</v>
      </c>
      <c r="L120" s="2">
        <f t="shared" si="21"/>
        <v>1</v>
      </c>
      <c r="M120" s="2">
        <f t="shared" si="15"/>
        <v>1</v>
      </c>
      <c r="N120" s="6">
        <f t="shared" si="22"/>
        <v>300761</v>
      </c>
      <c r="O120" s="6">
        <f t="shared" si="22"/>
        <v>300761</v>
      </c>
      <c r="P120" s="6">
        <f t="shared" si="22"/>
        <v>2344372</v>
      </c>
      <c r="Q120" s="6">
        <f t="shared" si="22"/>
        <v>420641</v>
      </c>
      <c r="R120" s="6">
        <f t="shared" si="22"/>
        <v>300761</v>
      </c>
      <c r="S120" s="2">
        <f t="shared" si="23"/>
        <v>1</v>
      </c>
      <c r="T120" s="2">
        <f t="shared" si="23"/>
        <v>1</v>
      </c>
      <c r="U120" s="2">
        <f t="shared" si="23"/>
        <v>0</v>
      </c>
      <c r="V120" s="2">
        <f t="shared" si="23"/>
        <v>0</v>
      </c>
      <c r="W120" s="2">
        <f t="shared" si="19"/>
        <v>2</v>
      </c>
      <c r="X120" s="4">
        <f t="shared" si="20"/>
        <v>0.5</v>
      </c>
      <c r="Y120" s="4">
        <f t="shared" si="20"/>
        <v>0.5</v>
      </c>
      <c r="Z120" s="4">
        <f t="shared" si="20"/>
        <v>0</v>
      </c>
      <c r="AA120" s="4">
        <f t="shared" si="20"/>
        <v>0</v>
      </c>
      <c r="AB120" s="2"/>
      <c r="AC120" s="2"/>
      <c r="AD120" s="2"/>
      <c r="AE120" s="2"/>
      <c r="AF120" s="2"/>
    </row>
    <row r="121" spans="1:32" x14ac:dyDescent="0.2">
      <c r="A121" t="s">
        <v>119</v>
      </c>
      <c r="B121">
        <v>523317770</v>
      </c>
      <c r="C121">
        <v>7901641</v>
      </c>
      <c r="D121">
        <v>7780527</v>
      </c>
      <c r="E121"/>
      <c r="F121"/>
      <c r="G121" s="6">
        <f t="shared" si="18"/>
        <v>7780527</v>
      </c>
      <c r="H121" s="2"/>
      <c r="I121" s="2">
        <f t="shared" si="21"/>
        <v>1</v>
      </c>
      <c r="J121" s="2">
        <f t="shared" si="21"/>
        <v>1</v>
      </c>
      <c r="K121" s="2">
        <f t="shared" si="21"/>
        <v>0</v>
      </c>
      <c r="L121" s="2">
        <f t="shared" si="21"/>
        <v>0</v>
      </c>
      <c r="M121" s="2">
        <f t="shared" si="15"/>
        <v>1</v>
      </c>
      <c r="N121" s="6">
        <f t="shared" si="22"/>
        <v>7901641</v>
      </c>
      <c r="O121" s="6">
        <f t="shared" si="22"/>
        <v>7780527</v>
      </c>
      <c r="P121" s="6">
        <f t="shared" si="22"/>
        <v>2000000000</v>
      </c>
      <c r="Q121" s="6">
        <f t="shared" si="22"/>
        <v>2000000000</v>
      </c>
      <c r="R121" s="6">
        <f t="shared" si="22"/>
        <v>7780527</v>
      </c>
      <c r="S121" s="2">
        <f t="shared" si="23"/>
        <v>1</v>
      </c>
      <c r="T121" s="2">
        <f t="shared" si="23"/>
        <v>1</v>
      </c>
      <c r="U121" s="2">
        <f t="shared" si="23"/>
        <v>0</v>
      </c>
      <c r="V121" s="2">
        <f t="shared" si="23"/>
        <v>0</v>
      </c>
      <c r="W121" s="2">
        <f t="shared" si="19"/>
        <v>2</v>
      </c>
      <c r="X121" s="4">
        <f t="shared" si="20"/>
        <v>0.5</v>
      </c>
      <c r="Y121" s="4">
        <f t="shared" si="20"/>
        <v>0.5</v>
      </c>
      <c r="Z121" s="4">
        <f t="shared" si="20"/>
        <v>0</v>
      </c>
      <c r="AA121" s="4">
        <f t="shared" si="20"/>
        <v>0</v>
      </c>
      <c r="AB121" s="2"/>
      <c r="AC121" s="2"/>
      <c r="AD121" s="2"/>
      <c r="AE121" s="2"/>
      <c r="AF121" s="2"/>
    </row>
    <row r="122" spans="1:32" x14ac:dyDescent="0.2">
      <c r="A122" t="s">
        <v>120</v>
      </c>
      <c r="B122">
        <v>1426362</v>
      </c>
      <c r="C122">
        <v>145870</v>
      </c>
      <c r="D122">
        <v>134764</v>
      </c>
      <c r="E122">
        <v>393518</v>
      </c>
      <c r="F122">
        <v>144898</v>
      </c>
      <c r="G122" s="6">
        <f t="shared" si="18"/>
        <v>134764</v>
      </c>
      <c r="H122" s="2"/>
      <c r="I122" s="2">
        <f t="shared" si="21"/>
        <v>1</v>
      </c>
      <c r="J122" s="2">
        <f t="shared" si="21"/>
        <v>1</v>
      </c>
      <c r="K122" s="2">
        <f t="shared" si="21"/>
        <v>1</v>
      </c>
      <c r="L122" s="2">
        <f t="shared" si="21"/>
        <v>1</v>
      </c>
      <c r="M122" s="2">
        <f t="shared" si="15"/>
        <v>1</v>
      </c>
      <c r="N122" s="6">
        <f t="shared" si="22"/>
        <v>145870</v>
      </c>
      <c r="O122" s="6">
        <f t="shared" si="22"/>
        <v>134764</v>
      </c>
      <c r="P122" s="6">
        <f t="shared" si="22"/>
        <v>393518</v>
      </c>
      <c r="Q122" s="6">
        <f t="shared" si="22"/>
        <v>144898</v>
      </c>
      <c r="R122" s="6">
        <f t="shared" si="22"/>
        <v>134764</v>
      </c>
      <c r="S122" s="2">
        <f t="shared" si="23"/>
        <v>0</v>
      </c>
      <c r="T122" s="2">
        <f t="shared" si="23"/>
        <v>1</v>
      </c>
      <c r="U122" s="2">
        <f t="shared" si="23"/>
        <v>0</v>
      </c>
      <c r="V122" s="2">
        <f t="shared" si="23"/>
        <v>0</v>
      </c>
      <c r="W122" s="2">
        <f t="shared" si="19"/>
        <v>1</v>
      </c>
      <c r="X122" s="4">
        <f t="shared" si="20"/>
        <v>0</v>
      </c>
      <c r="Y122" s="4">
        <f t="shared" si="20"/>
        <v>1</v>
      </c>
      <c r="Z122" s="4">
        <f t="shared" si="20"/>
        <v>0</v>
      </c>
      <c r="AA122" s="4">
        <f t="shared" si="20"/>
        <v>0</v>
      </c>
      <c r="AB122" s="2"/>
      <c r="AC122" s="2"/>
      <c r="AD122" s="2"/>
      <c r="AE122" s="2"/>
      <c r="AF122" s="2"/>
    </row>
    <row r="123" spans="1:32" x14ac:dyDescent="0.2">
      <c r="A123" t="s">
        <v>121</v>
      </c>
      <c r="B123">
        <v>405473986</v>
      </c>
      <c r="C123">
        <v>266225911</v>
      </c>
      <c r="D123">
        <v>266225911</v>
      </c>
      <c r="E123"/>
      <c r="F123">
        <v>405473986</v>
      </c>
      <c r="G123" s="6">
        <f t="shared" si="18"/>
        <v>266225911</v>
      </c>
      <c r="H123" s="2"/>
      <c r="I123" s="2">
        <f t="shared" si="21"/>
        <v>1</v>
      </c>
      <c r="J123" s="2">
        <f t="shared" si="21"/>
        <v>1</v>
      </c>
      <c r="K123" s="2">
        <f t="shared" si="21"/>
        <v>0</v>
      </c>
      <c r="L123" s="2">
        <f t="shared" si="21"/>
        <v>1</v>
      </c>
      <c r="M123" s="2">
        <f t="shared" si="15"/>
        <v>1</v>
      </c>
      <c r="N123" s="6">
        <f t="shared" si="22"/>
        <v>266225911</v>
      </c>
      <c r="O123" s="6">
        <f t="shared" si="22"/>
        <v>266225911</v>
      </c>
      <c r="P123" s="6">
        <f t="shared" si="22"/>
        <v>2000000000</v>
      </c>
      <c r="Q123" s="6">
        <f t="shared" si="22"/>
        <v>405473986</v>
      </c>
      <c r="R123" s="6">
        <f t="shared" si="22"/>
        <v>266225911</v>
      </c>
      <c r="S123" s="2">
        <f t="shared" si="23"/>
        <v>1</v>
      </c>
      <c r="T123" s="2">
        <f t="shared" si="23"/>
        <v>1</v>
      </c>
      <c r="U123" s="2">
        <f t="shared" si="23"/>
        <v>0</v>
      </c>
      <c r="V123" s="2">
        <f t="shared" si="23"/>
        <v>0</v>
      </c>
      <c r="W123" s="2">
        <f t="shared" si="19"/>
        <v>2</v>
      </c>
      <c r="X123" s="4">
        <f t="shared" si="20"/>
        <v>0.5</v>
      </c>
      <c r="Y123" s="4">
        <f t="shared" si="20"/>
        <v>0.5</v>
      </c>
      <c r="Z123" s="4">
        <f t="shared" si="20"/>
        <v>0</v>
      </c>
      <c r="AA123" s="4">
        <f t="shared" si="20"/>
        <v>0</v>
      </c>
      <c r="AB123" s="2"/>
      <c r="AC123" s="2"/>
      <c r="AD123" s="2"/>
      <c r="AE123" s="2"/>
      <c r="AF123" s="2"/>
    </row>
    <row r="124" spans="1:32" x14ac:dyDescent="0.2">
      <c r="B124"/>
      <c r="C124"/>
      <c r="D124"/>
      <c r="E124"/>
      <c r="F124"/>
      <c r="G124" s="6"/>
      <c r="H124" s="2"/>
      <c r="I124" s="2"/>
      <c r="J124" s="2"/>
      <c r="K124" s="2"/>
      <c r="L124" s="2"/>
      <c r="M124" s="2"/>
      <c r="N124" s="6"/>
      <c r="O124" s="6"/>
      <c r="P124" s="6"/>
      <c r="Q124" s="6"/>
      <c r="R124" s="6"/>
      <c r="S124" s="2"/>
      <c r="T124" s="2"/>
      <c r="U124" s="2"/>
      <c r="V124" s="2"/>
      <c r="W124" s="2"/>
      <c r="X124" s="4"/>
      <c r="Y124" s="4"/>
      <c r="Z124" s="4"/>
      <c r="AA124" s="4"/>
      <c r="AB124" s="2"/>
      <c r="AC124" s="2"/>
      <c r="AD124" s="2"/>
      <c r="AE124" s="2"/>
      <c r="AF124" s="2"/>
    </row>
    <row r="125" spans="1:32" x14ac:dyDescent="0.2">
      <c r="B125"/>
      <c r="C125"/>
      <c r="D125"/>
      <c r="E125"/>
      <c r="F125"/>
      <c r="G125" s="6"/>
      <c r="H125" s="2"/>
      <c r="I125" s="2"/>
      <c r="J125" s="2"/>
      <c r="K125" s="2"/>
      <c r="L125" s="2"/>
      <c r="M125" s="2"/>
      <c r="N125" s="6"/>
      <c r="O125" s="6"/>
      <c r="P125" s="6"/>
      <c r="Q125" s="6"/>
      <c r="R125" s="6"/>
      <c r="S125" s="2"/>
      <c r="T125" s="2"/>
      <c r="U125" s="2"/>
      <c r="V125" s="2"/>
      <c r="W125" s="2"/>
      <c r="X125" s="4"/>
      <c r="Y125" s="4"/>
      <c r="Z125" s="4"/>
      <c r="AA125" s="4"/>
      <c r="AB125" s="2"/>
      <c r="AC125" s="2"/>
      <c r="AD125" s="2"/>
      <c r="AE125" s="2"/>
      <c r="AF125" s="2"/>
    </row>
    <row r="126" spans="1:32" x14ac:dyDescent="0.2">
      <c r="I126" s="2"/>
      <c r="J126" s="2"/>
      <c r="K126" s="2"/>
      <c r="L126" s="2"/>
      <c r="M1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671-752F-B744-B5A1-6B16FC54EFFA}">
  <dimension ref="A1:AJ125"/>
  <sheetViews>
    <sheetView topLeftCell="D1" zoomScale="94" workbookViewId="0">
      <selection activeCell="AH2" sqref="AH2"/>
    </sheetView>
  </sheetViews>
  <sheetFormatPr baseColWidth="10" defaultRowHeight="16" x14ac:dyDescent="0.2"/>
  <cols>
    <col min="1" max="1" width="18" customWidth="1"/>
    <col min="2" max="6" width="10.83203125" style="1"/>
    <col min="7" max="7" width="10.5" style="1" customWidth="1"/>
    <col min="8" max="8" width="10.5" customWidth="1"/>
    <col min="14" max="18" width="10.83203125" style="1"/>
    <col min="24" max="27" width="10.83203125" style="1"/>
  </cols>
  <sheetData>
    <row r="1" spans="1:36" x14ac:dyDescent="0.2">
      <c r="A1" s="2" t="s">
        <v>122</v>
      </c>
      <c r="B1" s="4" t="s">
        <v>123</v>
      </c>
      <c r="C1" s="4" t="s">
        <v>124</v>
      </c>
      <c r="D1" s="4" t="s">
        <v>128</v>
      </c>
      <c r="E1" s="4" t="s">
        <v>125</v>
      </c>
      <c r="F1" s="4" t="s">
        <v>126</v>
      </c>
      <c r="G1" s="4" t="s">
        <v>127</v>
      </c>
      <c r="H1" s="2" t="s">
        <v>145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4" t="s">
        <v>134</v>
      </c>
      <c r="O1" s="4" t="s">
        <v>135</v>
      </c>
      <c r="P1" s="4" t="s">
        <v>136</v>
      </c>
      <c r="Q1" s="4" t="s">
        <v>137</v>
      </c>
      <c r="R1" s="4" t="s">
        <v>138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149</v>
      </c>
      <c r="X1" s="4" t="s">
        <v>150</v>
      </c>
      <c r="Y1" s="4" t="s">
        <v>151</v>
      </c>
      <c r="Z1" s="4" t="s">
        <v>152</v>
      </c>
      <c r="AA1" s="4" t="s">
        <v>153</v>
      </c>
      <c r="AB1" s="2"/>
      <c r="AC1" s="2"/>
      <c r="AD1" s="2"/>
      <c r="AE1" s="2"/>
      <c r="AF1" s="2"/>
      <c r="AH1" t="s">
        <v>159</v>
      </c>
      <c r="AI1" t="s">
        <v>161</v>
      </c>
    </row>
    <row r="2" spans="1:36" x14ac:dyDescent="0.2">
      <c r="A2" t="s">
        <v>0</v>
      </c>
      <c r="B2">
        <v>4.24</v>
      </c>
      <c r="C2">
        <v>5.86</v>
      </c>
      <c r="D2">
        <v>5.76</v>
      </c>
      <c r="E2">
        <v>7.44</v>
      </c>
      <c r="F2">
        <v>78.22</v>
      </c>
      <c r="G2" s="4">
        <f>IF(_xlfn.CONCAT(C2:F2)="",-1,MAX($H$7,MIN(C2:F2)))</f>
        <v>5.76</v>
      </c>
      <c r="H2" s="2" t="s">
        <v>146</v>
      </c>
      <c r="I2" s="2">
        <f t="shared" ref="I2:L33" si="0">IF(C2="",0,1)</f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ref="M2:M65" si="1">IF(G2&lt;0,0,1)</f>
        <v>1</v>
      </c>
      <c r="N2" s="4">
        <f t="shared" ref="N2:R33" si="2">IF(I2=1,C2,$H$3)</f>
        <v>5.86</v>
      </c>
      <c r="O2" s="4">
        <f t="shared" si="2"/>
        <v>5.76</v>
      </c>
      <c r="P2" s="4">
        <f t="shared" si="2"/>
        <v>7.44</v>
      </c>
      <c r="Q2" s="4">
        <f t="shared" si="2"/>
        <v>78.22</v>
      </c>
      <c r="R2" s="4">
        <f t="shared" si="2"/>
        <v>5.76</v>
      </c>
      <c r="S2" s="2">
        <f t="shared" ref="S2:V33" si="3">IF(AND(C2&lt;&gt;"",C2&lt;=(1+$H$5)*$G2),1,0)</f>
        <v>1</v>
      </c>
      <c r="T2" s="2">
        <f t="shared" si="3"/>
        <v>1</v>
      </c>
      <c r="U2" s="2">
        <f t="shared" si="3"/>
        <v>0</v>
      </c>
      <c r="V2" s="2">
        <f t="shared" si="3"/>
        <v>0</v>
      </c>
      <c r="W2" s="2">
        <f>SUM(S2:V2)</f>
        <v>2</v>
      </c>
      <c r="X2" s="4">
        <f>IF(S2&gt;0,S2/$W2,S2)</f>
        <v>0.5</v>
      </c>
      <c r="Y2" s="4">
        <f t="shared" ref="Y2:AA17" si="4">IF(T2&gt;0,T2/$W2,T2)</f>
        <v>0.5</v>
      </c>
      <c r="Z2" s="4">
        <f t="shared" si="4"/>
        <v>0</v>
      </c>
      <c r="AA2" s="4">
        <f t="shared" si="4"/>
        <v>0</v>
      </c>
      <c r="AB2" s="2" t="s">
        <v>129</v>
      </c>
      <c r="AC2" s="2" t="s">
        <v>139</v>
      </c>
      <c r="AD2" s="2" t="s">
        <v>131</v>
      </c>
      <c r="AE2" s="2" t="s">
        <v>132</v>
      </c>
      <c r="AF2" s="2" t="s">
        <v>133</v>
      </c>
      <c r="AH2">
        <f>IF(Q2&lt;$H$9,Q2,MIN($H$3,$H$9+N2))</f>
        <v>25.86</v>
      </c>
      <c r="AI2">
        <f>IF(AH2&gt;=$H$3,0,1)</f>
        <v>1</v>
      </c>
      <c r="AJ2" t="s">
        <v>160</v>
      </c>
    </row>
    <row r="3" spans="1:36" x14ac:dyDescent="0.2">
      <c r="A3" t="s">
        <v>1</v>
      </c>
      <c r="B3">
        <v>166.04</v>
      </c>
      <c r="C3">
        <v>8.6300000000000008</v>
      </c>
      <c r="D3">
        <v>7.82</v>
      </c>
      <c r="E3">
        <v>170.98</v>
      </c>
      <c r="F3">
        <v>163.46</v>
      </c>
      <c r="G3" s="4">
        <f t="shared" ref="G3:G66" si="5">IF(_xlfn.CONCAT(C3:F3)="",-1,MAX($H$7,MIN(C3:F3)))</f>
        <v>7.82</v>
      </c>
      <c r="H3" s="2">
        <v>8000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1"/>
        <v>1</v>
      </c>
      <c r="N3" s="4">
        <f t="shared" si="2"/>
        <v>8.6300000000000008</v>
      </c>
      <c r="O3" s="4">
        <f t="shared" si="2"/>
        <v>7.82</v>
      </c>
      <c r="P3" s="4">
        <f t="shared" si="2"/>
        <v>170.98</v>
      </c>
      <c r="Q3" s="4">
        <f t="shared" si="2"/>
        <v>163.46</v>
      </c>
      <c r="R3" s="4">
        <f t="shared" si="2"/>
        <v>7.82</v>
      </c>
      <c r="S3" s="2">
        <f t="shared" si="3"/>
        <v>0</v>
      </c>
      <c r="T3" s="2">
        <f t="shared" si="3"/>
        <v>1</v>
      </c>
      <c r="U3" s="2">
        <f t="shared" si="3"/>
        <v>0</v>
      </c>
      <c r="V3" s="2">
        <f t="shared" si="3"/>
        <v>0</v>
      </c>
      <c r="W3" s="2">
        <f t="shared" ref="W3:W66" si="6">SUM(S3:V3)</f>
        <v>1</v>
      </c>
      <c r="X3" s="4">
        <f t="shared" ref="X3:AA66" si="7">IF(S3&gt;0,S3/$W3,S3)</f>
        <v>0</v>
      </c>
      <c r="Y3" s="4">
        <f t="shared" si="4"/>
        <v>1</v>
      </c>
      <c r="Z3" s="4">
        <f t="shared" si="4"/>
        <v>0</v>
      </c>
      <c r="AA3" s="4">
        <f t="shared" si="4"/>
        <v>0</v>
      </c>
      <c r="AB3" s="2">
        <f>SUM(I:I)</f>
        <v>116</v>
      </c>
      <c r="AC3" s="2">
        <f t="shared" ref="AC3:AF3" si="8">SUM(J:J)</f>
        <v>111</v>
      </c>
      <c r="AD3" s="2">
        <f t="shared" si="8"/>
        <v>68</v>
      </c>
      <c r="AE3" s="2">
        <f t="shared" si="8"/>
        <v>76</v>
      </c>
      <c r="AF3" s="2">
        <f t="shared" si="8"/>
        <v>121</v>
      </c>
      <c r="AH3">
        <f>IF(Q3&lt;$H$9,Q3,MIN($H$3,$H$9+N3))</f>
        <v>28.630000000000003</v>
      </c>
      <c r="AI3">
        <f t="shared" ref="AI3:AI66" si="9">IF(AH3&gt;=$H$3,0,1)</f>
        <v>1</v>
      </c>
      <c r="AJ3">
        <f>SUM(AI:AI)</f>
        <v>117</v>
      </c>
    </row>
    <row r="4" spans="1:36" x14ac:dyDescent="0.2">
      <c r="A4" t="s">
        <v>2</v>
      </c>
      <c r="B4">
        <v>9.9700000000000006</v>
      </c>
      <c r="C4">
        <v>13</v>
      </c>
      <c r="D4">
        <v>12.65</v>
      </c>
      <c r="E4"/>
      <c r="F4"/>
      <c r="G4" s="4">
        <f t="shared" si="5"/>
        <v>12.65</v>
      </c>
      <c r="H4" s="2" t="s">
        <v>147</v>
      </c>
      <c r="I4" s="2">
        <f t="shared" si="0"/>
        <v>1</v>
      </c>
      <c r="J4" s="2">
        <f t="shared" si="0"/>
        <v>1</v>
      </c>
      <c r="K4" s="2">
        <f t="shared" si="0"/>
        <v>0</v>
      </c>
      <c r="L4" s="2">
        <f t="shared" si="0"/>
        <v>0</v>
      </c>
      <c r="M4" s="2">
        <f t="shared" si="1"/>
        <v>1</v>
      </c>
      <c r="N4" s="4">
        <f t="shared" si="2"/>
        <v>13</v>
      </c>
      <c r="O4" s="4">
        <f t="shared" si="2"/>
        <v>12.65</v>
      </c>
      <c r="P4" s="4">
        <f t="shared" si="2"/>
        <v>8000</v>
      </c>
      <c r="Q4" s="4">
        <f t="shared" si="2"/>
        <v>8000</v>
      </c>
      <c r="R4" s="4">
        <f t="shared" si="2"/>
        <v>12.65</v>
      </c>
      <c r="S4" s="2">
        <f t="shared" si="3"/>
        <v>1</v>
      </c>
      <c r="T4" s="2">
        <f t="shared" si="3"/>
        <v>1</v>
      </c>
      <c r="U4" s="2">
        <f t="shared" si="3"/>
        <v>0</v>
      </c>
      <c r="V4" s="2">
        <f t="shared" si="3"/>
        <v>0</v>
      </c>
      <c r="W4" s="2">
        <f t="shared" si="6"/>
        <v>2</v>
      </c>
      <c r="X4" s="4">
        <f t="shared" si="7"/>
        <v>0.5</v>
      </c>
      <c r="Y4" s="4">
        <f t="shared" si="4"/>
        <v>0.5</v>
      </c>
      <c r="Z4" s="4">
        <f t="shared" si="4"/>
        <v>0</v>
      </c>
      <c r="AA4" s="4">
        <f t="shared" si="4"/>
        <v>0</v>
      </c>
      <c r="AB4" s="2" t="s">
        <v>134</v>
      </c>
      <c r="AC4" s="2" t="s">
        <v>135</v>
      </c>
      <c r="AD4" s="2" t="s">
        <v>136</v>
      </c>
      <c r="AE4" s="2" t="s">
        <v>137</v>
      </c>
      <c r="AF4" s="2" t="s">
        <v>138</v>
      </c>
      <c r="AH4">
        <f>IF(Q4&lt;$H$9,Q4,MIN($H$3,$H$9+N4))</f>
        <v>33</v>
      </c>
      <c r="AI4">
        <f t="shared" si="9"/>
        <v>1</v>
      </c>
      <c r="AJ4" t="s">
        <v>159</v>
      </c>
    </row>
    <row r="5" spans="1:36" x14ac:dyDescent="0.2">
      <c r="A5" t="s">
        <v>3</v>
      </c>
      <c r="B5">
        <v>11</v>
      </c>
      <c r="C5">
        <v>11.91</v>
      </c>
      <c r="D5">
        <v>11.48</v>
      </c>
      <c r="E5"/>
      <c r="F5"/>
      <c r="G5" s="4">
        <f t="shared" si="5"/>
        <v>11.48</v>
      </c>
      <c r="H5" s="2">
        <v>0.05</v>
      </c>
      <c r="I5" s="2">
        <f t="shared" si="0"/>
        <v>1</v>
      </c>
      <c r="J5" s="2">
        <f t="shared" si="0"/>
        <v>1</v>
      </c>
      <c r="K5" s="2">
        <f t="shared" si="0"/>
        <v>0</v>
      </c>
      <c r="L5" s="2">
        <f t="shared" si="0"/>
        <v>0</v>
      </c>
      <c r="M5" s="2">
        <f t="shared" si="1"/>
        <v>1</v>
      </c>
      <c r="N5" s="4">
        <f t="shared" si="2"/>
        <v>11.91</v>
      </c>
      <c r="O5" s="4">
        <f t="shared" si="2"/>
        <v>11.48</v>
      </c>
      <c r="P5" s="4">
        <f t="shared" si="2"/>
        <v>8000</v>
      </c>
      <c r="Q5" s="4">
        <f t="shared" si="2"/>
        <v>8000</v>
      </c>
      <c r="R5" s="4">
        <f t="shared" si="2"/>
        <v>11.48</v>
      </c>
      <c r="S5" s="2">
        <f t="shared" si="3"/>
        <v>1</v>
      </c>
      <c r="T5" s="2">
        <f t="shared" si="3"/>
        <v>1</v>
      </c>
      <c r="U5" s="2">
        <f t="shared" si="3"/>
        <v>0</v>
      </c>
      <c r="V5" s="2">
        <f t="shared" si="3"/>
        <v>0</v>
      </c>
      <c r="W5" s="2">
        <f t="shared" si="6"/>
        <v>2</v>
      </c>
      <c r="X5" s="4">
        <f t="shared" si="7"/>
        <v>0.5</v>
      </c>
      <c r="Y5" s="4">
        <f t="shared" si="4"/>
        <v>0.5</v>
      </c>
      <c r="Z5" s="4">
        <f t="shared" si="4"/>
        <v>0</v>
      </c>
      <c r="AA5" s="4">
        <f t="shared" si="4"/>
        <v>0</v>
      </c>
      <c r="AB5" s="3">
        <f>AVERAGE(N:N)</f>
        <v>633.21434426229484</v>
      </c>
      <c r="AC5" s="3">
        <f t="shared" ref="AC5:AF5" si="10">AVERAGE(O:O)</f>
        <v>928.09704918032787</v>
      </c>
      <c r="AD5" s="3">
        <f t="shared" si="10"/>
        <v>3683.6331967213118</v>
      </c>
      <c r="AE5" s="3">
        <f t="shared" si="10"/>
        <v>3276.0799180327867</v>
      </c>
      <c r="AF5" s="3">
        <f t="shared" si="10"/>
        <v>244.7604918032788</v>
      </c>
      <c r="AH5">
        <f>IF(Q5&lt;$H$9,Q5,MIN($H$3,$H$9+N5))</f>
        <v>31.91</v>
      </c>
      <c r="AI5">
        <f t="shared" si="9"/>
        <v>1</v>
      </c>
      <c r="AJ5" s="10">
        <f>AVERAGE(AH:AH)</f>
        <v>576.91131147540978</v>
      </c>
    </row>
    <row r="6" spans="1:36" x14ac:dyDescent="0.2">
      <c r="A6" t="s">
        <v>4</v>
      </c>
      <c r="B6">
        <v>10.86</v>
      </c>
      <c r="C6">
        <v>12.46</v>
      </c>
      <c r="D6">
        <v>11.94</v>
      </c>
      <c r="E6"/>
      <c r="F6"/>
      <c r="G6" s="4">
        <f t="shared" si="5"/>
        <v>11.94</v>
      </c>
      <c r="H6" s="2" t="s">
        <v>148</v>
      </c>
      <c r="I6" s="2">
        <f t="shared" si="0"/>
        <v>1</v>
      </c>
      <c r="J6" s="2">
        <f t="shared" si="0"/>
        <v>1</v>
      </c>
      <c r="K6" s="2">
        <f t="shared" si="0"/>
        <v>0</v>
      </c>
      <c r="L6" s="2">
        <f t="shared" si="0"/>
        <v>0</v>
      </c>
      <c r="M6" s="2">
        <f t="shared" si="1"/>
        <v>1</v>
      </c>
      <c r="N6" s="4">
        <f t="shared" si="2"/>
        <v>12.46</v>
      </c>
      <c r="O6" s="4">
        <f t="shared" si="2"/>
        <v>11.94</v>
      </c>
      <c r="P6" s="4">
        <f t="shared" si="2"/>
        <v>8000</v>
      </c>
      <c r="Q6" s="4">
        <f t="shared" si="2"/>
        <v>8000</v>
      </c>
      <c r="R6" s="4">
        <f t="shared" si="2"/>
        <v>11.94</v>
      </c>
      <c r="S6" s="2">
        <f t="shared" si="3"/>
        <v>1</v>
      </c>
      <c r="T6" s="2">
        <f t="shared" si="3"/>
        <v>1</v>
      </c>
      <c r="U6" s="2">
        <f t="shared" si="3"/>
        <v>0</v>
      </c>
      <c r="V6" s="2">
        <f t="shared" si="3"/>
        <v>0</v>
      </c>
      <c r="W6" s="2">
        <f t="shared" si="6"/>
        <v>2</v>
      </c>
      <c r="X6" s="4">
        <f t="shared" si="7"/>
        <v>0.5</v>
      </c>
      <c r="Y6" s="4">
        <f t="shared" si="4"/>
        <v>0.5</v>
      </c>
      <c r="Z6" s="4">
        <f t="shared" si="4"/>
        <v>0</v>
      </c>
      <c r="AA6" s="4">
        <f t="shared" si="4"/>
        <v>0</v>
      </c>
      <c r="AB6" s="2" t="s">
        <v>154</v>
      </c>
      <c r="AC6" s="2" t="s">
        <v>155</v>
      </c>
      <c r="AD6" s="2" t="s">
        <v>156</v>
      </c>
      <c r="AE6" s="2" t="s">
        <v>157</v>
      </c>
      <c r="AF6" s="2" t="s">
        <v>144</v>
      </c>
      <c r="AG6" s="2"/>
      <c r="AH6">
        <f>IF(Q6&lt;$H$9,Q6,MIN($H$3,$H$9+N6))</f>
        <v>32.46</v>
      </c>
      <c r="AI6">
        <f t="shared" si="9"/>
        <v>1</v>
      </c>
    </row>
    <row r="7" spans="1:36" x14ac:dyDescent="0.2">
      <c r="A7" t="s">
        <v>5</v>
      </c>
      <c r="B7">
        <v>14.47</v>
      </c>
      <c r="C7">
        <v>68.069999999999993</v>
      </c>
      <c r="D7">
        <v>17.73</v>
      </c>
      <c r="E7"/>
      <c r="F7">
        <v>182.32</v>
      </c>
      <c r="G7" s="4">
        <f t="shared" si="5"/>
        <v>17.73</v>
      </c>
      <c r="H7" s="2">
        <v>1</v>
      </c>
      <c r="I7" s="2">
        <f t="shared" si="0"/>
        <v>1</v>
      </c>
      <c r="J7" s="2">
        <f t="shared" si="0"/>
        <v>1</v>
      </c>
      <c r="K7" s="2">
        <f t="shared" si="0"/>
        <v>0</v>
      </c>
      <c r="L7" s="2">
        <f t="shared" si="0"/>
        <v>1</v>
      </c>
      <c r="M7" s="2">
        <f t="shared" si="1"/>
        <v>1</v>
      </c>
      <c r="N7" s="4">
        <f t="shared" si="2"/>
        <v>68.069999999999993</v>
      </c>
      <c r="O7" s="4">
        <f t="shared" si="2"/>
        <v>17.73</v>
      </c>
      <c r="P7" s="4">
        <f t="shared" si="2"/>
        <v>8000</v>
      </c>
      <c r="Q7" s="4">
        <f t="shared" si="2"/>
        <v>182.32</v>
      </c>
      <c r="R7" s="4">
        <f t="shared" si="2"/>
        <v>17.73</v>
      </c>
      <c r="S7" s="2">
        <f t="shared" si="3"/>
        <v>0</v>
      </c>
      <c r="T7" s="2">
        <f t="shared" si="3"/>
        <v>1</v>
      </c>
      <c r="U7" s="2">
        <f t="shared" si="3"/>
        <v>0</v>
      </c>
      <c r="V7" s="2">
        <f t="shared" si="3"/>
        <v>0</v>
      </c>
      <c r="W7" s="2">
        <f t="shared" si="6"/>
        <v>1</v>
      </c>
      <c r="X7" s="4">
        <f t="shared" si="7"/>
        <v>0</v>
      </c>
      <c r="Y7" s="4">
        <f t="shared" si="4"/>
        <v>1</v>
      </c>
      <c r="Z7" s="4">
        <f t="shared" si="4"/>
        <v>0</v>
      </c>
      <c r="AA7" s="4">
        <f t="shared" si="4"/>
        <v>0</v>
      </c>
      <c r="AB7" s="3">
        <f>SUM(X:X)</f>
        <v>29.5</v>
      </c>
      <c r="AC7" s="3">
        <f t="shared" ref="AC7:AE7" si="11">SUM(Y:Y)</f>
        <v>65.833333333333329</v>
      </c>
      <c r="AD7" s="3">
        <f t="shared" si="11"/>
        <v>18.833333333333332</v>
      </c>
      <c r="AE7" s="3">
        <f t="shared" si="11"/>
        <v>6.833333333333333</v>
      </c>
      <c r="AF7" s="3">
        <f>SUM(AB7:AE7)</f>
        <v>120.99999999999999</v>
      </c>
      <c r="AH7">
        <f>IF(Q7&lt;$H$9,Q7,MIN($H$3,$H$9+N7))</f>
        <v>88.07</v>
      </c>
      <c r="AI7">
        <f t="shared" si="9"/>
        <v>1</v>
      </c>
    </row>
    <row r="8" spans="1:36" x14ac:dyDescent="0.2">
      <c r="A8" t="s">
        <v>6</v>
      </c>
      <c r="B8">
        <v>0.09</v>
      </c>
      <c r="C8">
        <v>29.26</v>
      </c>
      <c r="D8">
        <v>28.13</v>
      </c>
      <c r="E8">
        <v>13.23</v>
      </c>
      <c r="F8">
        <v>21.23</v>
      </c>
      <c r="G8" s="4">
        <f t="shared" si="5"/>
        <v>13.23</v>
      </c>
      <c r="H8" s="2" t="s">
        <v>158</v>
      </c>
      <c r="I8" s="2">
        <f t="shared" si="0"/>
        <v>1</v>
      </c>
      <c r="J8" s="2">
        <f t="shared" si="0"/>
        <v>1</v>
      </c>
      <c r="K8" s="2">
        <f t="shared" si="0"/>
        <v>1</v>
      </c>
      <c r="L8" s="2">
        <f t="shared" si="0"/>
        <v>1</v>
      </c>
      <c r="M8" s="2">
        <f t="shared" si="1"/>
        <v>1</v>
      </c>
      <c r="N8" s="4">
        <f t="shared" si="2"/>
        <v>29.26</v>
      </c>
      <c r="O8" s="4">
        <f t="shared" si="2"/>
        <v>28.13</v>
      </c>
      <c r="P8" s="4">
        <f t="shared" si="2"/>
        <v>13.23</v>
      </c>
      <c r="Q8" s="4">
        <f t="shared" si="2"/>
        <v>21.23</v>
      </c>
      <c r="R8" s="4">
        <f t="shared" si="2"/>
        <v>13.23</v>
      </c>
      <c r="S8" s="2">
        <f t="shared" si="3"/>
        <v>0</v>
      </c>
      <c r="T8" s="2">
        <f t="shared" si="3"/>
        <v>0</v>
      </c>
      <c r="U8" s="2">
        <f t="shared" si="3"/>
        <v>1</v>
      </c>
      <c r="V8" s="2">
        <f t="shared" si="3"/>
        <v>0</v>
      </c>
      <c r="W8" s="2">
        <f t="shared" si="6"/>
        <v>1</v>
      </c>
      <c r="X8" s="4">
        <f t="shared" si="7"/>
        <v>0</v>
      </c>
      <c r="Y8" s="4">
        <f t="shared" si="4"/>
        <v>0</v>
      </c>
      <c r="Z8" s="4">
        <f t="shared" si="4"/>
        <v>1</v>
      </c>
      <c r="AA8" s="4">
        <f t="shared" si="4"/>
        <v>0</v>
      </c>
      <c r="AB8" s="2"/>
      <c r="AC8" s="2"/>
      <c r="AD8" s="2"/>
      <c r="AE8" s="2"/>
      <c r="AF8" s="2"/>
      <c r="AH8">
        <f>IF(Q8&lt;$H$9,Q8,MIN($H$3,$H$9+N8))</f>
        <v>49.260000000000005</v>
      </c>
      <c r="AI8">
        <f t="shared" si="9"/>
        <v>1</v>
      </c>
    </row>
    <row r="9" spans="1:36" x14ac:dyDescent="0.2">
      <c r="A9" t="s">
        <v>7</v>
      </c>
      <c r="B9">
        <v>1.19</v>
      </c>
      <c r="C9">
        <v>0.56000000000000005</v>
      </c>
      <c r="D9"/>
      <c r="E9">
        <v>1.6</v>
      </c>
      <c r="F9">
        <v>75.94</v>
      </c>
      <c r="G9" s="4">
        <f t="shared" si="5"/>
        <v>1</v>
      </c>
      <c r="H9" s="2">
        <v>20</v>
      </c>
      <c r="I9" s="2">
        <f t="shared" si="0"/>
        <v>1</v>
      </c>
      <c r="J9" s="2">
        <f t="shared" si="0"/>
        <v>0</v>
      </c>
      <c r="K9" s="2">
        <f t="shared" si="0"/>
        <v>1</v>
      </c>
      <c r="L9" s="2">
        <f t="shared" si="0"/>
        <v>1</v>
      </c>
      <c r="M9" s="2">
        <f t="shared" si="1"/>
        <v>1</v>
      </c>
      <c r="N9" s="4">
        <f t="shared" si="2"/>
        <v>0.56000000000000005</v>
      </c>
      <c r="O9" s="4">
        <f t="shared" si="2"/>
        <v>8000</v>
      </c>
      <c r="P9" s="4">
        <f t="shared" si="2"/>
        <v>1.6</v>
      </c>
      <c r="Q9" s="4">
        <f t="shared" si="2"/>
        <v>75.94</v>
      </c>
      <c r="R9" s="4">
        <f t="shared" si="2"/>
        <v>1</v>
      </c>
      <c r="S9" s="2">
        <f t="shared" si="3"/>
        <v>1</v>
      </c>
      <c r="T9" s="2">
        <f t="shared" si="3"/>
        <v>0</v>
      </c>
      <c r="U9" s="2">
        <f t="shared" si="3"/>
        <v>0</v>
      </c>
      <c r="V9" s="2">
        <f t="shared" si="3"/>
        <v>0</v>
      </c>
      <c r="W9" s="2">
        <f t="shared" si="6"/>
        <v>1</v>
      </c>
      <c r="X9" s="4">
        <f t="shared" si="7"/>
        <v>1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2"/>
      <c r="AC9" s="2"/>
      <c r="AD9" s="2"/>
      <c r="AE9" s="2"/>
      <c r="AF9" s="2"/>
      <c r="AH9">
        <f>IF(Q9&lt;$H$9,Q9,MIN($H$3,$H$9+N9))</f>
        <v>20.56</v>
      </c>
      <c r="AI9">
        <f t="shared" si="9"/>
        <v>1</v>
      </c>
    </row>
    <row r="10" spans="1:36" x14ac:dyDescent="0.2">
      <c r="A10" t="s">
        <v>8</v>
      </c>
      <c r="B10">
        <v>0.23</v>
      </c>
      <c r="C10">
        <v>16.38</v>
      </c>
      <c r="D10">
        <v>13.92</v>
      </c>
      <c r="E10">
        <v>1857.11</v>
      </c>
      <c r="F10"/>
      <c r="G10" s="4">
        <f t="shared" si="5"/>
        <v>13.92</v>
      </c>
      <c r="H10" s="2"/>
      <c r="I10" s="2">
        <f t="shared" si="0"/>
        <v>1</v>
      </c>
      <c r="J10" s="2">
        <f t="shared" si="0"/>
        <v>1</v>
      </c>
      <c r="K10" s="2">
        <f t="shared" si="0"/>
        <v>1</v>
      </c>
      <c r="L10" s="2">
        <f t="shared" si="0"/>
        <v>0</v>
      </c>
      <c r="M10" s="2">
        <f t="shared" si="1"/>
        <v>1</v>
      </c>
      <c r="N10" s="4">
        <f t="shared" si="2"/>
        <v>16.38</v>
      </c>
      <c r="O10" s="4">
        <f t="shared" si="2"/>
        <v>13.92</v>
      </c>
      <c r="P10" s="4">
        <f t="shared" si="2"/>
        <v>1857.11</v>
      </c>
      <c r="Q10" s="4">
        <f t="shared" si="2"/>
        <v>8000</v>
      </c>
      <c r="R10" s="4">
        <f t="shared" si="2"/>
        <v>13.92</v>
      </c>
      <c r="S10" s="2">
        <f t="shared" si="3"/>
        <v>0</v>
      </c>
      <c r="T10" s="2">
        <f t="shared" si="3"/>
        <v>1</v>
      </c>
      <c r="U10" s="2">
        <f t="shared" si="3"/>
        <v>0</v>
      </c>
      <c r="V10" s="2">
        <f t="shared" si="3"/>
        <v>0</v>
      </c>
      <c r="W10" s="2">
        <f t="shared" si="6"/>
        <v>1</v>
      </c>
      <c r="X10" s="4">
        <f t="shared" si="7"/>
        <v>0</v>
      </c>
      <c r="Y10" s="4">
        <f t="shared" si="4"/>
        <v>1</v>
      </c>
      <c r="Z10" s="4">
        <f t="shared" si="4"/>
        <v>0</v>
      </c>
      <c r="AA10" s="4">
        <f t="shared" si="4"/>
        <v>0</v>
      </c>
      <c r="AB10" s="2"/>
      <c r="AC10" s="2"/>
      <c r="AD10" s="2"/>
      <c r="AE10" s="2"/>
      <c r="AF10" s="2"/>
      <c r="AH10">
        <f>IF(Q10&lt;$H$9,Q10,MIN($H$3,$H$9+N10))</f>
        <v>36.379999999999995</v>
      </c>
      <c r="AI10">
        <f t="shared" si="9"/>
        <v>1</v>
      </c>
    </row>
    <row r="11" spans="1:36" x14ac:dyDescent="0.2">
      <c r="A11" t="s">
        <v>9</v>
      </c>
      <c r="B11">
        <v>0.95</v>
      </c>
      <c r="C11">
        <v>11.16</v>
      </c>
      <c r="D11">
        <v>2031.91</v>
      </c>
      <c r="E11">
        <v>4.95</v>
      </c>
      <c r="F11">
        <v>430.23</v>
      </c>
      <c r="G11" s="4">
        <f t="shared" si="5"/>
        <v>4.95</v>
      </c>
      <c r="H11" s="2"/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1"/>
        <v>1</v>
      </c>
      <c r="N11" s="4">
        <f t="shared" si="2"/>
        <v>11.16</v>
      </c>
      <c r="O11" s="4">
        <f t="shared" si="2"/>
        <v>2031.91</v>
      </c>
      <c r="P11" s="4">
        <f t="shared" si="2"/>
        <v>4.95</v>
      </c>
      <c r="Q11" s="4">
        <f t="shared" si="2"/>
        <v>430.23</v>
      </c>
      <c r="R11" s="4">
        <f t="shared" si="2"/>
        <v>4.95</v>
      </c>
      <c r="S11" s="2">
        <f t="shared" si="3"/>
        <v>0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6"/>
        <v>1</v>
      </c>
      <c r="X11" s="4">
        <f t="shared" si="7"/>
        <v>0</v>
      </c>
      <c r="Y11" s="4">
        <f t="shared" si="4"/>
        <v>0</v>
      </c>
      <c r="Z11" s="4">
        <f t="shared" si="4"/>
        <v>1</v>
      </c>
      <c r="AA11" s="4">
        <f t="shared" si="4"/>
        <v>0</v>
      </c>
      <c r="AB11" s="2"/>
      <c r="AC11" s="2"/>
      <c r="AD11" s="2"/>
      <c r="AE11" s="2"/>
      <c r="AF11" s="2"/>
      <c r="AH11">
        <f>IF(Q11&lt;$H$9,Q11,MIN($H$3,$H$9+N11))</f>
        <v>31.16</v>
      </c>
      <c r="AI11">
        <f t="shared" si="9"/>
        <v>1</v>
      </c>
    </row>
    <row r="12" spans="1:36" x14ac:dyDescent="0.2">
      <c r="A12" t="s">
        <v>10</v>
      </c>
      <c r="B12">
        <v>60.85</v>
      </c>
      <c r="C12">
        <v>60.44</v>
      </c>
      <c r="D12">
        <v>57.8</v>
      </c>
      <c r="E12"/>
      <c r="F12">
        <v>930.87</v>
      </c>
      <c r="G12" s="4">
        <f t="shared" si="5"/>
        <v>57.8</v>
      </c>
      <c r="H12" s="2"/>
      <c r="I12" s="2">
        <f t="shared" si="0"/>
        <v>1</v>
      </c>
      <c r="J12" s="2">
        <f t="shared" si="0"/>
        <v>1</v>
      </c>
      <c r="K12" s="2">
        <f t="shared" si="0"/>
        <v>0</v>
      </c>
      <c r="L12" s="2">
        <f t="shared" si="0"/>
        <v>1</v>
      </c>
      <c r="M12" s="2">
        <f t="shared" si="1"/>
        <v>1</v>
      </c>
      <c r="N12" s="4">
        <f t="shared" si="2"/>
        <v>60.44</v>
      </c>
      <c r="O12" s="4">
        <f t="shared" si="2"/>
        <v>57.8</v>
      </c>
      <c r="P12" s="4">
        <f t="shared" si="2"/>
        <v>8000</v>
      </c>
      <c r="Q12" s="4">
        <f t="shared" si="2"/>
        <v>930.87</v>
      </c>
      <c r="R12" s="4">
        <f t="shared" si="2"/>
        <v>57.8</v>
      </c>
      <c r="S12" s="2">
        <f t="shared" si="3"/>
        <v>1</v>
      </c>
      <c r="T12" s="2">
        <f t="shared" si="3"/>
        <v>1</v>
      </c>
      <c r="U12" s="2">
        <f t="shared" si="3"/>
        <v>0</v>
      </c>
      <c r="V12" s="2">
        <f t="shared" si="3"/>
        <v>0</v>
      </c>
      <c r="W12" s="2">
        <f t="shared" si="6"/>
        <v>2</v>
      </c>
      <c r="X12" s="4">
        <f t="shared" si="7"/>
        <v>0.5</v>
      </c>
      <c r="Y12" s="4">
        <f t="shared" si="4"/>
        <v>0.5</v>
      </c>
      <c r="Z12" s="4">
        <f t="shared" si="4"/>
        <v>0</v>
      </c>
      <c r="AA12" s="4">
        <f t="shared" si="4"/>
        <v>0</v>
      </c>
      <c r="AB12" s="2"/>
      <c r="AC12" s="2"/>
      <c r="AD12" s="2"/>
      <c r="AE12" s="2"/>
      <c r="AF12" s="2"/>
      <c r="AH12">
        <f>IF(Q12&lt;$H$9,Q12,MIN($H$3,$H$9+N12))</f>
        <v>80.44</v>
      </c>
      <c r="AI12">
        <f t="shared" si="9"/>
        <v>1</v>
      </c>
    </row>
    <row r="13" spans="1:36" x14ac:dyDescent="0.2">
      <c r="A13" t="s">
        <v>11</v>
      </c>
      <c r="B13">
        <v>33.909999999999997</v>
      </c>
      <c r="C13">
        <v>35</v>
      </c>
      <c r="D13">
        <v>32.89</v>
      </c>
      <c r="E13"/>
      <c r="F13"/>
      <c r="G13" s="4">
        <f t="shared" si="5"/>
        <v>32.89</v>
      </c>
      <c r="H13" s="2"/>
      <c r="I13" s="2">
        <f t="shared" si="0"/>
        <v>1</v>
      </c>
      <c r="J13" s="2">
        <f t="shared" si="0"/>
        <v>1</v>
      </c>
      <c r="K13" s="2">
        <f t="shared" si="0"/>
        <v>0</v>
      </c>
      <c r="L13" s="2">
        <f t="shared" si="0"/>
        <v>0</v>
      </c>
      <c r="M13" s="2">
        <f t="shared" si="1"/>
        <v>1</v>
      </c>
      <c r="N13" s="4">
        <f t="shared" si="2"/>
        <v>35</v>
      </c>
      <c r="O13" s="4">
        <f t="shared" si="2"/>
        <v>32.89</v>
      </c>
      <c r="P13" s="4">
        <f t="shared" si="2"/>
        <v>8000</v>
      </c>
      <c r="Q13" s="4">
        <f t="shared" si="2"/>
        <v>8000</v>
      </c>
      <c r="R13" s="4">
        <f t="shared" si="2"/>
        <v>32.89</v>
      </c>
      <c r="S13" s="2">
        <f t="shared" si="3"/>
        <v>0</v>
      </c>
      <c r="T13" s="2">
        <f t="shared" si="3"/>
        <v>1</v>
      </c>
      <c r="U13" s="2">
        <f t="shared" si="3"/>
        <v>0</v>
      </c>
      <c r="V13" s="2">
        <f t="shared" si="3"/>
        <v>0</v>
      </c>
      <c r="W13" s="2">
        <f t="shared" si="6"/>
        <v>1</v>
      </c>
      <c r="X13" s="4">
        <f t="shared" si="7"/>
        <v>0</v>
      </c>
      <c r="Y13" s="4">
        <f t="shared" si="4"/>
        <v>1</v>
      </c>
      <c r="Z13" s="4">
        <f t="shared" si="4"/>
        <v>0</v>
      </c>
      <c r="AA13" s="4">
        <f t="shared" si="4"/>
        <v>0</v>
      </c>
      <c r="AB13" s="2"/>
      <c r="AC13" s="2"/>
      <c r="AD13" s="2"/>
      <c r="AE13" s="2"/>
      <c r="AF13" s="2"/>
      <c r="AH13">
        <f>IF(Q13&lt;$H$9,Q13,MIN($H$3,$H$9+N13))</f>
        <v>55</v>
      </c>
      <c r="AI13">
        <f t="shared" si="9"/>
        <v>1</v>
      </c>
    </row>
    <row r="14" spans="1:36" x14ac:dyDescent="0.2">
      <c r="A14" t="s">
        <v>12</v>
      </c>
      <c r="B14">
        <v>30.56</v>
      </c>
      <c r="C14">
        <v>291.24</v>
      </c>
      <c r="D14">
        <v>50.44</v>
      </c>
      <c r="E14"/>
      <c r="F14">
        <v>2270.29</v>
      </c>
      <c r="G14" s="4">
        <f t="shared" si="5"/>
        <v>50.44</v>
      </c>
      <c r="H14" s="2"/>
      <c r="I14" s="2">
        <f t="shared" si="0"/>
        <v>1</v>
      </c>
      <c r="J14" s="2">
        <f t="shared" si="0"/>
        <v>1</v>
      </c>
      <c r="K14" s="2">
        <f t="shared" si="0"/>
        <v>0</v>
      </c>
      <c r="L14" s="2">
        <f t="shared" si="0"/>
        <v>1</v>
      </c>
      <c r="M14" s="2">
        <f t="shared" si="1"/>
        <v>1</v>
      </c>
      <c r="N14" s="4">
        <f t="shared" si="2"/>
        <v>291.24</v>
      </c>
      <c r="O14" s="4">
        <f t="shared" si="2"/>
        <v>50.44</v>
      </c>
      <c r="P14" s="4">
        <f t="shared" si="2"/>
        <v>8000</v>
      </c>
      <c r="Q14" s="4">
        <f t="shared" si="2"/>
        <v>2270.29</v>
      </c>
      <c r="R14" s="4">
        <f t="shared" si="2"/>
        <v>50.44</v>
      </c>
      <c r="S14" s="2">
        <f t="shared" si="3"/>
        <v>0</v>
      </c>
      <c r="T14" s="2">
        <f t="shared" si="3"/>
        <v>1</v>
      </c>
      <c r="U14" s="2">
        <f t="shared" si="3"/>
        <v>0</v>
      </c>
      <c r="V14" s="2">
        <f t="shared" si="3"/>
        <v>0</v>
      </c>
      <c r="W14" s="2">
        <f t="shared" si="6"/>
        <v>1</v>
      </c>
      <c r="X14" s="4">
        <f t="shared" si="7"/>
        <v>0</v>
      </c>
      <c r="Y14" s="4">
        <f t="shared" si="4"/>
        <v>1</v>
      </c>
      <c r="Z14" s="4">
        <f t="shared" si="4"/>
        <v>0</v>
      </c>
      <c r="AA14" s="4">
        <f t="shared" si="4"/>
        <v>0</v>
      </c>
      <c r="AB14" s="2"/>
      <c r="AC14" s="2"/>
      <c r="AD14" s="2"/>
      <c r="AE14" s="2"/>
      <c r="AF14" s="2"/>
      <c r="AH14">
        <f>IF(Q14&lt;$H$9,Q14,MIN($H$3,$H$9+N14))</f>
        <v>311.24</v>
      </c>
      <c r="AI14">
        <f t="shared" si="9"/>
        <v>1</v>
      </c>
    </row>
    <row r="15" spans="1:36" x14ac:dyDescent="0.2">
      <c r="A15" t="s">
        <v>13</v>
      </c>
      <c r="B15">
        <v>1.78</v>
      </c>
      <c r="C15">
        <v>112.87</v>
      </c>
      <c r="D15"/>
      <c r="E15">
        <v>17.29</v>
      </c>
      <c r="F15"/>
      <c r="G15" s="4">
        <f t="shared" si="5"/>
        <v>17.29</v>
      </c>
      <c r="H15" s="2"/>
      <c r="I15" s="2">
        <f t="shared" si="0"/>
        <v>1</v>
      </c>
      <c r="J15" s="2">
        <f t="shared" si="0"/>
        <v>0</v>
      </c>
      <c r="K15" s="2">
        <f t="shared" si="0"/>
        <v>1</v>
      </c>
      <c r="L15" s="2">
        <f t="shared" si="0"/>
        <v>0</v>
      </c>
      <c r="M15" s="2">
        <f t="shared" si="1"/>
        <v>1</v>
      </c>
      <c r="N15" s="4">
        <f t="shared" si="2"/>
        <v>112.87</v>
      </c>
      <c r="O15" s="4">
        <f t="shared" si="2"/>
        <v>8000</v>
      </c>
      <c r="P15" s="4">
        <f t="shared" si="2"/>
        <v>17.29</v>
      </c>
      <c r="Q15" s="4">
        <f t="shared" si="2"/>
        <v>8000</v>
      </c>
      <c r="R15" s="4">
        <f t="shared" si="2"/>
        <v>17.29</v>
      </c>
      <c r="S15" s="2">
        <f t="shared" si="3"/>
        <v>0</v>
      </c>
      <c r="T15" s="2">
        <f t="shared" si="3"/>
        <v>0</v>
      </c>
      <c r="U15" s="2">
        <f t="shared" si="3"/>
        <v>1</v>
      </c>
      <c r="V15" s="2">
        <f t="shared" si="3"/>
        <v>0</v>
      </c>
      <c r="W15" s="2">
        <f t="shared" si="6"/>
        <v>1</v>
      </c>
      <c r="X15" s="4">
        <f t="shared" si="7"/>
        <v>0</v>
      </c>
      <c r="Y15" s="4">
        <f t="shared" si="4"/>
        <v>0</v>
      </c>
      <c r="Z15" s="4">
        <f t="shared" si="4"/>
        <v>1</v>
      </c>
      <c r="AA15" s="4">
        <f t="shared" si="4"/>
        <v>0</v>
      </c>
      <c r="AB15" s="2"/>
      <c r="AC15" s="2"/>
      <c r="AD15" s="2"/>
      <c r="AE15" s="2"/>
      <c r="AF15" s="2"/>
      <c r="AH15">
        <f>IF(Q15&lt;$H$9,Q15,MIN($H$3,$H$9+N15))</f>
        <v>132.87</v>
      </c>
      <c r="AI15">
        <f t="shared" si="9"/>
        <v>1</v>
      </c>
    </row>
    <row r="16" spans="1:36" x14ac:dyDescent="0.2">
      <c r="A16" t="s">
        <v>14</v>
      </c>
      <c r="B16">
        <v>4.62</v>
      </c>
      <c r="C16">
        <v>6.5</v>
      </c>
      <c r="D16">
        <v>6.13</v>
      </c>
      <c r="E16">
        <v>5.15</v>
      </c>
      <c r="F16">
        <v>4.6900000000000004</v>
      </c>
      <c r="G16" s="4">
        <f t="shared" si="5"/>
        <v>4.6900000000000004</v>
      </c>
      <c r="H16" s="2"/>
      <c r="I16" s="2">
        <f t="shared" si="0"/>
        <v>1</v>
      </c>
      <c r="J16" s="2">
        <f t="shared" si="0"/>
        <v>1</v>
      </c>
      <c r="K16" s="2">
        <f t="shared" si="0"/>
        <v>1</v>
      </c>
      <c r="L16" s="2">
        <f t="shared" si="0"/>
        <v>1</v>
      </c>
      <c r="M16" s="2">
        <f t="shared" si="1"/>
        <v>1</v>
      </c>
      <c r="N16" s="4">
        <f t="shared" si="2"/>
        <v>6.5</v>
      </c>
      <c r="O16" s="4">
        <f t="shared" si="2"/>
        <v>6.13</v>
      </c>
      <c r="P16" s="4">
        <f t="shared" si="2"/>
        <v>5.15</v>
      </c>
      <c r="Q16" s="4">
        <f t="shared" si="2"/>
        <v>4.6900000000000004</v>
      </c>
      <c r="R16" s="4">
        <f t="shared" si="2"/>
        <v>4.6900000000000004</v>
      </c>
      <c r="S16" s="2">
        <f t="shared" si="3"/>
        <v>0</v>
      </c>
      <c r="T16" s="2">
        <f t="shared" si="3"/>
        <v>0</v>
      </c>
      <c r="U16" s="2">
        <f t="shared" si="3"/>
        <v>0</v>
      </c>
      <c r="V16" s="2">
        <f t="shared" si="3"/>
        <v>1</v>
      </c>
      <c r="W16" s="2">
        <f t="shared" si="6"/>
        <v>1</v>
      </c>
      <c r="X16" s="4">
        <f t="shared" si="7"/>
        <v>0</v>
      </c>
      <c r="Y16" s="4">
        <f t="shared" si="4"/>
        <v>0</v>
      </c>
      <c r="Z16" s="4">
        <f t="shared" si="4"/>
        <v>0</v>
      </c>
      <c r="AA16" s="4">
        <f t="shared" si="4"/>
        <v>1</v>
      </c>
      <c r="AB16" s="2"/>
      <c r="AC16" s="2"/>
      <c r="AD16" s="2"/>
      <c r="AE16" s="2"/>
      <c r="AF16" s="2"/>
      <c r="AH16">
        <f>IF(Q16&lt;$H$9,Q16,MIN($H$3,$H$9+N16))</f>
        <v>4.6900000000000004</v>
      </c>
      <c r="AI16">
        <f t="shared" si="9"/>
        <v>1</v>
      </c>
    </row>
    <row r="17" spans="1:35" x14ac:dyDescent="0.2">
      <c r="A17" t="s">
        <v>15</v>
      </c>
      <c r="B17">
        <v>1068.24</v>
      </c>
      <c r="C17">
        <v>34.869999999999997</v>
      </c>
      <c r="D17">
        <v>32.99</v>
      </c>
      <c r="E17"/>
      <c r="F17"/>
      <c r="G17" s="4">
        <f t="shared" si="5"/>
        <v>32.99</v>
      </c>
      <c r="H17" s="2"/>
      <c r="I17" s="2">
        <f t="shared" si="0"/>
        <v>1</v>
      </c>
      <c r="J17" s="2">
        <f t="shared" si="0"/>
        <v>1</v>
      </c>
      <c r="K17" s="2">
        <f t="shared" si="0"/>
        <v>0</v>
      </c>
      <c r="L17" s="2">
        <f t="shared" si="0"/>
        <v>0</v>
      </c>
      <c r="M17" s="2">
        <f t="shared" si="1"/>
        <v>1</v>
      </c>
      <c r="N17" s="4">
        <f t="shared" si="2"/>
        <v>34.869999999999997</v>
      </c>
      <c r="O17" s="4">
        <f t="shared" si="2"/>
        <v>32.99</v>
      </c>
      <c r="P17" s="4">
        <f t="shared" si="2"/>
        <v>8000</v>
      </c>
      <c r="Q17" s="4">
        <f t="shared" si="2"/>
        <v>8000</v>
      </c>
      <c r="R17" s="4">
        <f t="shared" si="2"/>
        <v>32.99</v>
      </c>
      <c r="S17" s="2">
        <f t="shared" si="3"/>
        <v>0</v>
      </c>
      <c r="T17" s="2">
        <f t="shared" si="3"/>
        <v>1</v>
      </c>
      <c r="U17" s="2">
        <f t="shared" si="3"/>
        <v>0</v>
      </c>
      <c r="V17" s="2">
        <f t="shared" si="3"/>
        <v>0</v>
      </c>
      <c r="W17" s="2">
        <f t="shared" si="6"/>
        <v>1</v>
      </c>
      <c r="X17" s="4">
        <f t="shared" si="7"/>
        <v>0</v>
      </c>
      <c r="Y17" s="4">
        <f t="shared" si="4"/>
        <v>1</v>
      </c>
      <c r="Z17" s="4">
        <f t="shared" si="4"/>
        <v>0</v>
      </c>
      <c r="AA17" s="4">
        <f t="shared" si="4"/>
        <v>0</v>
      </c>
      <c r="AB17" s="2"/>
      <c r="AC17" s="2"/>
      <c r="AD17" s="2"/>
      <c r="AE17" s="2"/>
      <c r="AF17" s="2"/>
      <c r="AH17">
        <f>IF(Q17&lt;$H$9,Q17,MIN($H$3,$H$9+N17))</f>
        <v>54.87</v>
      </c>
      <c r="AI17">
        <f t="shared" si="9"/>
        <v>1</v>
      </c>
    </row>
    <row r="18" spans="1:35" x14ac:dyDescent="0.2">
      <c r="A18" t="s">
        <v>16</v>
      </c>
      <c r="B18">
        <v>18.920000000000002</v>
      </c>
      <c r="C18">
        <v>230.13</v>
      </c>
      <c r="D18">
        <v>214.97</v>
      </c>
      <c r="E18"/>
      <c r="F18"/>
      <c r="G18" s="4">
        <f t="shared" si="5"/>
        <v>214.97</v>
      </c>
      <c r="H18" s="2"/>
      <c r="I18" s="2">
        <f t="shared" si="0"/>
        <v>1</v>
      </c>
      <c r="J18" s="2">
        <f t="shared" si="0"/>
        <v>1</v>
      </c>
      <c r="K18" s="2">
        <f t="shared" si="0"/>
        <v>0</v>
      </c>
      <c r="L18" s="2">
        <f t="shared" si="0"/>
        <v>0</v>
      </c>
      <c r="M18" s="2">
        <f t="shared" si="1"/>
        <v>1</v>
      </c>
      <c r="N18" s="4">
        <f t="shared" si="2"/>
        <v>230.13</v>
      </c>
      <c r="O18" s="4">
        <f t="shared" si="2"/>
        <v>214.97</v>
      </c>
      <c r="P18" s="4">
        <f t="shared" si="2"/>
        <v>8000</v>
      </c>
      <c r="Q18" s="4">
        <f t="shared" si="2"/>
        <v>8000</v>
      </c>
      <c r="R18" s="4">
        <f t="shared" si="2"/>
        <v>214.97</v>
      </c>
      <c r="S18" s="2">
        <f t="shared" si="3"/>
        <v>0</v>
      </c>
      <c r="T18" s="2">
        <f t="shared" si="3"/>
        <v>1</v>
      </c>
      <c r="U18" s="2">
        <f t="shared" si="3"/>
        <v>0</v>
      </c>
      <c r="V18" s="2">
        <f t="shared" si="3"/>
        <v>0</v>
      </c>
      <c r="W18" s="2">
        <f t="shared" si="6"/>
        <v>1</v>
      </c>
      <c r="X18" s="4">
        <f t="shared" si="7"/>
        <v>0</v>
      </c>
      <c r="Y18" s="4">
        <f t="shared" si="7"/>
        <v>1</v>
      </c>
      <c r="Z18" s="4">
        <f t="shared" si="7"/>
        <v>0</v>
      </c>
      <c r="AA18" s="4">
        <f t="shared" si="7"/>
        <v>0</v>
      </c>
      <c r="AB18" s="2"/>
      <c r="AC18" s="2"/>
      <c r="AD18" s="2"/>
      <c r="AE18" s="2"/>
      <c r="AF18" s="2"/>
      <c r="AH18">
        <f>IF(Q18&lt;$H$9,Q18,MIN($H$3,$H$9+N18))</f>
        <v>250.13</v>
      </c>
      <c r="AI18">
        <f t="shared" si="9"/>
        <v>1</v>
      </c>
    </row>
    <row r="19" spans="1:35" x14ac:dyDescent="0.2">
      <c r="A19" t="s">
        <v>17</v>
      </c>
      <c r="B19">
        <v>6.86</v>
      </c>
      <c r="C19">
        <v>10.01</v>
      </c>
      <c r="D19">
        <v>9.5399999999999991</v>
      </c>
      <c r="E19">
        <v>60.95</v>
      </c>
      <c r="F19">
        <v>241.43</v>
      </c>
      <c r="G19" s="4">
        <f t="shared" si="5"/>
        <v>9.5399999999999991</v>
      </c>
      <c r="H19" s="2"/>
      <c r="I19" s="2">
        <f t="shared" si="0"/>
        <v>1</v>
      </c>
      <c r="J19" s="2">
        <f t="shared" si="0"/>
        <v>1</v>
      </c>
      <c r="K19" s="2">
        <f t="shared" si="0"/>
        <v>1</v>
      </c>
      <c r="L19" s="2">
        <f t="shared" si="0"/>
        <v>1</v>
      </c>
      <c r="M19" s="2">
        <f t="shared" si="1"/>
        <v>1</v>
      </c>
      <c r="N19" s="4">
        <f t="shared" si="2"/>
        <v>10.01</v>
      </c>
      <c r="O19" s="4">
        <f t="shared" si="2"/>
        <v>9.5399999999999991</v>
      </c>
      <c r="P19" s="4">
        <f t="shared" si="2"/>
        <v>60.95</v>
      </c>
      <c r="Q19" s="4">
        <f t="shared" si="2"/>
        <v>241.43</v>
      </c>
      <c r="R19" s="4">
        <f t="shared" si="2"/>
        <v>9.5399999999999991</v>
      </c>
      <c r="S19" s="2">
        <f t="shared" si="3"/>
        <v>1</v>
      </c>
      <c r="T19" s="2">
        <f t="shared" si="3"/>
        <v>1</v>
      </c>
      <c r="U19" s="2">
        <f t="shared" si="3"/>
        <v>0</v>
      </c>
      <c r="V19" s="2">
        <f t="shared" si="3"/>
        <v>0</v>
      </c>
      <c r="W19" s="2">
        <f t="shared" si="6"/>
        <v>2</v>
      </c>
      <c r="X19" s="4">
        <f t="shared" si="7"/>
        <v>0.5</v>
      </c>
      <c r="Y19" s="4">
        <f t="shared" si="7"/>
        <v>0.5</v>
      </c>
      <c r="Z19" s="4">
        <f t="shared" si="7"/>
        <v>0</v>
      </c>
      <c r="AA19" s="4">
        <f t="shared" si="7"/>
        <v>0</v>
      </c>
      <c r="AB19" s="2"/>
      <c r="AC19" s="2"/>
      <c r="AD19" s="2"/>
      <c r="AE19" s="2"/>
      <c r="AF19" s="2"/>
      <c r="AH19">
        <f>IF(Q19&lt;$H$9,Q19,MIN($H$3,$H$9+N19))</f>
        <v>30.009999999999998</v>
      </c>
      <c r="AI19">
        <f t="shared" si="9"/>
        <v>1</v>
      </c>
    </row>
    <row r="20" spans="1:35" x14ac:dyDescent="0.2">
      <c r="A20" t="s">
        <v>18</v>
      </c>
      <c r="B20">
        <v>1703.68</v>
      </c>
      <c r="C20">
        <v>58.45</v>
      </c>
      <c r="D20">
        <v>56.32</v>
      </c>
      <c r="E20"/>
      <c r="F20"/>
      <c r="G20" s="4">
        <f t="shared" si="5"/>
        <v>56.32</v>
      </c>
      <c r="H20" s="2"/>
      <c r="I20" s="2">
        <f t="shared" si="0"/>
        <v>1</v>
      </c>
      <c r="J20" s="2">
        <f t="shared" si="0"/>
        <v>1</v>
      </c>
      <c r="K20" s="2">
        <f t="shared" si="0"/>
        <v>0</v>
      </c>
      <c r="L20" s="2">
        <f t="shared" si="0"/>
        <v>0</v>
      </c>
      <c r="M20" s="2">
        <f t="shared" si="1"/>
        <v>1</v>
      </c>
      <c r="N20" s="4">
        <f t="shared" si="2"/>
        <v>58.45</v>
      </c>
      <c r="O20" s="4">
        <f t="shared" si="2"/>
        <v>56.32</v>
      </c>
      <c r="P20" s="4">
        <f t="shared" si="2"/>
        <v>8000</v>
      </c>
      <c r="Q20" s="4">
        <f t="shared" si="2"/>
        <v>8000</v>
      </c>
      <c r="R20" s="4">
        <f t="shared" si="2"/>
        <v>56.32</v>
      </c>
      <c r="S20" s="2">
        <f t="shared" si="3"/>
        <v>1</v>
      </c>
      <c r="T20" s="2">
        <f t="shared" si="3"/>
        <v>1</v>
      </c>
      <c r="U20" s="2">
        <f t="shared" si="3"/>
        <v>0</v>
      </c>
      <c r="V20" s="2">
        <f t="shared" si="3"/>
        <v>0</v>
      </c>
      <c r="W20" s="2">
        <f t="shared" si="6"/>
        <v>2</v>
      </c>
      <c r="X20" s="4">
        <f t="shared" si="7"/>
        <v>0.5</v>
      </c>
      <c r="Y20" s="4">
        <f t="shared" si="7"/>
        <v>0.5</v>
      </c>
      <c r="Z20" s="4">
        <f t="shared" si="7"/>
        <v>0</v>
      </c>
      <c r="AA20" s="4">
        <f t="shared" si="7"/>
        <v>0</v>
      </c>
      <c r="AB20" s="2"/>
      <c r="AC20" s="2"/>
      <c r="AD20" s="2"/>
      <c r="AE20" s="2"/>
      <c r="AF20" s="2"/>
      <c r="AH20">
        <f>IF(Q20&lt;$H$9,Q20,MIN($H$3,$H$9+N20))</f>
        <v>78.45</v>
      </c>
      <c r="AI20">
        <f t="shared" si="9"/>
        <v>1</v>
      </c>
    </row>
    <row r="21" spans="1:35" x14ac:dyDescent="0.2">
      <c r="A21" t="s">
        <v>19</v>
      </c>
      <c r="B21">
        <v>792.5</v>
      </c>
      <c r="C21">
        <v>589.91999999999996</v>
      </c>
      <c r="D21">
        <v>558.15</v>
      </c>
      <c r="E21"/>
      <c r="F21"/>
      <c r="G21" s="4">
        <f t="shared" si="5"/>
        <v>558.15</v>
      </c>
      <c r="H21" s="2"/>
      <c r="I21" s="2">
        <f t="shared" si="0"/>
        <v>1</v>
      </c>
      <c r="J21" s="2">
        <f t="shared" si="0"/>
        <v>1</v>
      </c>
      <c r="K21" s="2">
        <f t="shared" si="0"/>
        <v>0</v>
      </c>
      <c r="L21" s="2">
        <f t="shared" si="0"/>
        <v>0</v>
      </c>
      <c r="M21" s="2">
        <f t="shared" si="1"/>
        <v>1</v>
      </c>
      <c r="N21" s="4">
        <f t="shared" si="2"/>
        <v>589.91999999999996</v>
      </c>
      <c r="O21" s="4">
        <f t="shared" si="2"/>
        <v>558.15</v>
      </c>
      <c r="P21" s="4">
        <f t="shared" si="2"/>
        <v>8000</v>
      </c>
      <c r="Q21" s="4">
        <f t="shared" si="2"/>
        <v>8000</v>
      </c>
      <c r="R21" s="4">
        <f t="shared" si="2"/>
        <v>558.15</v>
      </c>
      <c r="S21" s="2">
        <f t="shared" si="3"/>
        <v>0</v>
      </c>
      <c r="T21" s="2">
        <f t="shared" si="3"/>
        <v>1</v>
      </c>
      <c r="U21" s="2">
        <f t="shared" si="3"/>
        <v>0</v>
      </c>
      <c r="V21" s="2">
        <f t="shared" si="3"/>
        <v>0</v>
      </c>
      <c r="W21" s="2">
        <f t="shared" si="6"/>
        <v>1</v>
      </c>
      <c r="X21" s="4">
        <f t="shared" si="7"/>
        <v>0</v>
      </c>
      <c r="Y21" s="4">
        <f t="shared" si="7"/>
        <v>1</v>
      </c>
      <c r="Z21" s="4">
        <f t="shared" si="7"/>
        <v>0</v>
      </c>
      <c r="AA21" s="4">
        <f t="shared" si="7"/>
        <v>0</v>
      </c>
      <c r="AB21" s="2"/>
      <c r="AC21" s="2"/>
      <c r="AD21" s="2"/>
      <c r="AE21" s="2"/>
      <c r="AF21" s="2"/>
      <c r="AH21">
        <f>IF(Q21&lt;$H$9,Q21,MIN($H$3,$H$9+N21))</f>
        <v>609.91999999999996</v>
      </c>
      <c r="AI21">
        <f t="shared" si="9"/>
        <v>1</v>
      </c>
    </row>
    <row r="22" spans="1:35" x14ac:dyDescent="0.2">
      <c r="A22" t="s">
        <v>20</v>
      </c>
      <c r="B22">
        <v>4.07</v>
      </c>
      <c r="C22">
        <v>236.21</v>
      </c>
      <c r="D22">
        <v>220.48</v>
      </c>
      <c r="E22">
        <v>305.85000000000002</v>
      </c>
      <c r="F22">
        <v>3566.98</v>
      </c>
      <c r="G22" s="4">
        <f t="shared" si="5"/>
        <v>220.48</v>
      </c>
      <c r="H22" s="2"/>
      <c r="I22" s="2">
        <f t="shared" si="0"/>
        <v>1</v>
      </c>
      <c r="J22" s="2">
        <f t="shared" si="0"/>
        <v>1</v>
      </c>
      <c r="K22" s="2">
        <f t="shared" si="0"/>
        <v>1</v>
      </c>
      <c r="L22" s="2">
        <f t="shared" si="0"/>
        <v>1</v>
      </c>
      <c r="M22" s="2">
        <f t="shared" si="1"/>
        <v>1</v>
      </c>
      <c r="N22" s="4">
        <f t="shared" si="2"/>
        <v>236.21</v>
      </c>
      <c r="O22" s="4">
        <f t="shared" si="2"/>
        <v>220.48</v>
      </c>
      <c r="P22" s="4">
        <f t="shared" si="2"/>
        <v>305.85000000000002</v>
      </c>
      <c r="Q22" s="4">
        <f t="shared" si="2"/>
        <v>3566.98</v>
      </c>
      <c r="R22" s="4">
        <f t="shared" si="2"/>
        <v>220.48</v>
      </c>
      <c r="S22" s="2">
        <f t="shared" si="3"/>
        <v>0</v>
      </c>
      <c r="T22" s="2">
        <f t="shared" si="3"/>
        <v>1</v>
      </c>
      <c r="U22" s="2">
        <f t="shared" si="3"/>
        <v>0</v>
      </c>
      <c r="V22" s="2">
        <f t="shared" si="3"/>
        <v>0</v>
      </c>
      <c r="W22" s="2">
        <f t="shared" si="6"/>
        <v>1</v>
      </c>
      <c r="X22" s="4">
        <f t="shared" si="7"/>
        <v>0</v>
      </c>
      <c r="Y22" s="4">
        <f t="shared" si="7"/>
        <v>1</v>
      </c>
      <c r="Z22" s="4">
        <f t="shared" si="7"/>
        <v>0</v>
      </c>
      <c r="AA22" s="4">
        <f t="shared" si="7"/>
        <v>0</v>
      </c>
      <c r="AB22" s="2"/>
      <c r="AC22" s="2"/>
      <c r="AD22" s="2"/>
      <c r="AE22" s="2"/>
      <c r="AF22" s="2"/>
      <c r="AH22">
        <f>IF(Q22&lt;$H$9,Q22,MIN($H$3,$H$9+N22))</f>
        <v>256.21000000000004</v>
      </c>
      <c r="AI22">
        <f t="shared" si="9"/>
        <v>1</v>
      </c>
    </row>
    <row r="23" spans="1:35" x14ac:dyDescent="0.2">
      <c r="A23" t="s">
        <v>21</v>
      </c>
      <c r="B23">
        <v>942.82</v>
      </c>
      <c r="C23">
        <v>1103.6099999999999</v>
      </c>
      <c r="D23">
        <v>605.59</v>
      </c>
      <c r="E23"/>
      <c r="F23"/>
      <c r="G23" s="4">
        <f t="shared" si="5"/>
        <v>605.59</v>
      </c>
      <c r="H23" s="2"/>
      <c r="I23" s="2">
        <f t="shared" si="0"/>
        <v>1</v>
      </c>
      <c r="J23" s="2">
        <f t="shared" si="0"/>
        <v>1</v>
      </c>
      <c r="K23" s="2">
        <f t="shared" si="0"/>
        <v>0</v>
      </c>
      <c r="L23" s="2">
        <f t="shared" si="0"/>
        <v>0</v>
      </c>
      <c r="M23" s="2">
        <f t="shared" si="1"/>
        <v>1</v>
      </c>
      <c r="N23" s="4">
        <f t="shared" si="2"/>
        <v>1103.6099999999999</v>
      </c>
      <c r="O23" s="4">
        <f t="shared" si="2"/>
        <v>605.59</v>
      </c>
      <c r="P23" s="4">
        <f t="shared" si="2"/>
        <v>8000</v>
      </c>
      <c r="Q23" s="4">
        <f t="shared" si="2"/>
        <v>8000</v>
      </c>
      <c r="R23" s="4">
        <f t="shared" si="2"/>
        <v>605.59</v>
      </c>
      <c r="S23" s="2">
        <f t="shared" si="3"/>
        <v>0</v>
      </c>
      <c r="T23" s="2">
        <f t="shared" si="3"/>
        <v>1</v>
      </c>
      <c r="U23" s="2">
        <f t="shared" si="3"/>
        <v>0</v>
      </c>
      <c r="V23" s="2">
        <f t="shared" si="3"/>
        <v>0</v>
      </c>
      <c r="W23" s="2">
        <f t="shared" si="6"/>
        <v>1</v>
      </c>
      <c r="X23" s="4">
        <f t="shared" si="7"/>
        <v>0</v>
      </c>
      <c r="Y23" s="4">
        <f t="shared" si="7"/>
        <v>1</v>
      </c>
      <c r="Z23" s="4">
        <f t="shared" si="7"/>
        <v>0</v>
      </c>
      <c r="AA23" s="4">
        <f t="shared" si="7"/>
        <v>0</v>
      </c>
      <c r="AB23" s="2"/>
      <c r="AC23" s="2"/>
      <c r="AD23" s="2"/>
      <c r="AE23" s="2"/>
      <c r="AF23" s="2"/>
      <c r="AH23">
        <f>IF(Q23&lt;$H$9,Q23,MIN($H$3,$H$9+N23))</f>
        <v>1123.6099999999999</v>
      </c>
      <c r="AI23">
        <f t="shared" si="9"/>
        <v>1</v>
      </c>
    </row>
    <row r="24" spans="1:35" x14ac:dyDescent="0.2">
      <c r="A24" t="s">
        <v>22</v>
      </c>
      <c r="B24">
        <v>45.47</v>
      </c>
      <c r="C24">
        <v>40.92</v>
      </c>
      <c r="D24">
        <v>38.31</v>
      </c>
      <c r="E24">
        <v>48.6</v>
      </c>
      <c r="F24">
        <v>46.21</v>
      </c>
      <c r="G24" s="4">
        <f t="shared" si="5"/>
        <v>38.31</v>
      </c>
      <c r="H24" s="2"/>
      <c r="I24" s="2">
        <f t="shared" si="0"/>
        <v>1</v>
      </c>
      <c r="J24" s="2">
        <f t="shared" si="0"/>
        <v>1</v>
      </c>
      <c r="K24" s="2">
        <f t="shared" si="0"/>
        <v>1</v>
      </c>
      <c r="L24" s="2">
        <f t="shared" si="0"/>
        <v>1</v>
      </c>
      <c r="M24" s="2">
        <f t="shared" si="1"/>
        <v>1</v>
      </c>
      <c r="N24" s="4">
        <f t="shared" si="2"/>
        <v>40.92</v>
      </c>
      <c r="O24" s="4">
        <f t="shared" si="2"/>
        <v>38.31</v>
      </c>
      <c r="P24" s="4">
        <f t="shared" si="2"/>
        <v>48.6</v>
      </c>
      <c r="Q24" s="4">
        <f t="shared" si="2"/>
        <v>46.21</v>
      </c>
      <c r="R24" s="4">
        <f t="shared" si="2"/>
        <v>38.31</v>
      </c>
      <c r="S24" s="2">
        <f t="shared" si="3"/>
        <v>0</v>
      </c>
      <c r="T24" s="2">
        <f t="shared" si="3"/>
        <v>1</v>
      </c>
      <c r="U24" s="2">
        <f t="shared" si="3"/>
        <v>0</v>
      </c>
      <c r="V24" s="2">
        <f t="shared" si="3"/>
        <v>0</v>
      </c>
      <c r="W24" s="2">
        <f t="shared" si="6"/>
        <v>1</v>
      </c>
      <c r="X24" s="4">
        <f t="shared" si="7"/>
        <v>0</v>
      </c>
      <c r="Y24" s="4">
        <f t="shared" si="7"/>
        <v>1</v>
      </c>
      <c r="Z24" s="4">
        <f t="shared" si="7"/>
        <v>0</v>
      </c>
      <c r="AA24" s="4">
        <f t="shared" si="7"/>
        <v>0</v>
      </c>
      <c r="AB24" s="2"/>
      <c r="AC24" s="2"/>
      <c r="AD24" s="2"/>
      <c r="AE24" s="2"/>
      <c r="AF24" s="2"/>
      <c r="AH24">
        <f>IF(Q24&lt;$H$9,Q24,MIN($H$3,$H$9+N24))</f>
        <v>60.92</v>
      </c>
      <c r="AI24">
        <f t="shared" si="9"/>
        <v>1</v>
      </c>
    </row>
    <row r="25" spans="1:35" x14ac:dyDescent="0.2">
      <c r="A25" t="s">
        <v>23</v>
      </c>
      <c r="B25">
        <v>436.04</v>
      </c>
      <c r="C25">
        <v>0.03</v>
      </c>
      <c r="D25">
        <v>0.02</v>
      </c>
      <c r="E25">
        <v>0.18</v>
      </c>
      <c r="F25">
        <v>0.03</v>
      </c>
      <c r="G25" s="4">
        <f t="shared" si="5"/>
        <v>1</v>
      </c>
      <c r="H25" s="2"/>
      <c r="I25" s="2">
        <f t="shared" si="0"/>
        <v>1</v>
      </c>
      <c r="J25" s="2">
        <f t="shared" si="0"/>
        <v>1</v>
      </c>
      <c r="K25" s="2">
        <f t="shared" si="0"/>
        <v>1</v>
      </c>
      <c r="L25" s="2">
        <f t="shared" si="0"/>
        <v>1</v>
      </c>
      <c r="M25" s="2">
        <f t="shared" si="1"/>
        <v>1</v>
      </c>
      <c r="N25" s="4">
        <f t="shared" si="2"/>
        <v>0.03</v>
      </c>
      <c r="O25" s="4">
        <f t="shared" si="2"/>
        <v>0.02</v>
      </c>
      <c r="P25" s="4">
        <f t="shared" si="2"/>
        <v>0.18</v>
      </c>
      <c r="Q25" s="4">
        <f t="shared" si="2"/>
        <v>0.03</v>
      </c>
      <c r="R25" s="4">
        <f t="shared" si="2"/>
        <v>1</v>
      </c>
      <c r="S25" s="2">
        <f t="shared" si="3"/>
        <v>1</v>
      </c>
      <c r="T25" s="2">
        <f t="shared" si="3"/>
        <v>1</v>
      </c>
      <c r="U25" s="2">
        <f t="shared" si="3"/>
        <v>1</v>
      </c>
      <c r="V25" s="2">
        <f t="shared" si="3"/>
        <v>1</v>
      </c>
      <c r="W25" s="2">
        <f t="shared" si="6"/>
        <v>4</v>
      </c>
      <c r="X25" s="4">
        <f t="shared" si="7"/>
        <v>0.25</v>
      </c>
      <c r="Y25" s="4">
        <f t="shared" si="7"/>
        <v>0.25</v>
      </c>
      <c r="Z25" s="4">
        <f t="shared" si="7"/>
        <v>0.25</v>
      </c>
      <c r="AA25" s="4">
        <f t="shared" si="7"/>
        <v>0.25</v>
      </c>
      <c r="AB25" s="2"/>
      <c r="AC25" s="2"/>
      <c r="AD25" s="2"/>
      <c r="AE25" s="2"/>
      <c r="AF25" s="2"/>
      <c r="AH25">
        <f>IF(Q25&lt;$H$9,Q25,MIN($H$3,$H$9+N25))</f>
        <v>0.03</v>
      </c>
      <c r="AI25">
        <f t="shared" si="9"/>
        <v>1</v>
      </c>
    </row>
    <row r="26" spans="1:35" x14ac:dyDescent="0.2">
      <c r="A26" t="s">
        <v>24</v>
      </c>
      <c r="B26">
        <v>39.25</v>
      </c>
      <c r="C26">
        <v>57.1</v>
      </c>
      <c r="D26">
        <v>57.45</v>
      </c>
      <c r="E26">
        <v>48.74</v>
      </c>
      <c r="F26">
        <v>47.82</v>
      </c>
      <c r="G26" s="4">
        <f t="shared" si="5"/>
        <v>47.82</v>
      </c>
      <c r="H26" s="2"/>
      <c r="I26" s="2">
        <f t="shared" si="0"/>
        <v>1</v>
      </c>
      <c r="J26" s="2">
        <f t="shared" si="0"/>
        <v>1</v>
      </c>
      <c r="K26" s="2">
        <f t="shared" si="0"/>
        <v>1</v>
      </c>
      <c r="L26" s="2">
        <f t="shared" si="0"/>
        <v>1</v>
      </c>
      <c r="M26" s="2">
        <f t="shared" si="1"/>
        <v>1</v>
      </c>
      <c r="N26" s="4">
        <f t="shared" si="2"/>
        <v>57.1</v>
      </c>
      <c r="O26" s="4">
        <f t="shared" si="2"/>
        <v>57.45</v>
      </c>
      <c r="P26" s="4">
        <f t="shared" si="2"/>
        <v>48.74</v>
      </c>
      <c r="Q26" s="4">
        <f t="shared" si="2"/>
        <v>47.82</v>
      </c>
      <c r="R26" s="4">
        <f t="shared" si="2"/>
        <v>47.82</v>
      </c>
      <c r="S26" s="2">
        <f t="shared" si="3"/>
        <v>0</v>
      </c>
      <c r="T26" s="2">
        <f t="shared" si="3"/>
        <v>0</v>
      </c>
      <c r="U26" s="2">
        <f t="shared" si="3"/>
        <v>1</v>
      </c>
      <c r="V26" s="2">
        <f t="shared" si="3"/>
        <v>1</v>
      </c>
      <c r="W26" s="2">
        <f t="shared" si="6"/>
        <v>2</v>
      </c>
      <c r="X26" s="4">
        <f t="shared" si="7"/>
        <v>0</v>
      </c>
      <c r="Y26" s="4">
        <f t="shared" si="7"/>
        <v>0</v>
      </c>
      <c r="Z26" s="4">
        <f t="shared" si="7"/>
        <v>0.5</v>
      </c>
      <c r="AA26" s="4">
        <f t="shared" si="7"/>
        <v>0.5</v>
      </c>
      <c r="AB26" s="2"/>
      <c r="AC26" s="2"/>
      <c r="AD26" s="2"/>
      <c r="AE26" s="2"/>
      <c r="AF26" s="2"/>
      <c r="AH26">
        <f>IF(Q26&lt;$H$9,Q26,MIN($H$3,$H$9+N26))</f>
        <v>77.099999999999994</v>
      </c>
      <c r="AI26">
        <f t="shared" si="9"/>
        <v>1</v>
      </c>
    </row>
    <row r="27" spans="1:35" x14ac:dyDescent="0.2">
      <c r="A27" t="s">
        <v>25</v>
      </c>
      <c r="B27">
        <v>189.91</v>
      </c>
      <c r="C27">
        <v>594.21</v>
      </c>
      <c r="D27">
        <v>573.83000000000004</v>
      </c>
      <c r="E27"/>
      <c r="F27"/>
      <c r="G27" s="4">
        <f t="shared" si="5"/>
        <v>573.83000000000004</v>
      </c>
      <c r="H27" s="2"/>
      <c r="I27" s="2">
        <f t="shared" si="0"/>
        <v>1</v>
      </c>
      <c r="J27" s="2">
        <f t="shared" si="0"/>
        <v>1</v>
      </c>
      <c r="K27" s="2">
        <f t="shared" si="0"/>
        <v>0</v>
      </c>
      <c r="L27" s="2">
        <f t="shared" si="0"/>
        <v>0</v>
      </c>
      <c r="M27" s="2">
        <f t="shared" si="1"/>
        <v>1</v>
      </c>
      <c r="N27" s="4">
        <f t="shared" si="2"/>
        <v>594.21</v>
      </c>
      <c r="O27" s="4">
        <f t="shared" si="2"/>
        <v>573.83000000000004</v>
      </c>
      <c r="P27" s="4">
        <f t="shared" si="2"/>
        <v>8000</v>
      </c>
      <c r="Q27" s="4">
        <f t="shared" si="2"/>
        <v>8000</v>
      </c>
      <c r="R27" s="4">
        <f t="shared" si="2"/>
        <v>573.83000000000004</v>
      </c>
      <c r="S27" s="2">
        <f t="shared" si="3"/>
        <v>1</v>
      </c>
      <c r="T27" s="2">
        <f t="shared" si="3"/>
        <v>1</v>
      </c>
      <c r="U27" s="2">
        <f t="shared" si="3"/>
        <v>0</v>
      </c>
      <c r="V27" s="2">
        <f t="shared" si="3"/>
        <v>0</v>
      </c>
      <c r="W27" s="2">
        <f t="shared" si="6"/>
        <v>2</v>
      </c>
      <c r="X27" s="4">
        <f t="shared" si="7"/>
        <v>0.5</v>
      </c>
      <c r="Y27" s="4">
        <f t="shared" si="7"/>
        <v>0.5</v>
      </c>
      <c r="Z27" s="4">
        <f t="shared" si="7"/>
        <v>0</v>
      </c>
      <c r="AA27" s="4">
        <f t="shared" si="7"/>
        <v>0</v>
      </c>
      <c r="AB27" s="2"/>
      <c r="AC27" s="2"/>
      <c r="AD27" s="2"/>
      <c r="AE27" s="2"/>
      <c r="AF27" s="2"/>
      <c r="AH27">
        <f>IF(Q27&lt;$H$9,Q27,MIN($H$3,$H$9+N27))</f>
        <v>614.21</v>
      </c>
      <c r="AI27">
        <f t="shared" si="9"/>
        <v>1</v>
      </c>
    </row>
    <row r="28" spans="1:35" x14ac:dyDescent="0.2">
      <c r="A28" t="s">
        <v>26</v>
      </c>
      <c r="B28">
        <v>95.42</v>
      </c>
      <c r="C28">
        <v>315.99</v>
      </c>
      <c r="D28">
        <v>291.89999999999998</v>
      </c>
      <c r="E28">
        <v>3577.56</v>
      </c>
      <c r="F28"/>
      <c r="G28" s="4">
        <f t="shared" si="5"/>
        <v>291.89999999999998</v>
      </c>
      <c r="H28" s="2"/>
      <c r="I28" s="2">
        <f t="shared" si="0"/>
        <v>1</v>
      </c>
      <c r="J28" s="2">
        <f t="shared" si="0"/>
        <v>1</v>
      </c>
      <c r="K28" s="2">
        <f t="shared" si="0"/>
        <v>1</v>
      </c>
      <c r="L28" s="2">
        <f t="shared" si="0"/>
        <v>0</v>
      </c>
      <c r="M28" s="2">
        <f t="shared" si="1"/>
        <v>1</v>
      </c>
      <c r="N28" s="4">
        <f t="shared" si="2"/>
        <v>315.99</v>
      </c>
      <c r="O28" s="4">
        <f t="shared" si="2"/>
        <v>291.89999999999998</v>
      </c>
      <c r="P28" s="4">
        <f t="shared" si="2"/>
        <v>3577.56</v>
      </c>
      <c r="Q28" s="4">
        <f t="shared" si="2"/>
        <v>8000</v>
      </c>
      <c r="R28" s="4">
        <f t="shared" si="2"/>
        <v>291.89999999999998</v>
      </c>
      <c r="S28" s="2">
        <f t="shared" si="3"/>
        <v>0</v>
      </c>
      <c r="T28" s="2">
        <f t="shared" si="3"/>
        <v>1</v>
      </c>
      <c r="U28" s="2">
        <f t="shared" si="3"/>
        <v>0</v>
      </c>
      <c r="V28" s="2">
        <f t="shared" si="3"/>
        <v>0</v>
      </c>
      <c r="W28" s="2">
        <f t="shared" si="6"/>
        <v>1</v>
      </c>
      <c r="X28" s="4">
        <f t="shared" si="7"/>
        <v>0</v>
      </c>
      <c r="Y28" s="4">
        <f t="shared" si="7"/>
        <v>1</v>
      </c>
      <c r="Z28" s="4">
        <f t="shared" si="7"/>
        <v>0</v>
      </c>
      <c r="AA28" s="4">
        <f t="shared" si="7"/>
        <v>0</v>
      </c>
      <c r="AB28" s="2"/>
      <c r="AC28" s="2"/>
      <c r="AD28" s="2"/>
      <c r="AE28" s="2"/>
      <c r="AF28" s="2"/>
      <c r="AH28">
        <f>IF(Q28&lt;$H$9,Q28,MIN($H$3,$H$9+N28))</f>
        <v>335.99</v>
      </c>
      <c r="AI28">
        <f t="shared" si="9"/>
        <v>1</v>
      </c>
    </row>
    <row r="29" spans="1:35" x14ac:dyDescent="0.2">
      <c r="A29" t="s">
        <v>27</v>
      </c>
      <c r="B29">
        <v>4.63</v>
      </c>
      <c r="C29">
        <v>435.21</v>
      </c>
      <c r="D29">
        <v>420.15</v>
      </c>
      <c r="E29">
        <v>4.7699999999999996</v>
      </c>
      <c r="F29">
        <v>24.12</v>
      </c>
      <c r="G29" s="4">
        <f t="shared" si="5"/>
        <v>4.7699999999999996</v>
      </c>
      <c r="H29" s="2"/>
      <c r="I29" s="2">
        <f t="shared" si="0"/>
        <v>1</v>
      </c>
      <c r="J29" s="2">
        <f t="shared" si="0"/>
        <v>1</v>
      </c>
      <c r="K29" s="2">
        <f t="shared" si="0"/>
        <v>1</v>
      </c>
      <c r="L29" s="2">
        <f t="shared" si="0"/>
        <v>1</v>
      </c>
      <c r="M29" s="2">
        <f t="shared" si="1"/>
        <v>1</v>
      </c>
      <c r="N29" s="4">
        <f t="shared" si="2"/>
        <v>435.21</v>
      </c>
      <c r="O29" s="4">
        <f t="shared" si="2"/>
        <v>420.15</v>
      </c>
      <c r="P29" s="4">
        <f t="shared" si="2"/>
        <v>4.7699999999999996</v>
      </c>
      <c r="Q29" s="4">
        <f t="shared" si="2"/>
        <v>24.12</v>
      </c>
      <c r="R29" s="4">
        <f t="shared" si="2"/>
        <v>4.7699999999999996</v>
      </c>
      <c r="S29" s="2">
        <f t="shared" si="3"/>
        <v>0</v>
      </c>
      <c r="T29" s="2">
        <f t="shared" si="3"/>
        <v>0</v>
      </c>
      <c r="U29" s="2">
        <f t="shared" si="3"/>
        <v>1</v>
      </c>
      <c r="V29" s="2">
        <f t="shared" si="3"/>
        <v>0</v>
      </c>
      <c r="W29" s="2">
        <f t="shared" si="6"/>
        <v>1</v>
      </c>
      <c r="X29" s="4">
        <f t="shared" si="7"/>
        <v>0</v>
      </c>
      <c r="Y29" s="4">
        <f t="shared" si="7"/>
        <v>0</v>
      </c>
      <c r="Z29" s="4">
        <f t="shared" si="7"/>
        <v>1</v>
      </c>
      <c r="AA29" s="4">
        <f t="shared" si="7"/>
        <v>0</v>
      </c>
      <c r="AB29" s="2"/>
      <c r="AC29" s="2"/>
      <c r="AD29" s="2"/>
      <c r="AE29" s="2"/>
      <c r="AF29" s="2"/>
      <c r="AH29">
        <f>IF(Q29&lt;$H$9,Q29,MIN($H$3,$H$9+N29))</f>
        <v>455.21</v>
      </c>
      <c r="AI29">
        <f t="shared" si="9"/>
        <v>1</v>
      </c>
    </row>
    <row r="30" spans="1:35" x14ac:dyDescent="0.2">
      <c r="A30" t="s">
        <v>28</v>
      </c>
      <c r="B30">
        <v>791.02</v>
      </c>
      <c r="C30">
        <v>819.5</v>
      </c>
      <c r="D30">
        <v>771.38</v>
      </c>
      <c r="E30"/>
      <c r="F30"/>
      <c r="G30" s="4">
        <f t="shared" si="5"/>
        <v>771.38</v>
      </c>
      <c r="H30" s="2"/>
      <c r="I30" s="2">
        <f t="shared" si="0"/>
        <v>1</v>
      </c>
      <c r="J30" s="2">
        <f t="shared" si="0"/>
        <v>1</v>
      </c>
      <c r="K30" s="2">
        <f t="shared" si="0"/>
        <v>0</v>
      </c>
      <c r="L30" s="2">
        <f t="shared" si="0"/>
        <v>0</v>
      </c>
      <c r="M30" s="2">
        <f t="shared" si="1"/>
        <v>1</v>
      </c>
      <c r="N30" s="4">
        <f t="shared" si="2"/>
        <v>819.5</v>
      </c>
      <c r="O30" s="4">
        <f t="shared" si="2"/>
        <v>771.38</v>
      </c>
      <c r="P30" s="4">
        <f t="shared" si="2"/>
        <v>8000</v>
      </c>
      <c r="Q30" s="4">
        <f t="shared" si="2"/>
        <v>8000</v>
      </c>
      <c r="R30" s="4">
        <f t="shared" si="2"/>
        <v>771.38</v>
      </c>
      <c r="S30" s="2">
        <f t="shared" si="3"/>
        <v>0</v>
      </c>
      <c r="T30" s="2">
        <f t="shared" si="3"/>
        <v>1</v>
      </c>
      <c r="U30" s="2">
        <f t="shared" si="3"/>
        <v>0</v>
      </c>
      <c r="V30" s="2">
        <f t="shared" si="3"/>
        <v>0</v>
      </c>
      <c r="W30" s="2">
        <f t="shared" si="6"/>
        <v>1</v>
      </c>
      <c r="X30" s="4">
        <f t="shared" si="7"/>
        <v>0</v>
      </c>
      <c r="Y30" s="4">
        <f t="shared" si="7"/>
        <v>1</v>
      </c>
      <c r="Z30" s="4">
        <f t="shared" si="7"/>
        <v>0</v>
      </c>
      <c r="AA30" s="4">
        <f t="shared" si="7"/>
        <v>0</v>
      </c>
      <c r="AB30" s="2"/>
      <c r="AC30" s="2"/>
      <c r="AD30" s="2"/>
      <c r="AE30" s="2"/>
      <c r="AF30" s="2"/>
      <c r="AH30">
        <f>IF(Q30&lt;$H$9,Q30,MIN($H$3,$H$9+N30))</f>
        <v>839.5</v>
      </c>
      <c r="AI30">
        <f t="shared" si="9"/>
        <v>1</v>
      </c>
    </row>
    <row r="31" spans="1:35" x14ac:dyDescent="0.2">
      <c r="A31" t="s">
        <v>29</v>
      </c>
      <c r="B31">
        <v>619.36</v>
      </c>
      <c r="C31">
        <v>626.5</v>
      </c>
      <c r="D31">
        <v>604.79999999999995</v>
      </c>
      <c r="E31"/>
      <c r="F31"/>
      <c r="G31" s="4">
        <f t="shared" si="5"/>
        <v>604.79999999999995</v>
      </c>
      <c r="H31" s="2"/>
      <c r="I31" s="2">
        <f t="shared" si="0"/>
        <v>1</v>
      </c>
      <c r="J31" s="2">
        <f t="shared" si="0"/>
        <v>1</v>
      </c>
      <c r="K31" s="2">
        <f t="shared" si="0"/>
        <v>0</v>
      </c>
      <c r="L31" s="2">
        <f t="shared" si="0"/>
        <v>0</v>
      </c>
      <c r="M31" s="2">
        <f t="shared" si="1"/>
        <v>1</v>
      </c>
      <c r="N31" s="4">
        <f t="shared" si="2"/>
        <v>626.5</v>
      </c>
      <c r="O31" s="4">
        <f t="shared" si="2"/>
        <v>604.79999999999995</v>
      </c>
      <c r="P31" s="4">
        <f t="shared" si="2"/>
        <v>8000</v>
      </c>
      <c r="Q31" s="4">
        <f t="shared" si="2"/>
        <v>8000</v>
      </c>
      <c r="R31" s="4">
        <f t="shared" si="2"/>
        <v>604.79999999999995</v>
      </c>
      <c r="S31" s="2">
        <f t="shared" si="3"/>
        <v>1</v>
      </c>
      <c r="T31" s="2">
        <f t="shared" si="3"/>
        <v>1</v>
      </c>
      <c r="U31" s="2">
        <f t="shared" si="3"/>
        <v>0</v>
      </c>
      <c r="V31" s="2">
        <f t="shared" si="3"/>
        <v>0</v>
      </c>
      <c r="W31" s="2">
        <f t="shared" si="6"/>
        <v>2</v>
      </c>
      <c r="X31" s="4">
        <f t="shared" si="7"/>
        <v>0.5</v>
      </c>
      <c r="Y31" s="4">
        <f t="shared" si="7"/>
        <v>0.5</v>
      </c>
      <c r="Z31" s="4">
        <f t="shared" si="7"/>
        <v>0</v>
      </c>
      <c r="AA31" s="4">
        <f t="shared" si="7"/>
        <v>0</v>
      </c>
      <c r="AB31" s="2"/>
      <c r="AC31" s="2"/>
      <c r="AD31" s="2"/>
      <c r="AE31" s="2"/>
      <c r="AF31" s="2"/>
      <c r="AH31">
        <f>IF(Q31&lt;$H$9,Q31,MIN($H$3,$H$9+N31))</f>
        <v>646.5</v>
      </c>
      <c r="AI31">
        <f t="shared" si="9"/>
        <v>1</v>
      </c>
    </row>
    <row r="32" spans="1:35" x14ac:dyDescent="0.2">
      <c r="A32" t="s">
        <v>30</v>
      </c>
      <c r="B32">
        <v>1438.29</v>
      </c>
      <c r="C32">
        <v>1523.57</v>
      </c>
      <c r="D32">
        <v>1445.51</v>
      </c>
      <c r="E32"/>
      <c r="F32"/>
      <c r="G32" s="4">
        <f t="shared" si="5"/>
        <v>1445.51</v>
      </c>
      <c r="H32" s="2"/>
      <c r="I32" s="2">
        <f t="shared" si="0"/>
        <v>1</v>
      </c>
      <c r="J32" s="2">
        <f t="shared" si="0"/>
        <v>1</v>
      </c>
      <c r="K32" s="2">
        <f t="shared" si="0"/>
        <v>0</v>
      </c>
      <c r="L32" s="2">
        <f t="shared" si="0"/>
        <v>0</v>
      </c>
      <c r="M32" s="2">
        <f t="shared" si="1"/>
        <v>1</v>
      </c>
      <c r="N32" s="4">
        <f t="shared" si="2"/>
        <v>1523.57</v>
      </c>
      <c r="O32" s="4">
        <f t="shared" si="2"/>
        <v>1445.51</v>
      </c>
      <c r="P32" s="4">
        <f t="shared" si="2"/>
        <v>8000</v>
      </c>
      <c r="Q32" s="4">
        <f t="shared" si="2"/>
        <v>8000</v>
      </c>
      <c r="R32" s="4">
        <f t="shared" si="2"/>
        <v>1445.51</v>
      </c>
      <c r="S32" s="2">
        <f t="shared" si="3"/>
        <v>0</v>
      </c>
      <c r="T32" s="2">
        <f t="shared" si="3"/>
        <v>1</v>
      </c>
      <c r="U32" s="2">
        <f t="shared" si="3"/>
        <v>0</v>
      </c>
      <c r="V32" s="2">
        <f t="shared" si="3"/>
        <v>0</v>
      </c>
      <c r="W32" s="2">
        <f t="shared" si="6"/>
        <v>1</v>
      </c>
      <c r="X32" s="4">
        <f t="shared" si="7"/>
        <v>0</v>
      </c>
      <c r="Y32" s="4">
        <f t="shared" si="7"/>
        <v>1</v>
      </c>
      <c r="Z32" s="4">
        <f t="shared" si="7"/>
        <v>0</v>
      </c>
      <c r="AA32" s="4">
        <f t="shared" si="7"/>
        <v>0</v>
      </c>
      <c r="AB32" s="2"/>
      <c r="AC32" s="2"/>
      <c r="AD32" s="2"/>
      <c r="AE32" s="2"/>
      <c r="AF32" s="2"/>
      <c r="AH32">
        <f>IF(Q32&lt;$H$9,Q32,MIN($H$3,$H$9+N32))</f>
        <v>1543.57</v>
      </c>
      <c r="AI32">
        <f t="shared" si="9"/>
        <v>1</v>
      </c>
    </row>
    <row r="33" spans="1:35" x14ac:dyDescent="0.2">
      <c r="A33" t="s">
        <v>31</v>
      </c>
      <c r="B33">
        <v>0.39</v>
      </c>
      <c r="C33"/>
      <c r="D33"/>
      <c r="E33"/>
      <c r="F33">
        <v>17.97</v>
      </c>
      <c r="G33" s="4">
        <f t="shared" si="5"/>
        <v>17.97</v>
      </c>
      <c r="H33" s="2"/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1</v>
      </c>
      <c r="M33" s="2">
        <f t="shared" si="1"/>
        <v>1</v>
      </c>
      <c r="N33" s="4">
        <f t="shared" si="2"/>
        <v>8000</v>
      </c>
      <c r="O33" s="4">
        <f t="shared" si="2"/>
        <v>8000</v>
      </c>
      <c r="P33" s="4">
        <f t="shared" si="2"/>
        <v>8000</v>
      </c>
      <c r="Q33" s="4">
        <f t="shared" si="2"/>
        <v>17.97</v>
      </c>
      <c r="R33" s="4">
        <f t="shared" si="2"/>
        <v>17.97</v>
      </c>
      <c r="S33" s="2">
        <f t="shared" si="3"/>
        <v>0</v>
      </c>
      <c r="T33" s="2">
        <f t="shared" si="3"/>
        <v>0</v>
      </c>
      <c r="U33" s="2">
        <f t="shared" si="3"/>
        <v>0</v>
      </c>
      <c r="V33" s="2">
        <f t="shared" si="3"/>
        <v>1</v>
      </c>
      <c r="W33" s="2">
        <f t="shared" si="6"/>
        <v>1</v>
      </c>
      <c r="X33" s="4">
        <f t="shared" si="7"/>
        <v>0</v>
      </c>
      <c r="Y33" s="4">
        <f t="shared" si="7"/>
        <v>0</v>
      </c>
      <c r="Z33" s="4">
        <f t="shared" si="7"/>
        <v>0</v>
      </c>
      <c r="AA33" s="4">
        <f t="shared" si="7"/>
        <v>1</v>
      </c>
      <c r="AB33" s="2"/>
      <c r="AC33" s="2"/>
      <c r="AD33" s="2"/>
      <c r="AE33" s="2"/>
      <c r="AF33" s="2"/>
      <c r="AH33">
        <f>IF(Q33&lt;$H$9,Q33,MIN($H$3,$H$9+N33))</f>
        <v>17.97</v>
      </c>
      <c r="AI33">
        <f t="shared" si="9"/>
        <v>1</v>
      </c>
    </row>
    <row r="34" spans="1:35" x14ac:dyDescent="0.2">
      <c r="A34" t="s">
        <v>32</v>
      </c>
      <c r="B34">
        <v>0.06</v>
      </c>
      <c r="C34">
        <v>0.03</v>
      </c>
      <c r="D34">
        <v>0.03</v>
      </c>
      <c r="E34">
        <v>0.06</v>
      </c>
      <c r="F34">
        <v>7.0000000000000007E-2</v>
      </c>
      <c r="G34" s="4">
        <f t="shared" si="5"/>
        <v>1</v>
      </c>
      <c r="H34" s="2"/>
      <c r="I34" s="2">
        <f t="shared" ref="I34:L65" si="12">IF(C34="",0,1)</f>
        <v>1</v>
      </c>
      <c r="J34" s="2">
        <f t="shared" si="12"/>
        <v>1</v>
      </c>
      <c r="K34" s="2">
        <f t="shared" si="12"/>
        <v>1</v>
      </c>
      <c r="L34" s="2">
        <f t="shared" si="12"/>
        <v>1</v>
      </c>
      <c r="M34" s="2">
        <f t="shared" si="1"/>
        <v>1</v>
      </c>
      <c r="N34" s="4">
        <f t="shared" ref="N34:R65" si="13">IF(I34=1,C34,$H$3)</f>
        <v>0.03</v>
      </c>
      <c r="O34" s="4">
        <f t="shared" si="13"/>
        <v>0.03</v>
      </c>
      <c r="P34" s="4">
        <f t="shared" si="13"/>
        <v>0.06</v>
      </c>
      <c r="Q34" s="4">
        <f t="shared" si="13"/>
        <v>7.0000000000000007E-2</v>
      </c>
      <c r="R34" s="4">
        <f t="shared" si="13"/>
        <v>1</v>
      </c>
      <c r="S34" s="2">
        <f t="shared" ref="S34:V65" si="14">IF(AND(C34&lt;&gt;"",C34&lt;=(1+$H$5)*$G34),1,0)</f>
        <v>1</v>
      </c>
      <c r="T34" s="2">
        <f t="shared" si="14"/>
        <v>1</v>
      </c>
      <c r="U34" s="2">
        <f t="shared" si="14"/>
        <v>1</v>
      </c>
      <c r="V34" s="2">
        <f t="shared" si="14"/>
        <v>1</v>
      </c>
      <c r="W34" s="2">
        <f t="shared" si="6"/>
        <v>4</v>
      </c>
      <c r="X34" s="4">
        <f t="shared" si="7"/>
        <v>0.25</v>
      </c>
      <c r="Y34" s="4">
        <f t="shared" si="7"/>
        <v>0.25</v>
      </c>
      <c r="Z34" s="4">
        <f t="shared" si="7"/>
        <v>0.25</v>
      </c>
      <c r="AA34" s="4">
        <f t="shared" si="7"/>
        <v>0.25</v>
      </c>
      <c r="AB34" s="2"/>
      <c r="AC34" s="2"/>
      <c r="AD34" s="2"/>
      <c r="AE34" s="2"/>
      <c r="AF34" s="2"/>
      <c r="AH34">
        <f>IF(Q34&lt;$H$9,Q34,MIN($H$3,$H$9+N34))</f>
        <v>7.0000000000000007E-2</v>
      </c>
      <c r="AI34">
        <f t="shared" si="9"/>
        <v>1</v>
      </c>
    </row>
    <row r="35" spans="1:35" x14ac:dyDescent="0.2">
      <c r="A35" t="s">
        <v>33</v>
      </c>
      <c r="B35">
        <v>176.33</v>
      </c>
      <c r="C35">
        <v>0.06</v>
      </c>
      <c r="D35">
        <v>0.02</v>
      </c>
      <c r="E35"/>
      <c r="F35">
        <v>155.43</v>
      </c>
      <c r="G35" s="4">
        <f t="shared" si="5"/>
        <v>1</v>
      </c>
      <c r="H35" s="2"/>
      <c r="I35" s="2">
        <f t="shared" si="12"/>
        <v>1</v>
      </c>
      <c r="J35" s="2">
        <f t="shared" si="12"/>
        <v>1</v>
      </c>
      <c r="K35" s="2">
        <f t="shared" si="12"/>
        <v>0</v>
      </c>
      <c r="L35" s="2">
        <f t="shared" si="12"/>
        <v>1</v>
      </c>
      <c r="M35" s="2">
        <f t="shared" si="1"/>
        <v>1</v>
      </c>
      <c r="N35" s="4">
        <f t="shared" si="13"/>
        <v>0.06</v>
      </c>
      <c r="O35" s="4">
        <f t="shared" si="13"/>
        <v>0.02</v>
      </c>
      <c r="P35" s="4">
        <f t="shared" si="13"/>
        <v>8000</v>
      </c>
      <c r="Q35" s="4">
        <f t="shared" si="13"/>
        <v>155.43</v>
      </c>
      <c r="R35" s="4">
        <f t="shared" si="13"/>
        <v>1</v>
      </c>
      <c r="S35" s="2">
        <f t="shared" si="14"/>
        <v>1</v>
      </c>
      <c r="T35" s="2">
        <f t="shared" si="14"/>
        <v>1</v>
      </c>
      <c r="U35" s="2">
        <f t="shared" si="14"/>
        <v>0</v>
      </c>
      <c r="V35" s="2">
        <f t="shared" si="14"/>
        <v>0</v>
      </c>
      <c r="W35" s="2">
        <f t="shared" si="6"/>
        <v>2</v>
      </c>
      <c r="X35" s="4">
        <f t="shared" si="7"/>
        <v>0.5</v>
      </c>
      <c r="Y35" s="4">
        <f t="shared" si="7"/>
        <v>0.5</v>
      </c>
      <c r="Z35" s="4">
        <f t="shared" si="7"/>
        <v>0</v>
      </c>
      <c r="AA35" s="4">
        <f t="shared" si="7"/>
        <v>0</v>
      </c>
      <c r="AB35" s="2"/>
      <c r="AC35" s="2"/>
      <c r="AD35" s="2"/>
      <c r="AE35" s="2"/>
      <c r="AF35" s="2"/>
      <c r="AH35">
        <f>IF(Q35&lt;$H$9,Q35,MIN($H$3,$H$9+N35))</f>
        <v>20.059999999999999</v>
      </c>
      <c r="AI35">
        <f t="shared" si="9"/>
        <v>1</v>
      </c>
    </row>
    <row r="36" spans="1:35" x14ac:dyDescent="0.2">
      <c r="A36" t="s">
        <v>34</v>
      </c>
      <c r="B36">
        <v>0.02</v>
      </c>
      <c r="C36">
        <v>0.01</v>
      </c>
      <c r="D36">
        <v>0.02</v>
      </c>
      <c r="E36">
        <v>0.03</v>
      </c>
      <c r="F36">
        <v>0.03</v>
      </c>
      <c r="G36" s="4">
        <f t="shared" si="5"/>
        <v>1</v>
      </c>
      <c r="H36" s="2"/>
      <c r="I36" s="2">
        <f t="shared" si="12"/>
        <v>1</v>
      </c>
      <c r="J36" s="2">
        <f t="shared" si="12"/>
        <v>1</v>
      </c>
      <c r="K36" s="2">
        <f t="shared" si="12"/>
        <v>1</v>
      </c>
      <c r="L36" s="2">
        <f t="shared" si="12"/>
        <v>1</v>
      </c>
      <c r="M36" s="2">
        <f t="shared" si="1"/>
        <v>1</v>
      </c>
      <c r="N36" s="4">
        <f t="shared" si="13"/>
        <v>0.01</v>
      </c>
      <c r="O36" s="4">
        <f t="shared" si="13"/>
        <v>0.02</v>
      </c>
      <c r="P36" s="4">
        <f t="shared" si="13"/>
        <v>0.03</v>
      </c>
      <c r="Q36" s="4">
        <f t="shared" si="13"/>
        <v>0.03</v>
      </c>
      <c r="R36" s="4">
        <f t="shared" si="13"/>
        <v>1</v>
      </c>
      <c r="S36" s="2">
        <f t="shared" si="14"/>
        <v>1</v>
      </c>
      <c r="T36" s="2">
        <f t="shared" si="14"/>
        <v>1</v>
      </c>
      <c r="U36" s="2">
        <f t="shared" si="14"/>
        <v>1</v>
      </c>
      <c r="V36" s="2">
        <f t="shared" si="14"/>
        <v>1</v>
      </c>
      <c r="W36" s="2">
        <f t="shared" si="6"/>
        <v>4</v>
      </c>
      <c r="X36" s="4">
        <f t="shared" si="7"/>
        <v>0.25</v>
      </c>
      <c r="Y36" s="4">
        <f t="shared" si="7"/>
        <v>0.25</v>
      </c>
      <c r="Z36" s="4">
        <f t="shared" si="7"/>
        <v>0.25</v>
      </c>
      <c r="AA36" s="4">
        <f t="shared" si="7"/>
        <v>0.25</v>
      </c>
      <c r="AB36" s="2"/>
      <c r="AC36" s="2"/>
      <c r="AD36" s="2"/>
      <c r="AE36" s="2"/>
      <c r="AF36" s="2"/>
      <c r="AH36">
        <f>IF(Q36&lt;$H$9,Q36,MIN($H$3,$H$9+N36))</f>
        <v>0.03</v>
      </c>
      <c r="AI36">
        <f t="shared" si="9"/>
        <v>1</v>
      </c>
    </row>
    <row r="37" spans="1:35" x14ac:dyDescent="0.2">
      <c r="A37" t="s">
        <v>35</v>
      </c>
      <c r="B37">
        <v>994.65</v>
      </c>
      <c r="C37">
        <v>0.08</v>
      </c>
      <c r="D37">
        <v>0.04</v>
      </c>
      <c r="E37">
        <v>970.12</v>
      </c>
      <c r="F37">
        <v>1030.42</v>
      </c>
      <c r="G37" s="4">
        <f t="shared" si="5"/>
        <v>1</v>
      </c>
      <c r="H37" s="2"/>
      <c r="I37" s="2">
        <f t="shared" si="12"/>
        <v>1</v>
      </c>
      <c r="J37" s="2">
        <f t="shared" si="12"/>
        <v>1</v>
      </c>
      <c r="K37" s="2">
        <f t="shared" si="12"/>
        <v>1</v>
      </c>
      <c r="L37" s="2">
        <f t="shared" si="12"/>
        <v>1</v>
      </c>
      <c r="M37" s="2">
        <f t="shared" si="1"/>
        <v>1</v>
      </c>
      <c r="N37" s="4">
        <f t="shared" si="13"/>
        <v>0.08</v>
      </c>
      <c r="O37" s="4">
        <f t="shared" si="13"/>
        <v>0.04</v>
      </c>
      <c r="P37" s="4">
        <f t="shared" si="13"/>
        <v>970.12</v>
      </c>
      <c r="Q37" s="4">
        <f t="shared" si="13"/>
        <v>1030.42</v>
      </c>
      <c r="R37" s="4">
        <f t="shared" si="13"/>
        <v>1</v>
      </c>
      <c r="S37" s="2">
        <f t="shared" si="14"/>
        <v>1</v>
      </c>
      <c r="T37" s="2">
        <f t="shared" si="14"/>
        <v>1</v>
      </c>
      <c r="U37" s="2">
        <f t="shared" si="14"/>
        <v>0</v>
      </c>
      <c r="V37" s="2">
        <f t="shared" si="14"/>
        <v>0</v>
      </c>
      <c r="W37" s="2">
        <f t="shared" si="6"/>
        <v>2</v>
      </c>
      <c r="X37" s="4">
        <f t="shared" si="7"/>
        <v>0.5</v>
      </c>
      <c r="Y37" s="4">
        <f t="shared" si="7"/>
        <v>0.5</v>
      </c>
      <c r="Z37" s="4">
        <f t="shared" si="7"/>
        <v>0</v>
      </c>
      <c r="AA37" s="4">
        <f t="shared" si="7"/>
        <v>0</v>
      </c>
      <c r="AB37" s="2"/>
      <c r="AC37" s="2"/>
      <c r="AD37" s="2"/>
      <c r="AE37" s="2"/>
      <c r="AF37" s="2"/>
      <c r="AH37">
        <f>IF(Q37&lt;$H$9,Q37,MIN($H$3,$H$9+N37))</f>
        <v>20.079999999999998</v>
      </c>
      <c r="AI37">
        <f t="shared" si="9"/>
        <v>1</v>
      </c>
    </row>
    <row r="38" spans="1:35" x14ac:dyDescent="0.2">
      <c r="A38" t="s">
        <v>36</v>
      </c>
      <c r="B38">
        <v>79.31</v>
      </c>
      <c r="C38">
        <v>0.02</v>
      </c>
      <c r="D38">
        <v>0.02</v>
      </c>
      <c r="E38">
        <v>34.799999999999997</v>
      </c>
      <c r="F38">
        <v>252.53</v>
      </c>
      <c r="G38" s="4">
        <f t="shared" si="5"/>
        <v>1</v>
      </c>
      <c r="H38" s="2"/>
      <c r="I38" s="2">
        <f t="shared" si="12"/>
        <v>1</v>
      </c>
      <c r="J38" s="2">
        <f t="shared" si="12"/>
        <v>1</v>
      </c>
      <c r="K38" s="2">
        <f t="shared" si="12"/>
        <v>1</v>
      </c>
      <c r="L38" s="2">
        <f t="shared" si="12"/>
        <v>1</v>
      </c>
      <c r="M38" s="2">
        <f t="shared" si="1"/>
        <v>1</v>
      </c>
      <c r="N38" s="4">
        <f t="shared" si="13"/>
        <v>0.02</v>
      </c>
      <c r="O38" s="4">
        <f t="shared" si="13"/>
        <v>0.02</v>
      </c>
      <c r="P38" s="4">
        <f t="shared" si="13"/>
        <v>34.799999999999997</v>
      </c>
      <c r="Q38" s="4">
        <f t="shared" si="13"/>
        <v>252.53</v>
      </c>
      <c r="R38" s="4">
        <f t="shared" si="13"/>
        <v>1</v>
      </c>
      <c r="S38" s="2">
        <f t="shared" si="14"/>
        <v>1</v>
      </c>
      <c r="T38" s="2">
        <f t="shared" si="14"/>
        <v>1</v>
      </c>
      <c r="U38" s="2">
        <f t="shared" si="14"/>
        <v>0</v>
      </c>
      <c r="V38" s="2">
        <f t="shared" si="14"/>
        <v>0</v>
      </c>
      <c r="W38" s="2">
        <f t="shared" si="6"/>
        <v>2</v>
      </c>
      <c r="X38" s="4">
        <f t="shared" si="7"/>
        <v>0.5</v>
      </c>
      <c r="Y38" s="4">
        <f t="shared" si="7"/>
        <v>0.5</v>
      </c>
      <c r="Z38" s="4">
        <f t="shared" si="7"/>
        <v>0</v>
      </c>
      <c r="AA38" s="4">
        <f t="shared" si="7"/>
        <v>0</v>
      </c>
      <c r="AB38" s="2"/>
      <c r="AC38" s="2"/>
      <c r="AD38" s="2"/>
      <c r="AE38" s="2"/>
      <c r="AF38" s="2"/>
      <c r="AH38">
        <f>IF(Q38&lt;$H$9,Q38,MIN($H$3,$H$9+N38))</f>
        <v>20.02</v>
      </c>
      <c r="AI38">
        <f t="shared" si="9"/>
        <v>1</v>
      </c>
    </row>
    <row r="39" spans="1:35" x14ac:dyDescent="0.2">
      <c r="A39" t="s">
        <v>37</v>
      </c>
      <c r="B39">
        <v>4.8600000000000003</v>
      </c>
      <c r="C39">
        <v>0.09</v>
      </c>
      <c r="D39">
        <v>7.0000000000000007E-2</v>
      </c>
      <c r="E39">
        <v>67.31</v>
      </c>
      <c r="F39">
        <v>27.79</v>
      </c>
      <c r="G39" s="4">
        <f t="shared" si="5"/>
        <v>1</v>
      </c>
      <c r="H39" s="2"/>
      <c r="I39" s="2">
        <f t="shared" si="12"/>
        <v>1</v>
      </c>
      <c r="J39" s="2">
        <f t="shared" si="12"/>
        <v>1</v>
      </c>
      <c r="K39" s="2">
        <f t="shared" si="12"/>
        <v>1</v>
      </c>
      <c r="L39" s="2">
        <f t="shared" si="12"/>
        <v>1</v>
      </c>
      <c r="M39" s="2">
        <f t="shared" si="1"/>
        <v>1</v>
      </c>
      <c r="N39" s="4">
        <f t="shared" si="13"/>
        <v>0.09</v>
      </c>
      <c r="O39" s="4">
        <f t="shared" si="13"/>
        <v>7.0000000000000007E-2</v>
      </c>
      <c r="P39" s="4">
        <f t="shared" si="13"/>
        <v>67.31</v>
      </c>
      <c r="Q39" s="4">
        <f t="shared" si="13"/>
        <v>27.79</v>
      </c>
      <c r="R39" s="4">
        <f t="shared" si="13"/>
        <v>1</v>
      </c>
      <c r="S39" s="2">
        <f t="shared" si="14"/>
        <v>1</v>
      </c>
      <c r="T39" s="2">
        <f t="shared" si="14"/>
        <v>1</v>
      </c>
      <c r="U39" s="2">
        <f t="shared" si="14"/>
        <v>0</v>
      </c>
      <c r="V39" s="2">
        <f t="shared" si="14"/>
        <v>0</v>
      </c>
      <c r="W39" s="2">
        <f t="shared" si="6"/>
        <v>2</v>
      </c>
      <c r="X39" s="4">
        <f t="shared" si="7"/>
        <v>0.5</v>
      </c>
      <c r="Y39" s="4">
        <f t="shared" si="7"/>
        <v>0.5</v>
      </c>
      <c r="Z39" s="4">
        <f t="shared" si="7"/>
        <v>0</v>
      </c>
      <c r="AA39" s="4">
        <f t="shared" si="7"/>
        <v>0</v>
      </c>
      <c r="AB39" s="2"/>
      <c r="AC39" s="2"/>
      <c r="AD39" s="2"/>
      <c r="AE39" s="2"/>
      <c r="AF39" s="2"/>
      <c r="AH39">
        <f>IF(Q39&lt;$H$9,Q39,MIN($H$3,$H$9+N39))</f>
        <v>20.09</v>
      </c>
      <c r="AI39">
        <f t="shared" si="9"/>
        <v>1</v>
      </c>
    </row>
    <row r="40" spans="1:35" x14ac:dyDescent="0.2">
      <c r="A40" t="s">
        <v>38</v>
      </c>
      <c r="B40">
        <v>0.01</v>
      </c>
      <c r="C40">
        <v>0.01</v>
      </c>
      <c r="D40">
        <v>0.08</v>
      </c>
      <c r="E40">
        <v>0.02</v>
      </c>
      <c r="F40">
        <v>0.01</v>
      </c>
      <c r="G40" s="4">
        <f t="shared" si="5"/>
        <v>1</v>
      </c>
      <c r="H40" s="2"/>
      <c r="I40" s="2">
        <f t="shared" si="12"/>
        <v>1</v>
      </c>
      <c r="J40" s="2">
        <f t="shared" si="12"/>
        <v>1</v>
      </c>
      <c r="K40" s="2">
        <f t="shared" si="12"/>
        <v>1</v>
      </c>
      <c r="L40" s="2">
        <f t="shared" si="12"/>
        <v>1</v>
      </c>
      <c r="M40" s="2">
        <f t="shared" si="1"/>
        <v>1</v>
      </c>
      <c r="N40" s="4">
        <f t="shared" si="13"/>
        <v>0.01</v>
      </c>
      <c r="O40" s="4">
        <f t="shared" si="13"/>
        <v>0.08</v>
      </c>
      <c r="P40" s="4">
        <f t="shared" si="13"/>
        <v>0.02</v>
      </c>
      <c r="Q40" s="4">
        <f t="shared" si="13"/>
        <v>0.01</v>
      </c>
      <c r="R40" s="4">
        <f t="shared" si="13"/>
        <v>1</v>
      </c>
      <c r="S40" s="2">
        <f t="shared" si="14"/>
        <v>1</v>
      </c>
      <c r="T40" s="2">
        <f t="shared" si="14"/>
        <v>1</v>
      </c>
      <c r="U40" s="2">
        <f t="shared" si="14"/>
        <v>1</v>
      </c>
      <c r="V40" s="2">
        <f t="shared" si="14"/>
        <v>1</v>
      </c>
      <c r="W40" s="2">
        <f t="shared" si="6"/>
        <v>4</v>
      </c>
      <c r="X40" s="4">
        <f t="shared" si="7"/>
        <v>0.25</v>
      </c>
      <c r="Y40" s="4">
        <f t="shared" si="7"/>
        <v>0.25</v>
      </c>
      <c r="Z40" s="4">
        <f t="shared" si="7"/>
        <v>0.25</v>
      </c>
      <c r="AA40" s="4">
        <f t="shared" si="7"/>
        <v>0.25</v>
      </c>
      <c r="AB40" s="2"/>
      <c r="AC40" s="2"/>
      <c r="AD40" s="2"/>
      <c r="AE40" s="2"/>
      <c r="AF40" s="2"/>
      <c r="AH40">
        <f>IF(Q40&lt;$H$9,Q40,MIN($H$3,$H$9+N40))</f>
        <v>0.01</v>
      </c>
      <c r="AI40">
        <f t="shared" si="9"/>
        <v>1</v>
      </c>
    </row>
    <row r="41" spans="1:35" x14ac:dyDescent="0.2">
      <c r="A41" t="s">
        <v>39</v>
      </c>
      <c r="B41">
        <v>0.08</v>
      </c>
      <c r="C41">
        <v>0.08</v>
      </c>
      <c r="D41">
        <v>0.09</v>
      </c>
      <c r="E41">
        <v>1.95</v>
      </c>
      <c r="F41">
        <v>3.32</v>
      </c>
      <c r="G41" s="4">
        <f t="shared" si="5"/>
        <v>1</v>
      </c>
      <c r="H41" s="2"/>
      <c r="I41" s="2">
        <f t="shared" si="12"/>
        <v>1</v>
      </c>
      <c r="J41" s="2">
        <f t="shared" si="12"/>
        <v>1</v>
      </c>
      <c r="K41" s="2">
        <f t="shared" si="12"/>
        <v>1</v>
      </c>
      <c r="L41" s="2">
        <f t="shared" si="12"/>
        <v>1</v>
      </c>
      <c r="M41" s="2">
        <f t="shared" si="1"/>
        <v>1</v>
      </c>
      <c r="N41" s="4">
        <f t="shared" si="13"/>
        <v>0.08</v>
      </c>
      <c r="O41" s="4">
        <f t="shared" si="13"/>
        <v>0.09</v>
      </c>
      <c r="P41" s="4">
        <f t="shared" si="13"/>
        <v>1.95</v>
      </c>
      <c r="Q41" s="4">
        <f t="shared" si="13"/>
        <v>3.32</v>
      </c>
      <c r="R41" s="4">
        <f t="shared" si="13"/>
        <v>1</v>
      </c>
      <c r="S41" s="2">
        <f t="shared" si="14"/>
        <v>1</v>
      </c>
      <c r="T41" s="2">
        <f t="shared" si="14"/>
        <v>1</v>
      </c>
      <c r="U41" s="2">
        <f t="shared" si="14"/>
        <v>0</v>
      </c>
      <c r="V41" s="2">
        <f t="shared" si="14"/>
        <v>0</v>
      </c>
      <c r="W41" s="2">
        <f t="shared" si="6"/>
        <v>2</v>
      </c>
      <c r="X41" s="4">
        <f t="shared" si="7"/>
        <v>0.5</v>
      </c>
      <c r="Y41" s="4">
        <f t="shared" si="7"/>
        <v>0.5</v>
      </c>
      <c r="Z41" s="4">
        <f t="shared" si="7"/>
        <v>0</v>
      </c>
      <c r="AA41" s="4">
        <f t="shared" si="7"/>
        <v>0</v>
      </c>
      <c r="AB41" s="2"/>
      <c r="AC41" s="2"/>
      <c r="AD41" s="2"/>
      <c r="AE41" s="2"/>
      <c r="AF41" s="2"/>
      <c r="AH41">
        <f>IF(Q41&lt;$H$9,Q41,MIN($H$3,$H$9+N41))</f>
        <v>3.32</v>
      </c>
      <c r="AI41">
        <f t="shared" si="9"/>
        <v>1</v>
      </c>
    </row>
    <row r="42" spans="1:35" x14ac:dyDescent="0.2">
      <c r="A42" t="s">
        <v>40</v>
      </c>
      <c r="B42">
        <v>1.17</v>
      </c>
      <c r="C42">
        <v>0.63</v>
      </c>
      <c r="D42"/>
      <c r="E42">
        <v>1.61</v>
      </c>
      <c r="F42">
        <v>90.86</v>
      </c>
      <c r="G42" s="4">
        <f t="shared" si="5"/>
        <v>1</v>
      </c>
      <c r="H42" s="2"/>
      <c r="I42" s="2">
        <f t="shared" si="12"/>
        <v>1</v>
      </c>
      <c r="J42" s="2">
        <f t="shared" si="12"/>
        <v>0</v>
      </c>
      <c r="K42" s="2">
        <f t="shared" si="12"/>
        <v>1</v>
      </c>
      <c r="L42" s="2">
        <f t="shared" si="12"/>
        <v>1</v>
      </c>
      <c r="M42" s="2">
        <f t="shared" si="1"/>
        <v>1</v>
      </c>
      <c r="N42" s="4">
        <f t="shared" si="13"/>
        <v>0.63</v>
      </c>
      <c r="O42" s="4">
        <f t="shared" si="13"/>
        <v>8000</v>
      </c>
      <c r="P42" s="4">
        <f t="shared" si="13"/>
        <v>1.61</v>
      </c>
      <c r="Q42" s="4">
        <f t="shared" si="13"/>
        <v>90.86</v>
      </c>
      <c r="R42" s="4">
        <f t="shared" si="13"/>
        <v>1</v>
      </c>
      <c r="S42" s="2">
        <f t="shared" si="14"/>
        <v>1</v>
      </c>
      <c r="T42" s="2">
        <f t="shared" si="14"/>
        <v>0</v>
      </c>
      <c r="U42" s="2">
        <f t="shared" si="14"/>
        <v>0</v>
      </c>
      <c r="V42" s="2">
        <f t="shared" si="14"/>
        <v>0</v>
      </c>
      <c r="W42" s="2">
        <f t="shared" si="6"/>
        <v>1</v>
      </c>
      <c r="X42" s="4">
        <f t="shared" si="7"/>
        <v>1</v>
      </c>
      <c r="Y42" s="4">
        <f t="shared" si="7"/>
        <v>0</v>
      </c>
      <c r="Z42" s="4">
        <f t="shared" si="7"/>
        <v>0</v>
      </c>
      <c r="AA42" s="4">
        <f t="shared" si="7"/>
        <v>0</v>
      </c>
      <c r="AB42" s="2"/>
      <c r="AC42" s="2"/>
      <c r="AD42" s="2"/>
      <c r="AE42" s="2"/>
      <c r="AF42" s="2"/>
      <c r="AH42">
        <f>IF(Q42&lt;$H$9,Q42,MIN($H$3,$H$9+N42))</f>
        <v>20.63</v>
      </c>
      <c r="AI42">
        <f t="shared" si="9"/>
        <v>1</v>
      </c>
    </row>
    <row r="43" spans="1:35" x14ac:dyDescent="0.2">
      <c r="A43" t="s">
        <v>41</v>
      </c>
      <c r="B43">
        <v>0.56999999999999995</v>
      </c>
      <c r="C43">
        <v>0.78</v>
      </c>
      <c r="D43">
        <v>0.75</v>
      </c>
      <c r="E43">
        <v>0.61</v>
      </c>
      <c r="F43">
        <v>0.57999999999999996</v>
      </c>
      <c r="G43" s="4">
        <f t="shared" si="5"/>
        <v>1</v>
      </c>
      <c r="H43" s="2"/>
      <c r="I43" s="2">
        <f t="shared" si="12"/>
        <v>1</v>
      </c>
      <c r="J43" s="2">
        <f t="shared" si="12"/>
        <v>1</v>
      </c>
      <c r="K43" s="2">
        <f t="shared" si="12"/>
        <v>1</v>
      </c>
      <c r="L43" s="2">
        <f t="shared" si="12"/>
        <v>1</v>
      </c>
      <c r="M43" s="2">
        <f t="shared" si="1"/>
        <v>1</v>
      </c>
      <c r="N43" s="4">
        <f t="shared" si="13"/>
        <v>0.78</v>
      </c>
      <c r="O43" s="4">
        <f t="shared" si="13"/>
        <v>0.75</v>
      </c>
      <c r="P43" s="4">
        <f t="shared" si="13"/>
        <v>0.61</v>
      </c>
      <c r="Q43" s="4">
        <f t="shared" si="13"/>
        <v>0.57999999999999996</v>
      </c>
      <c r="R43" s="4">
        <f t="shared" si="13"/>
        <v>1</v>
      </c>
      <c r="S43" s="2">
        <f t="shared" si="14"/>
        <v>1</v>
      </c>
      <c r="T43" s="2">
        <f t="shared" si="14"/>
        <v>1</v>
      </c>
      <c r="U43" s="2">
        <f t="shared" si="14"/>
        <v>1</v>
      </c>
      <c r="V43" s="2">
        <f t="shared" si="14"/>
        <v>1</v>
      </c>
      <c r="W43" s="2">
        <f t="shared" si="6"/>
        <v>4</v>
      </c>
      <c r="X43" s="4">
        <f t="shared" si="7"/>
        <v>0.25</v>
      </c>
      <c r="Y43" s="4">
        <f t="shared" si="7"/>
        <v>0.25</v>
      </c>
      <c r="Z43" s="4">
        <f t="shared" si="7"/>
        <v>0.25</v>
      </c>
      <c r="AA43" s="4">
        <f t="shared" si="7"/>
        <v>0.25</v>
      </c>
      <c r="AB43" s="2"/>
      <c r="AC43" s="2"/>
      <c r="AD43" s="2"/>
      <c r="AE43" s="2"/>
      <c r="AF43" s="2"/>
      <c r="AH43">
        <f>IF(Q43&lt;$H$9,Q43,MIN($H$3,$H$9+N43))</f>
        <v>0.57999999999999996</v>
      </c>
      <c r="AI43">
        <f t="shared" si="9"/>
        <v>1</v>
      </c>
    </row>
    <row r="44" spans="1:35" x14ac:dyDescent="0.2">
      <c r="A44" t="s">
        <v>42</v>
      </c>
      <c r="B44">
        <v>1.56</v>
      </c>
      <c r="C44">
        <v>2.06</v>
      </c>
      <c r="D44">
        <v>1.99</v>
      </c>
      <c r="E44"/>
      <c r="F44"/>
      <c r="G44" s="4">
        <f t="shared" si="5"/>
        <v>1.99</v>
      </c>
      <c r="H44" s="2"/>
      <c r="I44" s="2">
        <f t="shared" si="12"/>
        <v>1</v>
      </c>
      <c r="J44" s="2">
        <f t="shared" si="12"/>
        <v>1</v>
      </c>
      <c r="K44" s="2">
        <f t="shared" si="12"/>
        <v>0</v>
      </c>
      <c r="L44" s="2">
        <f t="shared" si="12"/>
        <v>0</v>
      </c>
      <c r="M44" s="2">
        <f t="shared" si="1"/>
        <v>1</v>
      </c>
      <c r="N44" s="4">
        <f t="shared" si="13"/>
        <v>2.06</v>
      </c>
      <c r="O44" s="4">
        <f t="shared" si="13"/>
        <v>1.99</v>
      </c>
      <c r="P44" s="4">
        <f t="shared" si="13"/>
        <v>8000</v>
      </c>
      <c r="Q44" s="4">
        <f t="shared" si="13"/>
        <v>8000</v>
      </c>
      <c r="R44" s="4">
        <f t="shared" si="13"/>
        <v>1.99</v>
      </c>
      <c r="S44" s="2">
        <f t="shared" si="14"/>
        <v>1</v>
      </c>
      <c r="T44" s="2">
        <f t="shared" si="14"/>
        <v>1</v>
      </c>
      <c r="U44" s="2">
        <f t="shared" si="14"/>
        <v>0</v>
      </c>
      <c r="V44" s="2">
        <f t="shared" si="14"/>
        <v>0</v>
      </c>
      <c r="W44" s="2">
        <f t="shared" si="6"/>
        <v>2</v>
      </c>
      <c r="X44" s="4">
        <f t="shared" si="7"/>
        <v>0.5</v>
      </c>
      <c r="Y44" s="4">
        <f t="shared" si="7"/>
        <v>0.5</v>
      </c>
      <c r="Z44" s="4">
        <f t="shared" si="7"/>
        <v>0</v>
      </c>
      <c r="AA44" s="4">
        <f t="shared" si="7"/>
        <v>0</v>
      </c>
      <c r="AB44" s="2"/>
      <c r="AC44" s="2"/>
      <c r="AD44" s="2"/>
      <c r="AE44" s="2"/>
      <c r="AF44" s="2"/>
      <c r="AH44">
        <f>IF(Q44&lt;$H$9,Q44,MIN($H$3,$H$9+N44))</f>
        <v>22.06</v>
      </c>
      <c r="AI44">
        <f t="shared" si="9"/>
        <v>1</v>
      </c>
    </row>
    <row r="45" spans="1:35" x14ac:dyDescent="0.2">
      <c r="A45" t="s">
        <v>43</v>
      </c>
      <c r="B45">
        <v>1.24</v>
      </c>
      <c r="C45">
        <v>1.94</v>
      </c>
      <c r="D45">
        <v>14.69</v>
      </c>
      <c r="E45">
        <v>4.17</v>
      </c>
      <c r="F45">
        <v>37.32</v>
      </c>
      <c r="G45" s="4">
        <f t="shared" si="5"/>
        <v>1.94</v>
      </c>
      <c r="H45" s="2"/>
      <c r="I45" s="2">
        <f t="shared" si="12"/>
        <v>1</v>
      </c>
      <c r="J45" s="2">
        <f t="shared" si="12"/>
        <v>1</v>
      </c>
      <c r="K45" s="2">
        <f t="shared" si="12"/>
        <v>1</v>
      </c>
      <c r="L45" s="2">
        <f t="shared" si="12"/>
        <v>1</v>
      </c>
      <c r="M45" s="2">
        <f t="shared" si="1"/>
        <v>1</v>
      </c>
      <c r="N45" s="4">
        <f t="shared" si="13"/>
        <v>1.94</v>
      </c>
      <c r="O45" s="4">
        <f t="shared" si="13"/>
        <v>14.69</v>
      </c>
      <c r="P45" s="4">
        <f t="shared" si="13"/>
        <v>4.17</v>
      </c>
      <c r="Q45" s="4">
        <f t="shared" si="13"/>
        <v>37.32</v>
      </c>
      <c r="R45" s="4">
        <f t="shared" si="13"/>
        <v>1.94</v>
      </c>
      <c r="S45" s="2">
        <f t="shared" si="14"/>
        <v>1</v>
      </c>
      <c r="T45" s="2">
        <f t="shared" si="14"/>
        <v>0</v>
      </c>
      <c r="U45" s="2">
        <f t="shared" si="14"/>
        <v>0</v>
      </c>
      <c r="V45" s="2">
        <f t="shared" si="14"/>
        <v>0</v>
      </c>
      <c r="W45" s="2">
        <f t="shared" si="6"/>
        <v>1</v>
      </c>
      <c r="X45" s="4">
        <f t="shared" si="7"/>
        <v>1</v>
      </c>
      <c r="Y45" s="4">
        <f t="shared" si="7"/>
        <v>0</v>
      </c>
      <c r="Z45" s="4">
        <f t="shared" si="7"/>
        <v>0</v>
      </c>
      <c r="AA45" s="4">
        <f t="shared" si="7"/>
        <v>0</v>
      </c>
      <c r="AB45" s="2"/>
      <c r="AC45" s="2"/>
      <c r="AD45" s="2"/>
      <c r="AE45" s="2"/>
      <c r="AF45" s="2"/>
      <c r="AH45">
        <f>IF(Q45&lt;$H$9,Q45,MIN($H$3,$H$9+N45))</f>
        <v>21.94</v>
      </c>
      <c r="AI45">
        <f t="shared" si="9"/>
        <v>1</v>
      </c>
    </row>
    <row r="46" spans="1:35" x14ac:dyDescent="0.2">
      <c r="A46" t="s">
        <v>44</v>
      </c>
      <c r="B46">
        <v>4.03</v>
      </c>
      <c r="C46">
        <v>1.1200000000000001</v>
      </c>
      <c r="D46">
        <v>1.03</v>
      </c>
      <c r="E46">
        <v>113.35</v>
      </c>
      <c r="F46">
        <v>3007.75</v>
      </c>
      <c r="G46" s="4">
        <f t="shared" si="5"/>
        <v>1.03</v>
      </c>
      <c r="H46" s="2"/>
      <c r="I46" s="2">
        <f t="shared" si="12"/>
        <v>1</v>
      </c>
      <c r="J46" s="2">
        <f t="shared" si="12"/>
        <v>1</v>
      </c>
      <c r="K46" s="2">
        <f t="shared" si="12"/>
        <v>1</v>
      </c>
      <c r="L46" s="2">
        <f t="shared" si="12"/>
        <v>1</v>
      </c>
      <c r="M46" s="2">
        <f t="shared" si="1"/>
        <v>1</v>
      </c>
      <c r="N46" s="4">
        <f t="shared" si="13"/>
        <v>1.1200000000000001</v>
      </c>
      <c r="O46" s="4">
        <f t="shared" si="13"/>
        <v>1.03</v>
      </c>
      <c r="P46" s="4">
        <f t="shared" si="13"/>
        <v>113.35</v>
      </c>
      <c r="Q46" s="4">
        <f t="shared" si="13"/>
        <v>3007.75</v>
      </c>
      <c r="R46" s="4">
        <f t="shared" si="13"/>
        <v>1.03</v>
      </c>
      <c r="S46" s="2">
        <f t="shared" si="14"/>
        <v>0</v>
      </c>
      <c r="T46" s="2">
        <f t="shared" si="14"/>
        <v>1</v>
      </c>
      <c r="U46" s="2">
        <f t="shared" si="14"/>
        <v>0</v>
      </c>
      <c r="V46" s="2">
        <f t="shared" si="14"/>
        <v>0</v>
      </c>
      <c r="W46" s="2">
        <f t="shared" si="6"/>
        <v>1</v>
      </c>
      <c r="X46" s="4">
        <f t="shared" si="7"/>
        <v>0</v>
      </c>
      <c r="Y46" s="4">
        <f t="shared" si="7"/>
        <v>1</v>
      </c>
      <c r="Z46" s="4">
        <f t="shared" si="7"/>
        <v>0</v>
      </c>
      <c r="AA46" s="4">
        <f t="shared" si="7"/>
        <v>0</v>
      </c>
      <c r="AB46" s="2"/>
      <c r="AC46" s="2"/>
      <c r="AD46" s="2"/>
      <c r="AE46" s="2"/>
      <c r="AF46" s="2"/>
      <c r="AH46">
        <f>IF(Q46&lt;$H$9,Q46,MIN($H$3,$H$9+N46))</f>
        <v>21.12</v>
      </c>
      <c r="AI46">
        <f t="shared" si="9"/>
        <v>1</v>
      </c>
    </row>
    <row r="47" spans="1:35" x14ac:dyDescent="0.2">
      <c r="A47" t="s">
        <v>45</v>
      </c>
      <c r="B47">
        <v>29.52</v>
      </c>
      <c r="C47">
        <v>13.81</v>
      </c>
      <c r="D47"/>
      <c r="E47"/>
      <c r="F47"/>
      <c r="G47" s="4">
        <f t="shared" si="5"/>
        <v>13.81</v>
      </c>
      <c r="H47" s="2"/>
      <c r="I47" s="2">
        <f t="shared" si="12"/>
        <v>1</v>
      </c>
      <c r="J47" s="2">
        <f t="shared" si="12"/>
        <v>0</v>
      </c>
      <c r="K47" s="2">
        <f t="shared" si="12"/>
        <v>0</v>
      </c>
      <c r="L47" s="2">
        <f t="shared" si="12"/>
        <v>0</v>
      </c>
      <c r="M47" s="2">
        <f t="shared" si="1"/>
        <v>1</v>
      </c>
      <c r="N47" s="4">
        <f t="shared" si="13"/>
        <v>13.81</v>
      </c>
      <c r="O47" s="4">
        <f t="shared" si="13"/>
        <v>8000</v>
      </c>
      <c r="P47" s="4">
        <f t="shared" si="13"/>
        <v>8000</v>
      </c>
      <c r="Q47" s="4">
        <f t="shared" si="13"/>
        <v>8000</v>
      </c>
      <c r="R47" s="4">
        <f t="shared" si="13"/>
        <v>13.81</v>
      </c>
      <c r="S47" s="2">
        <f t="shared" si="14"/>
        <v>1</v>
      </c>
      <c r="T47" s="2">
        <f t="shared" si="14"/>
        <v>0</v>
      </c>
      <c r="U47" s="2">
        <f t="shared" si="14"/>
        <v>0</v>
      </c>
      <c r="V47" s="2">
        <f t="shared" si="14"/>
        <v>0</v>
      </c>
      <c r="W47" s="2">
        <f t="shared" si="6"/>
        <v>1</v>
      </c>
      <c r="X47" s="4">
        <f t="shared" si="7"/>
        <v>1</v>
      </c>
      <c r="Y47" s="4">
        <f t="shared" si="7"/>
        <v>0</v>
      </c>
      <c r="Z47" s="4">
        <f t="shared" si="7"/>
        <v>0</v>
      </c>
      <c r="AA47" s="4">
        <f t="shared" si="7"/>
        <v>0</v>
      </c>
      <c r="AB47" s="2"/>
      <c r="AC47" s="2"/>
      <c r="AD47" s="2"/>
      <c r="AE47" s="2"/>
      <c r="AF47" s="2"/>
      <c r="AH47">
        <f>IF(Q47&lt;$H$9,Q47,MIN($H$3,$H$9+N47))</f>
        <v>33.81</v>
      </c>
      <c r="AI47">
        <f t="shared" si="9"/>
        <v>1</v>
      </c>
    </row>
    <row r="48" spans="1:35" x14ac:dyDescent="0.2">
      <c r="A48" t="s">
        <v>46</v>
      </c>
      <c r="B48">
        <v>0.6</v>
      </c>
      <c r="C48">
        <v>2.2999999999999998</v>
      </c>
      <c r="D48">
        <v>1.1299999999999999</v>
      </c>
      <c r="E48">
        <v>98.16</v>
      </c>
      <c r="F48">
        <v>1054.68</v>
      </c>
      <c r="G48" s="4">
        <f t="shared" si="5"/>
        <v>1.1299999999999999</v>
      </c>
      <c r="H48" s="2"/>
      <c r="I48" s="2">
        <f t="shared" si="12"/>
        <v>1</v>
      </c>
      <c r="J48" s="2">
        <f t="shared" si="12"/>
        <v>1</v>
      </c>
      <c r="K48" s="2">
        <f t="shared" si="12"/>
        <v>1</v>
      </c>
      <c r="L48" s="2">
        <f t="shared" si="12"/>
        <v>1</v>
      </c>
      <c r="M48" s="2">
        <f t="shared" si="1"/>
        <v>1</v>
      </c>
      <c r="N48" s="4">
        <f t="shared" si="13"/>
        <v>2.2999999999999998</v>
      </c>
      <c r="O48" s="4">
        <f t="shared" si="13"/>
        <v>1.1299999999999999</v>
      </c>
      <c r="P48" s="4">
        <f t="shared" si="13"/>
        <v>98.16</v>
      </c>
      <c r="Q48" s="4">
        <f t="shared" si="13"/>
        <v>1054.68</v>
      </c>
      <c r="R48" s="4">
        <f t="shared" si="13"/>
        <v>1.1299999999999999</v>
      </c>
      <c r="S48" s="2">
        <f t="shared" si="14"/>
        <v>0</v>
      </c>
      <c r="T48" s="2">
        <f t="shared" si="14"/>
        <v>1</v>
      </c>
      <c r="U48" s="2">
        <f t="shared" si="14"/>
        <v>0</v>
      </c>
      <c r="V48" s="2">
        <f t="shared" si="14"/>
        <v>0</v>
      </c>
      <c r="W48" s="2">
        <f t="shared" si="6"/>
        <v>1</v>
      </c>
      <c r="X48" s="4">
        <f t="shared" si="7"/>
        <v>0</v>
      </c>
      <c r="Y48" s="4">
        <f t="shared" si="7"/>
        <v>1</v>
      </c>
      <c r="Z48" s="4">
        <f t="shared" si="7"/>
        <v>0</v>
      </c>
      <c r="AA48" s="4">
        <f t="shared" si="7"/>
        <v>0</v>
      </c>
      <c r="AB48" s="2"/>
      <c r="AC48" s="2"/>
      <c r="AD48" s="2"/>
      <c r="AE48" s="2"/>
      <c r="AF48" s="2"/>
      <c r="AH48">
        <f>IF(Q48&lt;$H$9,Q48,MIN($H$3,$H$9+N48))</f>
        <v>22.3</v>
      </c>
      <c r="AI48">
        <f t="shared" si="9"/>
        <v>1</v>
      </c>
    </row>
    <row r="49" spans="1:35" x14ac:dyDescent="0.2">
      <c r="A49" t="s">
        <v>47</v>
      </c>
      <c r="B49">
        <v>169.16</v>
      </c>
      <c r="C49">
        <v>3.98</v>
      </c>
      <c r="D49">
        <v>3.91</v>
      </c>
      <c r="E49">
        <v>124.72</v>
      </c>
      <c r="F49">
        <v>129.69999999999999</v>
      </c>
      <c r="G49" s="4">
        <f t="shared" si="5"/>
        <v>3.91</v>
      </c>
      <c r="H49" s="2"/>
      <c r="I49" s="2">
        <f t="shared" si="12"/>
        <v>1</v>
      </c>
      <c r="J49" s="2">
        <f t="shared" si="12"/>
        <v>1</v>
      </c>
      <c r="K49" s="2">
        <f t="shared" si="12"/>
        <v>1</v>
      </c>
      <c r="L49" s="2">
        <f t="shared" si="12"/>
        <v>1</v>
      </c>
      <c r="M49" s="2">
        <f t="shared" si="1"/>
        <v>1</v>
      </c>
      <c r="N49" s="4">
        <f t="shared" si="13"/>
        <v>3.98</v>
      </c>
      <c r="O49" s="4">
        <f t="shared" si="13"/>
        <v>3.91</v>
      </c>
      <c r="P49" s="4">
        <f t="shared" si="13"/>
        <v>124.72</v>
      </c>
      <c r="Q49" s="4">
        <f t="shared" si="13"/>
        <v>129.69999999999999</v>
      </c>
      <c r="R49" s="4">
        <f t="shared" si="13"/>
        <v>3.91</v>
      </c>
      <c r="S49" s="2">
        <f t="shared" si="14"/>
        <v>1</v>
      </c>
      <c r="T49" s="2">
        <f t="shared" si="14"/>
        <v>1</v>
      </c>
      <c r="U49" s="2">
        <f t="shared" si="14"/>
        <v>0</v>
      </c>
      <c r="V49" s="2">
        <f t="shared" si="14"/>
        <v>0</v>
      </c>
      <c r="W49" s="2">
        <f t="shared" si="6"/>
        <v>2</v>
      </c>
      <c r="X49" s="4">
        <f t="shared" si="7"/>
        <v>0.5</v>
      </c>
      <c r="Y49" s="4">
        <f t="shared" si="7"/>
        <v>0.5</v>
      </c>
      <c r="Z49" s="4">
        <f t="shared" si="7"/>
        <v>0</v>
      </c>
      <c r="AA49" s="4">
        <f t="shared" si="7"/>
        <v>0</v>
      </c>
      <c r="AB49" s="2"/>
      <c r="AC49" s="2"/>
      <c r="AD49" s="2"/>
      <c r="AE49" s="2"/>
      <c r="AF49" s="2"/>
      <c r="AH49">
        <f>IF(Q49&lt;$H$9,Q49,MIN($H$3,$H$9+N49))</f>
        <v>23.98</v>
      </c>
      <c r="AI49">
        <f t="shared" si="9"/>
        <v>1</v>
      </c>
    </row>
    <row r="50" spans="1:35" x14ac:dyDescent="0.2">
      <c r="A50" t="s">
        <v>48</v>
      </c>
      <c r="B50">
        <v>165.97</v>
      </c>
      <c r="C50">
        <v>6.93</v>
      </c>
      <c r="D50">
        <v>6.91</v>
      </c>
      <c r="E50">
        <v>170.56</v>
      </c>
      <c r="F50">
        <v>163.92</v>
      </c>
      <c r="G50" s="4">
        <f t="shared" si="5"/>
        <v>6.91</v>
      </c>
      <c r="H50" s="2"/>
      <c r="I50" s="2">
        <f t="shared" si="12"/>
        <v>1</v>
      </c>
      <c r="J50" s="2">
        <f t="shared" si="12"/>
        <v>1</v>
      </c>
      <c r="K50" s="2">
        <f t="shared" si="12"/>
        <v>1</v>
      </c>
      <c r="L50" s="2">
        <f t="shared" si="12"/>
        <v>1</v>
      </c>
      <c r="M50" s="2">
        <f t="shared" si="1"/>
        <v>1</v>
      </c>
      <c r="N50" s="4">
        <f t="shared" si="13"/>
        <v>6.93</v>
      </c>
      <c r="O50" s="4">
        <f t="shared" si="13"/>
        <v>6.91</v>
      </c>
      <c r="P50" s="4">
        <f t="shared" si="13"/>
        <v>170.56</v>
      </c>
      <c r="Q50" s="4">
        <f t="shared" si="13"/>
        <v>163.92</v>
      </c>
      <c r="R50" s="4">
        <f t="shared" si="13"/>
        <v>6.91</v>
      </c>
      <c r="S50" s="2">
        <f t="shared" si="14"/>
        <v>1</v>
      </c>
      <c r="T50" s="2">
        <f t="shared" si="14"/>
        <v>1</v>
      </c>
      <c r="U50" s="2">
        <f t="shared" si="14"/>
        <v>0</v>
      </c>
      <c r="V50" s="2">
        <f t="shared" si="14"/>
        <v>0</v>
      </c>
      <c r="W50" s="2">
        <f t="shared" si="6"/>
        <v>2</v>
      </c>
      <c r="X50" s="4">
        <f t="shared" si="7"/>
        <v>0.5</v>
      </c>
      <c r="Y50" s="4">
        <f t="shared" si="7"/>
        <v>0.5</v>
      </c>
      <c r="Z50" s="4">
        <f t="shared" si="7"/>
        <v>0</v>
      </c>
      <c r="AA50" s="4">
        <f t="shared" si="7"/>
        <v>0</v>
      </c>
      <c r="AB50" s="2"/>
      <c r="AC50" s="2"/>
      <c r="AD50" s="2"/>
      <c r="AE50" s="2"/>
      <c r="AF50" s="2"/>
      <c r="AH50">
        <f>IF(Q50&lt;$H$9,Q50,MIN($H$3,$H$9+N50))</f>
        <v>26.93</v>
      </c>
      <c r="AI50">
        <f t="shared" si="9"/>
        <v>1</v>
      </c>
    </row>
    <row r="51" spans="1:35" x14ac:dyDescent="0.2">
      <c r="A51" t="s">
        <v>49</v>
      </c>
      <c r="B51">
        <v>14.49</v>
      </c>
      <c r="C51">
        <v>78.73</v>
      </c>
      <c r="D51">
        <v>74.41</v>
      </c>
      <c r="E51"/>
      <c r="F51">
        <v>388.92</v>
      </c>
      <c r="G51" s="4">
        <f t="shared" si="5"/>
        <v>74.41</v>
      </c>
      <c r="H51" s="2"/>
      <c r="I51" s="2">
        <f t="shared" si="12"/>
        <v>1</v>
      </c>
      <c r="J51" s="2">
        <f t="shared" si="12"/>
        <v>1</v>
      </c>
      <c r="K51" s="2">
        <f t="shared" si="12"/>
        <v>0</v>
      </c>
      <c r="L51" s="2">
        <f t="shared" si="12"/>
        <v>1</v>
      </c>
      <c r="M51" s="2">
        <f t="shared" si="1"/>
        <v>1</v>
      </c>
      <c r="N51" s="4">
        <f t="shared" si="13"/>
        <v>78.73</v>
      </c>
      <c r="O51" s="4">
        <f t="shared" si="13"/>
        <v>74.41</v>
      </c>
      <c r="P51" s="4">
        <f t="shared" si="13"/>
        <v>8000</v>
      </c>
      <c r="Q51" s="4">
        <f t="shared" si="13"/>
        <v>388.92</v>
      </c>
      <c r="R51" s="4">
        <f t="shared" si="13"/>
        <v>74.41</v>
      </c>
      <c r="S51" s="2">
        <f t="shared" si="14"/>
        <v>0</v>
      </c>
      <c r="T51" s="2">
        <f t="shared" si="14"/>
        <v>1</v>
      </c>
      <c r="U51" s="2">
        <f t="shared" si="14"/>
        <v>0</v>
      </c>
      <c r="V51" s="2">
        <f t="shared" si="14"/>
        <v>0</v>
      </c>
      <c r="W51" s="2">
        <f t="shared" si="6"/>
        <v>1</v>
      </c>
      <c r="X51" s="4">
        <f t="shared" si="7"/>
        <v>0</v>
      </c>
      <c r="Y51" s="4">
        <f t="shared" si="7"/>
        <v>1</v>
      </c>
      <c r="Z51" s="4">
        <f t="shared" si="7"/>
        <v>0</v>
      </c>
      <c r="AA51" s="4">
        <f t="shared" si="7"/>
        <v>0</v>
      </c>
      <c r="AB51" s="2"/>
      <c r="AC51" s="2"/>
      <c r="AD51" s="2"/>
      <c r="AE51" s="2"/>
      <c r="AF51" s="2"/>
      <c r="AH51">
        <f>IF(Q51&lt;$H$9,Q51,MIN($H$3,$H$9+N51))</f>
        <v>98.73</v>
      </c>
      <c r="AI51">
        <f t="shared" si="9"/>
        <v>1</v>
      </c>
    </row>
    <row r="52" spans="1:35" x14ac:dyDescent="0.2">
      <c r="A52" t="s">
        <v>50</v>
      </c>
      <c r="B52">
        <v>0.05</v>
      </c>
      <c r="C52">
        <v>34.770000000000003</v>
      </c>
      <c r="D52">
        <v>32.590000000000003</v>
      </c>
      <c r="E52">
        <v>0.97</v>
      </c>
      <c r="F52">
        <v>13.83</v>
      </c>
      <c r="G52" s="4">
        <f t="shared" si="5"/>
        <v>1</v>
      </c>
      <c r="H52" s="2"/>
      <c r="I52" s="2">
        <f t="shared" si="12"/>
        <v>1</v>
      </c>
      <c r="J52" s="2">
        <f t="shared" si="12"/>
        <v>1</v>
      </c>
      <c r="K52" s="2">
        <f t="shared" si="12"/>
        <v>1</v>
      </c>
      <c r="L52" s="2">
        <f t="shared" si="12"/>
        <v>1</v>
      </c>
      <c r="M52" s="2">
        <f t="shared" si="1"/>
        <v>1</v>
      </c>
      <c r="N52" s="4">
        <f t="shared" si="13"/>
        <v>34.770000000000003</v>
      </c>
      <c r="O52" s="4">
        <f t="shared" si="13"/>
        <v>32.590000000000003</v>
      </c>
      <c r="P52" s="4">
        <f t="shared" si="13"/>
        <v>0.97</v>
      </c>
      <c r="Q52" s="4">
        <f t="shared" si="13"/>
        <v>13.83</v>
      </c>
      <c r="R52" s="4">
        <f t="shared" si="13"/>
        <v>1</v>
      </c>
      <c r="S52" s="2">
        <f t="shared" si="14"/>
        <v>0</v>
      </c>
      <c r="T52" s="2">
        <f t="shared" si="14"/>
        <v>0</v>
      </c>
      <c r="U52" s="2">
        <f t="shared" si="14"/>
        <v>1</v>
      </c>
      <c r="V52" s="2">
        <f t="shared" si="14"/>
        <v>0</v>
      </c>
      <c r="W52" s="2">
        <f t="shared" si="6"/>
        <v>1</v>
      </c>
      <c r="X52" s="4">
        <f t="shared" si="7"/>
        <v>0</v>
      </c>
      <c r="Y52" s="4">
        <f t="shared" si="7"/>
        <v>0</v>
      </c>
      <c r="Z52" s="4">
        <f t="shared" si="7"/>
        <v>1</v>
      </c>
      <c r="AA52" s="4">
        <f t="shared" si="7"/>
        <v>0</v>
      </c>
      <c r="AB52" s="2"/>
      <c r="AC52" s="2"/>
      <c r="AD52" s="2"/>
      <c r="AE52" s="2"/>
      <c r="AF52" s="2"/>
      <c r="AH52">
        <f>IF(Q52&lt;$H$9,Q52,MIN($H$3,$H$9+N52))</f>
        <v>13.83</v>
      </c>
      <c r="AI52">
        <f t="shared" si="9"/>
        <v>1</v>
      </c>
    </row>
    <row r="53" spans="1:35" x14ac:dyDescent="0.2">
      <c r="A53" t="s">
        <v>51</v>
      </c>
      <c r="B53">
        <v>7.0000000000000007E-2</v>
      </c>
      <c r="C53">
        <v>2.11</v>
      </c>
      <c r="D53">
        <v>0.72</v>
      </c>
      <c r="E53">
        <v>0.12</v>
      </c>
      <c r="F53">
        <v>0.4</v>
      </c>
      <c r="G53" s="4">
        <f t="shared" si="5"/>
        <v>1</v>
      </c>
      <c r="H53" s="2"/>
      <c r="I53" s="2">
        <f t="shared" si="12"/>
        <v>1</v>
      </c>
      <c r="J53" s="2">
        <f t="shared" si="12"/>
        <v>1</v>
      </c>
      <c r="K53" s="2">
        <f t="shared" si="12"/>
        <v>1</v>
      </c>
      <c r="L53" s="2">
        <f t="shared" si="12"/>
        <v>1</v>
      </c>
      <c r="M53" s="2">
        <f t="shared" si="1"/>
        <v>1</v>
      </c>
      <c r="N53" s="4">
        <f t="shared" si="13"/>
        <v>2.11</v>
      </c>
      <c r="O53" s="4">
        <f t="shared" si="13"/>
        <v>0.72</v>
      </c>
      <c r="P53" s="4">
        <f t="shared" si="13"/>
        <v>0.12</v>
      </c>
      <c r="Q53" s="4">
        <f t="shared" si="13"/>
        <v>0.4</v>
      </c>
      <c r="R53" s="4">
        <f t="shared" si="13"/>
        <v>1</v>
      </c>
      <c r="S53" s="2">
        <f t="shared" si="14"/>
        <v>0</v>
      </c>
      <c r="T53" s="2">
        <f t="shared" si="14"/>
        <v>1</v>
      </c>
      <c r="U53" s="2">
        <f t="shared" si="14"/>
        <v>1</v>
      </c>
      <c r="V53" s="2">
        <f t="shared" si="14"/>
        <v>1</v>
      </c>
      <c r="W53" s="2">
        <f t="shared" si="6"/>
        <v>3</v>
      </c>
      <c r="X53" s="4">
        <f t="shared" si="7"/>
        <v>0</v>
      </c>
      <c r="Y53" s="4">
        <f t="shared" si="7"/>
        <v>0.33333333333333331</v>
      </c>
      <c r="Z53" s="4">
        <f t="shared" si="7"/>
        <v>0.33333333333333331</v>
      </c>
      <c r="AA53" s="4">
        <f t="shared" si="7"/>
        <v>0.33333333333333331</v>
      </c>
      <c r="AB53" s="2"/>
      <c r="AC53" s="2"/>
      <c r="AD53" s="2"/>
      <c r="AE53" s="2"/>
      <c r="AF53" s="2"/>
      <c r="AH53">
        <f>IF(Q53&lt;$H$9,Q53,MIN($H$3,$H$9+N53))</f>
        <v>0.4</v>
      </c>
      <c r="AI53">
        <f t="shared" si="9"/>
        <v>1</v>
      </c>
    </row>
    <row r="54" spans="1:35" x14ac:dyDescent="0.2">
      <c r="A54" t="s">
        <v>52</v>
      </c>
      <c r="B54">
        <v>38.57</v>
      </c>
      <c r="C54">
        <v>52.65</v>
      </c>
      <c r="D54"/>
      <c r="E54">
        <v>968.7</v>
      </c>
      <c r="F54">
        <v>778.88</v>
      </c>
      <c r="G54" s="4">
        <f t="shared" si="5"/>
        <v>52.65</v>
      </c>
      <c r="H54" s="2"/>
      <c r="I54" s="2">
        <f t="shared" si="12"/>
        <v>1</v>
      </c>
      <c r="J54" s="2">
        <f t="shared" si="12"/>
        <v>0</v>
      </c>
      <c r="K54" s="2">
        <f t="shared" si="12"/>
        <v>1</v>
      </c>
      <c r="L54" s="2">
        <f t="shared" si="12"/>
        <v>1</v>
      </c>
      <c r="M54" s="2">
        <f t="shared" si="1"/>
        <v>1</v>
      </c>
      <c r="N54" s="4">
        <f t="shared" si="13"/>
        <v>52.65</v>
      </c>
      <c r="O54" s="4">
        <f t="shared" si="13"/>
        <v>8000</v>
      </c>
      <c r="P54" s="4">
        <f t="shared" si="13"/>
        <v>968.7</v>
      </c>
      <c r="Q54" s="4">
        <f t="shared" si="13"/>
        <v>778.88</v>
      </c>
      <c r="R54" s="4">
        <f t="shared" si="13"/>
        <v>52.65</v>
      </c>
      <c r="S54" s="2">
        <f t="shared" si="14"/>
        <v>1</v>
      </c>
      <c r="T54" s="2">
        <f t="shared" si="14"/>
        <v>0</v>
      </c>
      <c r="U54" s="2">
        <f t="shared" si="14"/>
        <v>0</v>
      </c>
      <c r="V54" s="2">
        <f t="shared" si="14"/>
        <v>0</v>
      </c>
      <c r="W54" s="2">
        <f t="shared" si="6"/>
        <v>1</v>
      </c>
      <c r="X54" s="4">
        <f t="shared" si="7"/>
        <v>1</v>
      </c>
      <c r="Y54" s="4">
        <f t="shared" si="7"/>
        <v>0</v>
      </c>
      <c r="Z54" s="4">
        <f t="shared" si="7"/>
        <v>0</v>
      </c>
      <c r="AA54" s="4">
        <f t="shared" si="7"/>
        <v>0</v>
      </c>
      <c r="AB54" s="2"/>
      <c r="AC54" s="2"/>
      <c r="AD54" s="2"/>
      <c r="AE54" s="2"/>
      <c r="AF54" s="2"/>
      <c r="AH54">
        <f>IF(Q54&lt;$H$9,Q54,MIN($H$3,$H$9+N54))</f>
        <v>72.650000000000006</v>
      </c>
      <c r="AI54">
        <f t="shared" si="9"/>
        <v>1</v>
      </c>
    </row>
    <row r="55" spans="1:35" x14ac:dyDescent="0.2">
      <c r="A55" t="s">
        <v>53</v>
      </c>
      <c r="B55">
        <v>30.9</v>
      </c>
      <c r="C55">
        <v>186.21</v>
      </c>
      <c r="D55">
        <v>17.670000000000002</v>
      </c>
      <c r="E55"/>
      <c r="F55"/>
      <c r="G55" s="4">
        <f t="shared" si="5"/>
        <v>17.670000000000002</v>
      </c>
      <c r="H55" s="2"/>
      <c r="I55" s="2">
        <f t="shared" si="12"/>
        <v>1</v>
      </c>
      <c r="J55" s="2">
        <f t="shared" si="12"/>
        <v>1</v>
      </c>
      <c r="K55" s="2">
        <f t="shared" si="12"/>
        <v>0</v>
      </c>
      <c r="L55" s="2">
        <f t="shared" si="12"/>
        <v>0</v>
      </c>
      <c r="M55" s="2">
        <f t="shared" si="1"/>
        <v>1</v>
      </c>
      <c r="N55" s="4">
        <f t="shared" si="13"/>
        <v>186.21</v>
      </c>
      <c r="O55" s="4">
        <f t="shared" si="13"/>
        <v>17.670000000000002</v>
      </c>
      <c r="P55" s="4">
        <f t="shared" si="13"/>
        <v>8000</v>
      </c>
      <c r="Q55" s="4">
        <f t="shared" si="13"/>
        <v>8000</v>
      </c>
      <c r="R55" s="4">
        <f t="shared" si="13"/>
        <v>17.670000000000002</v>
      </c>
      <c r="S55" s="2">
        <f t="shared" si="14"/>
        <v>0</v>
      </c>
      <c r="T55" s="2">
        <f t="shared" si="14"/>
        <v>1</v>
      </c>
      <c r="U55" s="2">
        <f t="shared" si="14"/>
        <v>0</v>
      </c>
      <c r="V55" s="2">
        <f t="shared" si="14"/>
        <v>0</v>
      </c>
      <c r="W55" s="2">
        <f t="shared" si="6"/>
        <v>1</v>
      </c>
      <c r="X55" s="4">
        <f t="shared" si="7"/>
        <v>0</v>
      </c>
      <c r="Y55" s="4">
        <f t="shared" si="7"/>
        <v>1</v>
      </c>
      <c r="Z55" s="4">
        <f t="shared" si="7"/>
        <v>0</v>
      </c>
      <c r="AA55" s="4">
        <f t="shared" si="7"/>
        <v>0</v>
      </c>
      <c r="AB55" s="2"/>
      <c r="AC55" s="2"/>
      <c r="AD55" s="2"/>
      <c r="AE55" s="2"/>
      <c r="AF55" s="2"/>
      <c r="AH55">
        <f>IF(Q55&lt;$H$9,Q55,MIN($H$3,$H$9+N55))</f>
        <v>206.21</v>
      </c>
      <c r="AI55">
        <f t="shared" si="9"/>
        <v>1</v>
      </c>
    </row>
    <row r="56" spans="1:35" x14ac:dyDescent="0.2">
      <c r="A56" t="s">
        <v>54</v>
      </c>
      <c r="B56">
        <v>153.28</v>
      </c>
      <c r="C56">
        <v>167.31</v>
      </c>
      <c r="D56">
        <v>164.96</v>
      </c>
      <c r="E56"/>
      <c r="F56">
        <v>2588.35</v>
      </c>
      <c r="G56" s="4">
        <f t="shared" si="5"/>
        <v>164.96</v>
      </c>
      <c r="H56" s="2"/>
      <c r="I56" s="2">
        <f t="shared" si="12"/>
        <v>1</v>
      </c>
      <c r="J56" s="2">
        <f t="shared" si="12"/>
        <v>1</v>
      </c>
      <c r="K56" s="2">
        <f t="shared" si="12"/>
        <v>0</v>
      </c>
      <c r="L56" s="2">
        <f t="shared" si="12"/>
        <v>1</v>
      </c>
      <c r="M56" s="2">
        <f t="shared" si="1"/>
        <v>1</v>
      </c>
      <c r="N56" s="4">
        <f t="shared" si="13"/>
        <v>167.31</v>
      </c>
      <c r="O56" s="4">
        <f t="shared" si="13"/>
        <v>164.96</v>
      </c>
      <c r="P56" s="4">
        <f t="shared" si="13"/>
        <v>8000</v>
      </c>
      <c r="Q56" s="4">
        <f t="shared" si="13"/>
        <v>2588.35</v>
      </c>
      <c r="R56" s="4">
        <f t="shared" si="13"/>
        <v>164.96</v>
      </c>
      <c r="S56" s="2">
        <f t="shared" si="14"/>
        <v>1</v>
      </c>
      <c r="T56" s="2">
        <f t="shared" si="14"/>
        <v>1</v>
      </c>
      <c r="U56" s="2">
        <f t="shared" si="14"/>
        <v>0</v>
      </c>
      <c r="V56" s="2">
        <f t="shared" si="14"/>
        <v>0</v>
      </c>
      <c r="W56" s="2">
        <f t="shared" si="6"/>
        <v>2</v>
      </c>
      <c r="X56" s="4">
        <f t="shared" si="7"/>
        <v>0.5</v>
      </c>
      <c r="Y56" s="4">
        <f t="shared" si="7"/>
        <v>0.5</v>
      </c>
      <c r="Z56" s="4">
        <f t="shared" si="7"/>
        <v>0</v>
      </c>
      <c r="AA56" s="4">
        <f t="shared" si="7"/>
        <v>0</v>
      </c>
      <c r="AB56" s="2"/>
      <c r="AC56" s="2"/>
      <c r="AD56" s="2"/>
      <c r="AE56" s="2"/>
      <c r="AF56" s="2"/>
      <c r="AH56">
        <f>IF(Q56&lt;$H$9,Q56,MIN($H$3,$H$9+N56))</f>
        <v>187.31</v>
      </c>
      <c r="AI56">
        <f t="shared" si="9"/>
        <v>1</v>
      </c>
    </row>
    <row r="57" spans="1:35" x14ac:dyDescent="0.2">
      <c r="A57" t="s">
        <v>55</v>
      </c>
      <c r="B57">
        <v>868.65</v>
      </c>
      <c r="C57">
        <v>35.130000000000003</v>
      </c>
      <c r="D57">
        <v>33.729999999999997</v>
      </c>
      <c r="E57"/>
      <c r="F57"/>
      <c r="G57" s="4">
        <f t="shared" si="5"/>
        <v>33.729999999999997</v>
      </c>
      <c r="H57" s="2"/>
      <c r="I57" s="2">
        <f t="shared" si="12"/>
        <v>1</v>
      </c>
      <c r="J57" s="2">
        <f t="shared" si="12"/>
        <v>1</v>
      </c>
      <c r="K57" s="2">
        <f t="shared" si="12"/>
        <v>0</v>
      </c>
      <c r="L57" s="2">
        <f t="shared" si="12"/>
        <v>0</v>
      </c>
      <c r="M57" s="2">
        <f t="shared" si="1"/>
        <v>1</v>
      </c>
      <c r="N57" s="4">
        <f t="shared" si="13"/>
        <v>35.130000000000003</v>
      </c>
      <c r="O57" s="4">
        <f t="shared" si="13"/>
        <v>33.729999999999997</v>
      </c>
      <c r="P57" s="4">
        <f t="shared" si="13"/>
        <v>8000</v>
      </c>
      <c r="Q57" s="4">
        <f t="shared" si="13"/>
        <v>8000</v>
      </c>
      <c r="R57" s="4">
        <f t="shared" si="13"/>
        <v>33.729999999999997</v>
      </c>
      <c r="S57" s="2">
        <f t="shared" si="14"/>
        <v>1</v>
      </c>
      <c r="T57" s="2">
        <f t="shared" si="14"/>
        <v>1</v>
      </c>
      <c r="U57" s="2">
        <f t="shared" si="14"/>
        <v>0</v>
      </c>
      <c r="V57" s="2">
        <f t="shared" si="14"/>
        <v>0</v>
      </c>
      <c r="W57" s="2">
        <f t="shared" si="6"/>
        <v>2</v>
      </c>
      <c r="X57" s="4">
        <f t="shared" si="7"/>
        <v>0.5</v>
      </c>
      <c r="Y57" s="4">
        <f t="shared" si="7"/>
        <v>0.5</v>
      </c>
      <c r="Z57" s="4">
        <f t="shared" si="7"/>
        <v>0</v>
      </c>
      <c r="AA57" s="4">
        <f t="shared" si="7"/>
        <v>0</v>
      </c>
      <c r="AB57" s="2"/>
      <c r="AC57" s="2"/>
      <c r="AD57" s="2"/>
      <c r="AE57" s="2"/>
      <c r="AF57" s="2"/>
      <c r="AH57">
        <f>IF(Q57&lt;$H$9,Q57,MIN($H$3,$H$9+N57))</f>
        <v>55.13</v>
      </c>
      <c r="AI57">
        <f t="shared" si="9"/>
        <v>1</v>
      </c>
    </row>
    <row r="58" spans="1:35" x14ac:dyDescent="0.2">
      <c r="A58" t="s">
        <v>56</v>
      </c>
      <c r="B58">
        <v>94.38</v>
      </c>
      <c r="C58">
        <v>121.58</v>
      </c>
      <c r="D58">
        <v>120.27</v>
      </c>
      <c r="E58">
        <v>100.45</v>
      </c>
      <c r="F58">
        <v>119.49</v>
      </c>
      <c r="G58" s="4">
        <f t="shared" si="5"/>
        <v>100.45</v>
      </c>
      <c r="H58" s="2"/>
      <c r="I58" s="2">
        <f t="shared" si="12"/>
        <v>1</v>
      </c>
      <c r="J58" s="2">
        <f t="shared" si="12"/>
        <v>1</v>
      </c>
      <c r="K58" s="2">
        <f t="shared" si="12"/>
        <v>1</v>
      </c>
      <c r="L58" s="2">
        <f t="shared" si="12"/>
        <v>1</v>
      </c>
      <c r="M58" s="2">
        <f t="shared" si="1"/>
        <v>1</v>
      </c>
      <c r="N58" s="4">
        <f t="shared" si="13"/>
        <v>121.58</v>
      </c>
      <c r="O58" s="4">
        <f t="shared" si="13"/>
        <v>120.27</v>
      </c>
      <c r="P58" s="4">
        <f t="shared" si="13"/>
        <v>100.45</v>
      </c>
      <c r="Q58" s="4">
        <f t="shared" si="13"/>
        <v>119.49</v>
      </c>
      <c r="R58" s="4">
        <f t="shared" si="13"/>
        <v>100.45</v>
      </c>
      <c r="S58" s="2">
        <f t="shared" si="14"/>
        <v>0</v>
      </c>
      <c r="T58" s="2">
        <f t="shared" si="14"/>
        <v>0</v>
      </c>
      <c r="U58" s="2">
        <f t="shared" si="14"/>
        <v>1</v>
      </c>
      <c r="V58" s="2">
        <f t="shared" si="14"/>
        <v>0</v>
      </c>
      <c r="W58" s="2">
        <f t="shared" si="6"/>
        <v>1</v>
      </c>
      <c r="X58" s="4">
        <f t="shared" si="7"/>
        <v>0</v>
      </c>
      <c r="Y58" s="4">
        <f t="shared" si="7"/>
        <v>0</v>
      </c>
      <c r="Z58" s="4">
        <f t="shared" si="7"/>
        <v>1</v>
      </c>
      <c r="AA58" s="4">
        <f t="shared" si="7"/>
        <v>0</v>
      </c>
      <c r="AB58" s="2"/>
      <c r="AC58" s="2"/>
      <c r="AD58" s="2"/>
      <c r="AE58" s="2"/>
      <c r="AF58" s="2"/>
      <c r="AH58">
        <f>IF(Q58&lt;$H$9,Q58,MIN($H$3,$H$9+N58))</f>
        <v>141.57999999999998</v>
      </c>
      <c r="AI58">
        <f t="shared" si="9"/>
        <v>1</v>
      </c>
    </row>
    <row r="59" spans="1:35" x14ac:dyDescent="0.2">
      <c r="A59" t="s">
        <v>57</v>
      </c>
      <c r="B59">
        <v>11.04</v>
      </c>
      <c r="C59">
        <v>36.130000000000003</v>
      </c>
      <c r="D59">
        <v>36.200000000000003</v>
      </c>
      <c r="E59">
        <v>14.12</v>
      </c>
      <c r="F59">
        <v>19.78</v>
      </c>
      <c r="G59" s="4">
        <f t="shared" si="5"/>
        <v>14.12</v>
      </c>
      <c r="H59" s="2"/>
      <c r="I59" s="2">
        <f t="shared" si="12"/>
        <v>1</v>
      </c>
      <c r="J59" s="2">
        <f t="shared" si="12"/>
        <v>1</v>
      </c>
      <c r="K59" s="2">
        <f t="shared" si="12"/>
        <v>1</v>
      </c>
      <c r="L59" s="2">
        <f t="shared" si="12"/>
        <v>1</v>
      </c>
      <c r="M59" s="2">
        <f t="shared" si="1"/>
        <v>1</v>
      </c>
      <c r="N59" s="4">
        <f t="shared" si="13"/>
        <v>36.130000000000003</v>
      </c>
      <c r="O59" s="4">
        <f t="shared" si="13"/>
        <v>36.200000000000003</v>
      </c>
      <c r="P59" s="4">
        <f t="shared" si="13"/>
        <v>14.12</v>
      </c>
      <c r="Q59" s="4">
        <f t="shared" si="13"/>
        <v>19.78</v>
      </c>
      <c r="R59" s="4">
        <f t="shared" si="13"/>
        <v>14.12</v>
      </c>
      <c r="S59" s="2">
        <f t="shared" si="14"/>
        <v>0</v>
      </c>
      <c r="T59" s="2">
        <f t="shared" si="14"/>
        <v>0</v>
      </c>
      <c r="U59" s="2">
        <f t="shared" si="14"/>
        <v>1</v>
      </c>
      <c r="V59" s="2">
        <f t="shared" si="14"/>
        <v>0</v>
      </c>
      <c r="W59" s="2">
        <f t="shared" si="6"/>
        <v>1</v>
      </c>
      <c r="X59" s="4">
        <f t="shared" si="7"/>
        <v>0</v>
      </c>
      <c r="Y59" s="4">
        <f t="shared" si="7"/>
        <v>0</v>
      </c>
      <c r="Z59" s="4">
        <f t="shared" si="7"/>
        <v>1</v>
      </c>
      <c r="AA59" s="4">
        <f t="shared" si="7"/>
        <v>0</v>
      </c>
      <c r="AB59" s="2"/>
      <c r="AC59" s="2"/>
      <c r="AD59" s="2"/>
      <c r="AE59" s="2"/>
      <c r="AF59" s="2"/>
      <c r="AH59">
        <f>IF(Q59&lt;$H$9,Q59,MIN($H$3,$H$9+N59))</f>
        <v>19.78</v>
      </c>
      <c r="AI59">
        <f t="shared" si="9"/>
        <v>1</v>
      </c>
    </row>
    <row r="60" spans="1:35" x14ac:dyDescent="0.2">
      <c r="A60" t="s">
        <v>58</v>
      </c>
      <c r="B60">
        <v>84.65</v>
      </c>
      <c r="C60">
        <v>142.02000000000001</v>
      </c>
      <c r="D60">
        <v>131.1</v>
      </c>
      <c r="E60">
        <v>152.56</v>
      </c>
      <c r="F60">
        <v>415.05</v>
      </c>
      <c r="G60" s="4">
        <f t="shared" si="5"/>
        <v>131.1</v>
      </c>
      <c r="H60" s="2"/>
      <c r="I60" s="2">
        <f t="shared" si="12"/>
        <v>1</v>
      </c>
      <c r="J60" s="2">
        <f t="shared" si="12"/>
        <v>1</v>
      </c>
      <c r="K60" s="2">
        <f t="shared" si="12"/>
        <v>1</v>
      </c>
      <c r="L60" s="2">
        <f t="shared" si="12"/>
        <v>1</v>
      </c>
      <c r="M60" s="2">
        <f t="shared" si="1"/>
        <v>1</v>
      </c>
      <c r="N60" s="4">
        <f t="shared" si="13"/>
        <v>142.02000000000001</v>
      </c>
      <c r="O60" s="4">
        <f t="shared" si="13"/>
        <v>131.1</v>
      </c>
      <c r="P60" s="4">
        <f t="shared" si="13"/>
        <v>152.56</v>
      </c>
      <c r="Q60" s="4">
        <f t="shared" si="13"/>
        <v>415.05</v>
      </c>
      <c r="R60" s="4">
        <f t="shared" si="13"/>
        <v>131.1</v>
      </c>
      <c r="S60" s="2">
        <f t="shared" si="14"/>
        <v>0</v>
      </c>
      <c r="T60" s="2">
        <f t="shared" si="14"/>
        <v>1</v>
      </c>
      <c r="U60" s="2">
        <f t="shared" si="14"/>
        <v>0</v>
      </c>
      <c r="V60" s="2">
        <f t="shared" si="14"/>
        <v>0</v>
      </c>
      <c r="W60" s="2">
        <f t="shared" si="6"/>
        <v>1</v>
      </c>
      <c r="X60" s="4">
        <f t="shared" si="7"/>
        <v>0</v>
      </c>
      <c r="Y60" s="4">
        <f t="shared" si="7"/>
        <v>1</v>
      </c>
      <c r="Z60" s="4">
        <f t="shared" si="7"/>
        <v>0</v>
      </c>
      <c r="AA60" s="4">
        <f t="shared" si="7"/>
        <v>0</v>
      </c>
      <c r="AB60" s="2"/>
      <c r="AC60" s="2"/>
      <c r="AD60" s="2"/>
      <c r="AE60" s="2"/>
      <c r="AF60" s="2"/>
      <c r="AH60">
        <f>IF(Q60&lt;$H$9,Q60,MIN($H$3,$H$9+N60))</f>
        <v>162.02000000000001</v>
      </c>
      <c r="AI60">
        <f t="shared" si="9"/>
        <v>1</v>
      </c>
    </row>
    <row r="61" spans="1:35" x14ac:dyDescent="0.2">
      <c r="A61" t="s">
        <v>59</v>
      </c>
      <c r="B61">
        <v>228.71</v>
      </c>
      <c r="C61">
        <v>1879.73</v>
      </c>
      <c r="D61">
        <v>46.33</v>
      </c>
      <c r="E61"/>
      <c r="F61">
        <v>933.29</v>
      </c>
      <c r="G61" s="4">
        <f t="shared" si="5"/>
        <v>46.33</v>
      </c>
      <c r="H61" s="2"/>
      <c r="I61" s="2">
        <f t="shared" si="12"/>
        <v>1</v>
      </c>
      <c r="J61" s="2">
        <f t="shared" si="12"/>
        <v>1</v>
      </c>
      <c r="K61" s="2">
        <f t="shared" si="12"/>
        <v>0</v>
      </c>
      <c r="L61" s="2">
        <f t="shared" si="12"/>
        <v>1</v>
      </c>
      <c r="M61" s="2">
        <f t="shared" si="1"/>
        <v>1</v>
      </c>
      <c r="N61" s="4">
        <f t="shared" si="13"/>
        <v>1879.73</v>
      </c>
      <c r="O61" s="4">
        <f t="shared" si="13"/>
        <v>46.33</v>
      </c>
      <c r="P61" s="4">
        <f t="shared" si="13"/>
        <v>8000</v>
      </c>
      <c r="Q61" s="4">
        <f t="shared" si="13"/>
        <v>933.29</v>
      </c>
      <c r="R61" s="4">
        <f t="shared" si="13"/>
        <v>46.33</v>
      </c>
      <c r="S61" s="2">
        <f t="shared" si="14"/>
        <v>0</v>
      </c>
      <c r="T61" s="2">
        <f t="shared" si="14"/>
        <v>1</v>
      </c>
      <c r="U61" s="2">
        <f t="shared" si="14"/>
        <v>0</v>
      </c>
      <c r="V61" s="2">
        <f t="shared" si="14"/>
        <v>0</v>
      </c>
      <c r="W61" s="2">
        <f t="shared" si="6"/>
        <v>1</v>
      </c>
      <c r="X61" s="4">
        <f t="shared" si="7"/>
        <v>0</v>
      </c>
      <c r="Y61" s="4">
        <f t="shared" si="7"/>
        <v>1</v>
      </c>
      <c r="Z61" s="4">
        <f t="shared" si="7"/>
        <v>0</v>
      </c>
      <c r="AA61" s="4">
        <f t="shared" si="7"/>
        <v>0</v>
      </c>
      <c r="AB61" s="2"/>
      <c r="AC61" s="2"/>
      <c r="AD61" s="2"/>
      <c r="AE61" s="2"/>
      <c r="AF61" s="2"/>
      <c r="AH61">
        <f>IF(Q61&lt;$H$9,Q61,MIN($H$3,$H$9+N61))</f>
        <v>1899.73</v>
      </c>
      <c r="AI61">
        <f t="shared" si="9"/>
        <v>1</v>
      </c>
    </row>
    <row r="62" spans="1:35" x14ac:dyDescent="0.2">
      <c r="A62" t="s">
        <v>60</v>
      </c>
      <c r="B62">
        <v>1079.0899999999999</v>
      </c>
      <c r="C62">
        <v>319.08999999999997</v>
      </c>
      <c r="D62">
        <v>299.14</v>
      </c>
      <c r="E62"/>
      <c r="F62"/>
      <c r="G62" s="4">
        <f t="shared" si="5"/>
        <v>299.14</v>
      </c>
      <c r="H62" s="2"/>
      <c r="I62" s="2">
        <f t="shared" si="12"/>
        <v>1</v>
      </c>
      <c r="J62" s="2">
        <f t="shared" si="12"/>
        <v>1</v>
      </c>
      <c r="K62" s="2">
        <f t="shared" si="12"/>
        <v>0</v>
      </c>
      <c r="L62" s="2">
        <f t="shared" si="12"/>
        <v>0</v>
      </c>
      <c r="M62" s="2">
        <f t="shared" si="1"/>
        <v>1</v>
      </c>
      <c r="N62" s="4">
        <f t="shared" si="13"/>
        <v>319.08999999999997</v>
      </c>
      <c r="O62" s="4">
        <f t="shared" si="13"/>
        <v>299.14</v>
      </c>
      <c r="P62" s="4">
        <f t="shared" si="13"/>
        <v>8000</v>
      </c>
      <c r="Q62" s="4">
        <f t="shared" si="13"/>
        <v>8000</v>
      </c>
      <c r="R62" s="4">
        <f t="shared" si="13"/>
        <v>299.14</v>
      </c>
      <c r="S62" s="2">
        <f t="shared" si="14"/>
        <v>0</v>
      </c>
      <c r="T62" s="2">
        <f t="shared" si="14"/>
        <v>1</v>
      </c>
      <c r="U62" s="2">
        <f t="shared" si="14"/>
        <v>0</v>
      </c>
      <c r="V62" s="2">
        <f t="shared" si="14"/>
        <v>0</v>
      </c>
      <c r="W62" s="2">
        <f t="shared" si="6"/>
        <v>1</v>
      </c>
      <c r="X62" s="4">
        <f t="shared" si="7"/>
        <v>0</v>
      </c>
      <c r="Y62" s="4">
        <f t="shared" si="7"/>
        <v>1</v>
      </c>
      <c r="Z62" s="4">
        <f t="shared" si="7"/>
        <v>0</v>
      </c>
      <c r="AA62" s="4">
        <f t="shared" si="7"/>
        <v>0</v>
      </c>
      <c r="AB62" s="2"/>
      <c r="AC62" s="2"/>
      <c r="AD62" s="2"/>
      <c r="AE62" s="2"/>
      <c r="AF62" s="2"/>
      <c r="AH62">
        <f>IF(Q62&lt;$H$9,Q62,MIN($H$3,$H$9+N62))</f>
        <v>339.09</v>
      </c>
      <c r="AI62">
        <f t="shared" si="9"/>
        <v>1</v>
      </c>
    </row>
    <row r="63" spans="1:35" x14ac:dyDescent="0.2">
      <c r="A63" t="s">
        <v>61</v>
      </c>
      <c r="B63">
        <v>602.85</v>
      </c>
      <c r="C63">
        <v>790.89</v>
      </c>
      <c r="D63">
        <v>745.63</v>
      </c>
      <c r="E63"/>
      <c r="F63"/>
      <c r="G63" s="4">
        <f t="shared" si="5"/>
        <v>745.63</v>
      </c>
      <c r="H63" s="2"/>
      <c r="I63" s="2">
        <f t="shared" si="12"/>
        <v>1</v>
      </c>
      <c r="J63" s="2">
        <f t="shared" si="12"/>
        <v>1</v>
      </c>
      <c r="K63" s="2">
        <f t="shared" si="12"/>
        <v>0</v>
      </c>
      <c r="L63" s="2">
        <f t="shared" si="12"/>
        <v>0</v>
      </c>
      <c r="M63" s="2">
        <f t="shared" si="1"/>
        <v>1</v>
      </c>
      <c r="N63" s="4">
        <f t="shared" si="13"/>
        <v>790.89</v>
      </c>
      <c r="O63" s="4">
        <f t="shared" si="13"/>
        <v>745.63</v>
      </c>
      <c r="P63" s="4">
        <f t="shared" si="13"/>
        <v>8000</v>
      </c>
      <c r="Q63" s="4">
        <f t="shared" si="13"/>
        <v>8000</v>
      </c>
      <c r="R63" s="4">
        <f t="shared" si="13"/>
        <v>745.63</v>
      </c>
      <c r="S63" s="2">
        <f t="shared" si="14"/>
        <v>0</v>
      </c>
      <c r="T63" s="2">
        <f t="shared" si="14"/>
        <v>1</v>
      </c>
      <c r="U63" s="2">
        <f t="shared" si="14"/>
        <v>0</v>
      </c>
      <c r="V63" s="2">
        <f t="shared" si="14"/>
        <v>0</v>
      </c>
      <c r="W63" s="2">
        <f t="shared" si="6"/>
        <v>1</v>
      </c>
      <c r="X63" s="4">
        <f t="shared" si="7"/>
        <v>0</v>
      </c>
      <c r="Y63" s="4">
        <f t="shared" si="7"/>
        <v>1</v>
      </c>
      <c r="Z63" s="4">
        <f t="shared" si="7"/>
        <v>0</v>
      </c>
      <c r="AA63" s="4">
        <f t="shared" si="7"/>
        <v>0</v>
      </c>
      <c r="AB63" s="2"/>
      <c r="AC63" s="2"/>
      <c r="AD63" s="2"/>
      <c r="AE63" s="2"/>
      <c r="AF63" s="2"/>
      <c r="AH63">
        <f>IF(Q63&lt;$H$9,Q63,MIN($H$3,$H$9+N63))</f>
        <v>810.89</v>
      </c>
      <c r="AI63">
        <f t="shared" si="9"/>
        <v>1</v>
      </c>
    </row>
    <row r="64" spans="1:35" x14ac:dyDescent="0.2">
      <c r="A64" t="s">
        <v>62</v>
      </c>
      <c r="B64">
        <v>442.45</v>
      </c>
      <c r="C64">
        <v>611.77</v>
      </c>
      <c r="D64">
        <v>590.38</v>
      </c>
      <c r="E64"/>
      <c r="F64"/>
      <c r="G64" s="4">
        <f t="shared" si="5"/>
        <v>590.38</v>
      </c>
      <c r="H64" s="2"/>
      <c r="I64" s="2">
        <f t="shared" si="12"/>
        <v>1</v>
      </c>
      <c r="J64" s="2">
        <f t="shared" si="12"/>
        <v>1</v>
      </c>
      <c r="K64" s="2">
        <f t="shared" si="12"/>
        <v>0</v>
      </c>
      <c r="L64" s="2">
        <f t="shared" si="12"/>
        <v>0</v>
      </c>
      <c r="M64" s="2">
        <f t="shared" si="1"/>
        <v>1</v>
      </c>
      <c r="N64" s="4">
        <f t="shared" si="13"/>
        <v>611.77</v>
      </c>
      <c r="O64" s="4">
        <f t="shared" si="13"/>
        <v>590.38</v>
      </c>
      <c r="P64" s="4">
        <f t="shared" si="13"/>
        <v>8000</v>
      </c>
      <c r="Q64" s="4">
        <f t="shared" si="13"/>
        <v>8000</v>
      </c>
      <c r="R64" s="4">
        <f t="shared" si="13"/>
        <v>590.38</v>
      </c>
      <c r="S64" s="2">
        <f t="shared" si="14"/>
        <v>1</v>
      </c>
      <c r="T64" s="2">
        <f t="shared" si="14"/>
        <v>1</v>
      </c>
      <c r="U64" s="2">
        <f t="shared" si="14"/>
        <v>0</v>
      </c>
      <c r="V64" s="2">
        <f t="shared" si="14"/>
        <v>0</v>
      </c>
      <c r="W64" s="2">
        <f t="shared" si="6"/>
        <v>2</v>
      </c>
      <c r="X64" s="4">
        <f t="shared" si="7"/>
        <v>0.5</v>
      </c>
      <c r="Y64" s="4">
        <f t="shared" si="7"/>
        <v>0.5</v>
      </c>
      <c r="Z64" s="4">
        <f t="shared" si="7"/>
        <v>0</v>
      </c>
      <c r="AA64" s="4">
        <f t="shared" si="7"/>
        <v>0</v>
      </c>
      <c r="AB64" s="2"/>
      <c r="AC64" s="2"/>
      <c r="AD64" s="2"/>
      <c r="AE64" s="2"/>
      <c r="AF64" s="2"/>
      <c r="AH64">
        <f>IF(Q64&lt;$H$9,Q64,MIN($H$3,$H$9+N64))</f>
        <v>631.77</v>
      </c>
      <c r="AI64">
        <f t="shared" si="9"/>
        <v>1</v>
      </c>
    </row>
    <row r="65" spans="1:35" x14ac:dyDescent="0.2">
      <c r="A65" t="s">
        <v>63</v>
      </c>
      <c r="B65">
        <v>926.68</v>
      </c>
      <c r="C65"/>
      <c r="D65"/>
      <c r="E65">
        <v>1096.17</v>
      </c>
      <c r="F65">
        <v>1193.03</v>
      </c>
      <c r="G65" s="4">
        <f t="shared" si="5"/>
        <v>1096.17</v>
      </c>
      <c r="H65" s="2"/>
      <c r="I65" s="2">
        <f t="shared" si="12"/>
        <v>0</v>
      </c>
      <c r="J65" s="2">
        <f t="shared" si="12"/>
        <v>0</v>
      </c>
      <c r="K65" s="2">
        <f t="shared" si="12"/>
        <v>1</v>
      </c>
      <c r="L65" s="2">
        <f t="shared" si="12"/>
        <v>1</v>
      </c>
      <c r="M65" s="2">
        <f t="shared" si="1"/>
        <v>1</v>
      </c>
      <c r="N65" s="4">
        <f t="shared" si="13"/>
        <v>8000</v>
      </c>
      <c r="O65" s="4">
        <f t="shared" si="13"/>
        <v>8000</v>
      </c>
      <c r="P65" s="4">
        <f t="shared" si="13"/>
        <v>1096.17</v>
      </c>
      <c r="Q65" s="4">
        <f t="shared" si="13"/>
        <v>1193.03</v>
      </c>
      <c r="R65" s="4">
        <f t="shared" si="13"/>
        <v>1096.17</v>
      </c>
      <c r="S65" s="2">
        <f t="shared" si="14"/>
        <v>0</v>
      </c>
      <c r="T65" s="2">
        <f t="shared" si="14"/>
        <v>0</v>
      </c>
      <c r="U65" s="2">
        <f t="shared" si="14"/>
        <v>1</v>
      </c>
      <c r="V65" s="2">
        <f t="shared" si="14"/>
        <v>0</v>
      </c>
      <c r="W65" s="2">
        <f t="shared" si="6"/>
        <v>1</v>
      </c>
      <c r="X65" s="4">
        <f t="shared" si="7"/>
        <v>0</v>
      </c>
      <c r="Y65" s="4">
        <f t="shared" si="7"/>
        <v>0</v>
      </c>
      <c r="Z65" s="4">
        <f t="shared" si="7"/>
        <v>1</v>
      </c>
      <c r="AA65" s="4">
        <f t="shared" si="7"/>
        <v>0</v>
      </c>
      <c r="AB65" s="2"/>
      <c r="AC65" s="2"/>
      <c r="AD65" s="2"/>
      <c r="AE65" s="2"/>
      <c r="AF65" s="2"/>
      <c r="AH65">
        <f>IF(Q65&lt;$H$9,Q65,MIN($H$3,$H$9+N65))</f>
        <v>8000</v>
      </c>
      <c r="AI65">
        <f t="shared" si="9"/>
        <v>0</v>
      </c>
    </row>
    <row r="66" spans="1:35" x14ac:dyDescent="0.2">
      <c r="A66" t="s">
        <v>64</v>
      </c>
      <c r="B66">
        <v>1374.84</v>
      </c>
      <c r="C66">
        <v>617.52</v>
      </c>
      <c r="D66">
        <v>586.66</v>
      </c>
      <c r="E66"/>
      <c r="F66"/>
      <c r="G66" s="4">
        <f t="shared" si="5"/>
        <v>586.66</v>
      </c>
      <c r="H66" s="2"/>
      <c r="I66" s="2">
        <f t="shared" ref="I66:L97" si="15">IF(C66="",0,1)</f>
        <v>1</v>
      </c>
      <c r="J66" s="2">
        <f t="shared" si="15"/>
        <v>1</v>
      </c>
      <c r="K66" s="2">
        <f t="shared" si="15"/>
        <v>0</v>
      </c>
      <c r="L66" s="2">
        <f t="shared" si="15"/>
        <v>0</v>
      </c>
      <c r="M66" s="2">
        <f t="shared" ref="M66:M123" si="16">IF(G66&lt;0,0,1)</f>
        <v>1</v>
      </c>
      <c r="N66" s="4">
        <f t="shared" ref="N66:R97" si="17">IF(I66=1,C66,$H$3)</f>
        <v>617.52</v>
      </c>
      <c r="O66" s="4">
        <f t="shared" si="17"/>
        <v>586.66</v>
      </c>
      <c r="P66" s="4">
        <f t="shared" si="17"/>
        <v>8000</v>
      </c>
      <c r="Q66" s="4">
        <f t="shared" si="17"/>
        <v>8000</v>
      </c>
      <c r="R66" s="4">
        <f t="shared" si="17"/>
        <v>586.66</v>
      </c>
      <c r="S66" s="2">
        <f t="shared" ref="S66:V97" si="18">IF(AND(C66&lt;&gt;"",C66&lt;=(1+$H$5)*$G66),1,0)</f>
        <v>0</v>
      </c>
      <c r="T66" s="2">
        <f t="shared" si="18"/>
        <v>1</v>
      </c>
      <c r="U66" s="2">
        <f t="shared" si="18"/>
        <v>0</v>
      </c>
      <c r="V66" s="2">
        <f t="shared" si="18"/>
        <v>0</v>
      </c>
      <c r="W66" s="2">
        <f t="shared" si="6"/>
        <v>1</v>
      </c>
      <c r="X66" s="4">
        <f t="shared" si="7"/>
        <v>0</v>
      </c>
      <c r="Y66" s="4">
        <f t="shared" si="7"/>
        <v>1</v>
      </c>
      <c r="Z66" s="4">
        <f t="shared" si="7"/>
        <v>0</v>
      </c>
      <c r="AA66" s="4">
        <f t="shared" si="7"/>
        <v>0</v>
      </c>
      <c r="AB66" s="2"/>
      <c r="AC66" s="2"/>
      <c r="AD66" s="2"/>
      <c r="AE66" s="2"/>
      <c r="AF66" s="2"/>
      <c r="AH66">
        <f>IF(Q66&lt;$H$9,Q66,MIN($H$3,$H$9+N66))</f>
        <v>637.52</v>
      </c>
      <c r="AI66">
        <f t="shared" si="9"/>
        <v>1</v>
      </c>
    </row>
    <row r="67" spans="1:35" x14ac:dyDescent="0.2">
      <c r="A67" t="s">
        <v>65</v>
      </c>
      <c r="B67">
        <v>4.58</v>
      </c>
      <c r="C67"/>
      <c r="D67"/>
      <c r="E67"/>
      <c r="F67"/>
      <c r="G67" s="4">
        <f t="shared" ref="G67:G123" si="19">IF(_xlfn.CONCAT(C67:F67)="",-1,MAX($H$7,MIN(C67:F67)))</f>
        <v>-1</v>
      </c>
      <c r="H67" s="2"/>
      <c r="I67" s="2">
        <f t="shared" si="15"/>
        <v>0</v>
      </c>
      <c r="J67" s="2">
        <f t="shared" si="15"/>
        <v>0</v>
      </c>
      <c r="K67" s="2">
        <f t="shared" si="15"/>
        <v>0</v>
      </c>
      <c r="L67" s="2">
        <f t="shared" si="15"/>
        <v>0</v>
      </c>
      <c r="M67" s="2">
        <f t="shared" si="16"/>
        <v>0</v>
      </c>
      <c r="N67" s="4">
        <f t="shared" si="17"/>
        <v>8000</v>
      </c>
      <c r="O67" s="4">
        <f t="shared" si="17"/>
        <v>8000</v>
      </c>
      <c r="P67" s="4">
        <f t="shared" si="17"/>
        <v>8000</v>
      </c>
      <c r="Q67" s="4">
        <f t="shared" si="17"/>
        <v>8000</v>
      </c>
      <c r="R67" s="4">
        <f t="shared" si="17"/>
        <v>8000</v>
      </c>
      <c r="S67" s="2">
        <f t="shared" si="18"/>
        <v>0</v>
      </c>
      <c r="T67" s="2">
        <f t="shared" si="18"/>
        <v>0</v>
      </c>
      <c r="U67" s="2">
        <f t="shared" si="18"/>
        <v>0</v>
      </c>
      <c r="V67" s="2">
        <f t="shared" si="18"/>
        <v>0</v>
      </c>
      <c r="W67" s="2">
        <f t="shared" ref="W67:W123" si="20">SUM(S67:V67)</f>
        <v>0</v>
      </c>
      <c r="X67" s="4">
        <f t="shared" ref="X67:AA123" si="21">IF(S67&gt;0,S67/$W67,S67)</f>
        <v>0</v>
      </c>
      <c r="Y67" s="4">
        <f t="shared" si="21"/>
        <v>0</v>
      </c>
      <c r="Z67" s="4">
        <f t="shared" si="21"/>
        <v>0</v>
      </c>
      <c r="AA67" s="4">
        <f t="shared" si="21"/>
        <v>0</v>
      </c>
      <c r="AB67" s="2"/>
      <c r="AC67" s="2"/>
      <c r="AD67" s="2"/>
      <c r="AE67" s="2"/>
      <c r="AF67" s="2"/>
      <c r="AH67">
        <f>IF(Q67&lt;$H$9,Q67,MIN($H$3,$H$9+N67))</f>
        <v>8000</v>
      </c>
      <c r="AI67">
        <f t="shared" ref="AI67:AI123" si="22">IF(AH67&gt;=$H$3,0,1)</f>
        <v>0</v>
      </c>
    </row>
    <row r="68" spans="1:35" x14ac:dyDescent="0.2">
      <c r="A68" t="s">
        <v>66</v>
      </c>
      <c r="B68">
        <v>1.8</v>
      </c>
      <c r="C68">
        <v>0.08</v>
      </c>
      <c r="D68">
        <v>0.1</v>
      </c>
      <c r="E68">
        <v>1.67</v>
      </c>
      <c r="F68">
        <v>1.96</v>
      </c>
      <c r="G68" s="4">
        <f t="shared" si="19"/>
        <v>1</v>
      </c>
      <c r="H68" s="2"/>
      <c r="I68" s="2">
        <f t="shared" si="15"/>
        <v>1</v>
      </c>
      <c r="J68" s="2">
        <f t="shared" si="15"/>
        <v>1</v>
      </c>
      <c r="K68" s="2">
        <f t="shared" si="15"/>
        <v>1</v>
      </c>
      <c r="L68" s="2">
        <f t="shared" si="15"/>
        <v>1</v>
      </c>
      <c r="M68" s="2">
        <f t="shared" si="16"/>
        <v>1</v>
      </c>
      <c r="N68" s="4">
        <f t="shared" si="17"/>
        <v>0.08</v>
      </c>
      <c r="O68" s="4">
        <f t="shared" si="17"/>
        <v>0.1</v>
      </c>
      <c r="P68" s="4">
        <f t="shared" si="17"/>
        <v>1.67</v>
      </c>
      <c r="Q68" s="4">
        <f t="shared" si="17"/>
        <v>1.96</v>
      </c>
      <c r="R68" s="4">
        <f t="shared" si="17"/>
        <v>1</v>
      </c>
      <c r="S68" s="2">
        <f t="shared" si="18"/>
        <v>1</v>
      </c>
      <c r="T68" s="2">
        <f t="shared" si="18"/>
        <v>1</v>
      </c>
      <c r="U68" s="2">
        <f t="shared" si="18"/>
        <v>0</v>
      </c>
      <c r="V68" s="2">
        <f t="shared" si="18"/>
        <v>0</v>
      </c>
      <c r="W68" s="2">
        <f t="shared" si="20"/>
        <v>2</v>
      </c>
      <c r="X68" s="4">
        <f t="shared" si="21"/>
        <v>0.5</v>
      </c>
      <c r="Y68" s="4">
        <f t="shared" si="21"/>
        <v>0.5</v>
      </c>
      <c r="Z68" s="4">
        <f t="shared" si="21"/>
        <v>0</v>
      </c>
      <c r="AA68" s="4">
        <f t="shared" si="21"/>
        <v>0</v>
      </c>
      <c r="AB68" s="2"/>
      <c r="AC68" s="2"/>
      <c r="AD68" s="2"/>
      <c r="AE68" s="2"/>
      <c r="AF68" s="2"/>
      <c r="AH68">
        <f>IF(Q68&lt;$H$9,Q68,MIN($H$3,$H$9+N68))</f>
        <v>1.96</v>
      </c>
      <c r="AI68">
        <f t="shared" si="22"/>
        <v>1</v>
      </c>
    </row>
    <row r="69" spans="1:35" x14ac:dyDescent="0.2">
      <c r="A69" t="s">
        <v>67</v>
      </c>
      <c r="B69">
        <v>871.23</v>
      </c>
      <c r="C69">
        <v>7.45</v>
      </c>
      <c r="D69">
        <v>6.93</v>
      </c>
      <c r="E69"/>
      <c r="F69"/>
      <c r="G69" s="4">
        <f t="shared" si="19"/>
        <v>6.93</v>
      </c>
      <c r="H69" s="2"/>
      <c r="I69" s="2">
        <f t="shared" si="15"/>
        <v>1</v>
      </c>
      <c r="J69" s="2">
        <f t="shared" si="15"/>
        <v>1</v>
      </c>
      <c r="K69" s="2">
        <f t="shared" si="15"/>
        <v>0</v>
      </c>
      <c r="L69" s="2">
        <f t="shared" si="15"/>
        <v>0</v>
      </c>
      <c r="M69" s="2">
        <f t="shared" si="16"/>
        <v>1</v>
      </c>
      <c r="N69" s="4">
        <f t="shared" si="17"/>
        <v>7.45</v>
      </c>
      <c r="O69" s="4">
        <f t="shared" si="17"/>
        <v>6.93</v>
      </c>
      <c r="P69" s="4">
        <f t="shared" si="17"/>
        <v>8000</v>
      </c>
      <c r="Q69" s="4">
        <f t="shared" si="17"/>
        <v>8000</v>
      </c>
      <c r="R69" s="4">
        <f t="shared" si="17"/>
        <v>6.93</v>
      </c>
      <c r="S69" s="2">
        <f t="shared" si="18"/>
        <v>0</v>
      </c>
      <c r="T69" s="2">
        <f t="shared" si="18"/>
        <v>1</v>
      </c>
      <c r="U69" s="2">
        <f t="shared" si="18"/>
        <v>0</v>
      </c>
      <c r="V69" s="2">
        <f t="shared" si="18"/>
        <v>0</v>
      </c>
      <c r="W69" s="2">
        <f t="shared" si="20"/>
        <v>1</v>
      </c>
      <c r="X69" s="4">
        <f t="shared" si="21"/>
        <v>0</v>
      </c>
      <c r="Y69" s="4">
        <f t="shared" si="21"/>
        <v>1</v>
      </c>
      <c r="Z69" s="4">
        <f t="shared" si="21"/>
        <v>0</v>
      </c>
      <c r="AA69" s="4">
        <f t="shared" si="21"/>
        <v>0</v>
      </c>
      <c r="AB69" s="2"/>
      <c r="AC69" s="2"/>
      <c r="AD69" s="2"/>
      <c r="AE69" s="2"/>
      <c r="AF69" s="2"/>
      <c r="AH69">
        <f>IF(Q69&lt;$H$9,Q69,MIN($H$3,$H$9+N69))</f>
        <v>27.45</v>
      </c>
      <c r="AI69">
        <f t="shared" si="22"/>
        <v>1</v>
      </c>
    </row>
    <row r="70" spans="1:35" x14ac:dyDescent="0.2">
      <c r="A70" t="s">
        <v>68</v>
      </c>
      <c r="B70">
        <v>185.3</v>
      </c>
      <c r="C70">
        <v>15.15</v>
      </c>
      <c r="D70">
        <v>14.33</v>
      </c>
      <c r="E70"/>
      <c r="F70"/>
      <c r="G70" s="4">
        <f t="shared" si="19"/>
        <v>14.33</v>
      </c>
      <c r="H70" s="2"/>
      <c r="I70" s="2">
        <f t="shared" si="15"/>
        <v>1</v>
      </c>
      <c r="J70" s="2">
        <f t="shared" si="15"/>
        <v>1</v>
      </c>
      <c r="K70" s="2">
        <f t="shared" si="15"/>
        <v>0</v>
      </c>
      <c r="L70" s="2">
        <f t="shared" si="15"/>
        <v>0</v>
      </c>
      <c r="M70" s="2">
        <f t="shared" si="16"/>
        <v>1</v>
      </c>
      <c r="N70" s="4">
        <f t="shared" si="17"/>
        <v>15.15</v>
      </c>
      <c r="O70" s="4">
        <f t="shared" si="17"/>
        <v>14.33</v>
      </c>
      <c r="P70" s="4">
        <f t="shared" si="17"/>
        <v>8000</v>
      </c>
      <c r="Q70" s="4">
        <f t="shared" si="17"/>
        <v>8000</v>
      </c>
      <c r="R70" s="4">
        <f t="shared" si="17"/>
        <v>14.33</v>
      </c>
      <c r="S70" s="2">
        <f t="shared" si="18"/>
        <v>0</v>
      </c>
      <c r="T70" s="2">
        <f t="shared" si="18"/>
        <v>1</v>
      </c>
      <c r="U70" s="2">
        <f t="shared" si="18"/>
        <v>0</v>
      </c>
      <c r="V70" s="2">
        <f t="shared" si="18"/>
        <v>0</v>
      </c>
      <c r="W70" s="2">
        <f t="shared" si="20"/>
        <v>1</v>
      </c>
      <c r="X70" s="4">
        <f t="shared" si="21"/>
        <v>0</v>
      </c>
      <c r="Y70" s="4">
        <f t="shared" si="21"/>
        <v>1</v>
      </c>
      <c r="Z70" s="4">
        <f t="shared" si="21"/>
        <v>0</v>
      </c>
      <c r="AA70" s="4">
        <f t="shared" si="21"/>
        <v>0</v>
      </c>
      <c r="AB70" s="2"/>
      <c r="AC70" s="2"/>
      <c r="AD70" s="2"/>
      <c r="AE70" s="2"/>
      <c r="AF70" s="2"/>
      <c r="AH70">
        <f>IF(Q70&lt;$H$9,Q70,MIN($H$3,$H$9+N70))</f>
        <v>35.15</v>
      </c>
      <c r="AI70">
        <f t="shared" si="22"/>
        <v>1</v>
      </c>
    </row>
    <row r="71" spans="1:35" x14ac:dyDescent="0.2">
      <c r="A71" t="s">
        <v>69</v>
      </c>
      <c r="B71">
        <v>56.62</v>
      </c>
      <c r="C71">
        <v>5.81</v>
      </c>
      <c r="D71">
        <v>66.989999999999995</v>
      </c>
      <c r="E71">
        <v>49.01</v>
      </c>
      <c r="F71">
        <v>102.47</v>
      </c>
      <c r="G71" s="4">
        <f t="shared" si="19"/>
        <v>5.81</v>
      </c>
      <c r="H71" s="2"/>
      <c r="I71" s="2">
        <f t="shared" si="15"/>
        <v>1</v>
      </c>
      <c r="J71" s="2">
        <f t="shared" si="15"/>
        <v>1</v>
      </c>
      <c r="K71" s="2">
        <f t="shared" si="15"/>
        <v>1</v>
      </c>
      <c r="L71" s="2">
        <f t="shared" si="15"/>
        <v>1</v>
      </c>
      <c r="M71" s="2">
        <f t="shared" si="16"/>
        <v>1</v>
      </c>
      <c r="N71" s="4">
        <f t="shared" si="17"/>
        <v>5.81</v>
      </c>
      <c r="O71" s="4">
        <f t="shared" si="17"/>
        <v>66.989999999999995</v>
      </c>
      <c r="P71" s="4">
        <f t="shared" si="17"/>
        <v>49.01</v>
      </c>
      <c r="Q71" s="4">
        <f t="shared" si="17"/>
        <v>102.47</v>
      </c>
      <c r="R71" s="4">
        <f t="shared" si="17"/>
        <v>5.81</v>
      </c>
      <c r="S71" s="2">
        <f t="shared" si="18"/>
        <v>1</v>
      </c>
      <c r="T71" s="2">
        <f t="shared" si="18"/>
        <v>0</v>
      </c>
      <c r="U71" s="2">
        <f t="shared" si="18"/>
        <v>0</v>
      </c>
      <c r="V71" s="2">
        <f t="shared" si="18"/>
        <v>0</v>
      </c>
      <c r="W71" s="2">
        <f t="shared" si="20"/>
        <v>1</v>
      </c>
      <c r="X71" s="4">
        <f t="shared" si="21"/>
        <v>1</v>
      </c>
      <c r="Y71" s="4">
        <f t="shared" si="21"/>
        <v>0</v>
      </c>
      <c r="Z71" s="4">
        <f t="shared" si="21"/>
        <v>0</v>
      </c>
      <c r="AA71" s="4">
        <f t="shared" si="21"/>
        <v>0</v>
      </c>
      <c r="AB71" s="2"/>
      <c r="AC71" s="2"/>
      <c r="AD71" s="2"/>
      <c r="AE71" s="2"/>
      <c r="AF71" s="2"/>
      <c r="AH71">
        <f>IF(Q71&lt;$H$9,Q71,MIN($H$3,$H$9+N71))</f>
        <v>25.81</v>
      </c>
      <c r="AI71">
        <f t="shared" si="22"/>
        <v>1</v>
      </c>
    </row>
    <row r="72" spans="1:35" x14ac:dyDescent="0.2">
      <c r="A72" t="s">
        <v>70</v>
      </c>
      <c r="B72">
        <v>168.09</v>
      </c>
      <c r="C72">
        <v>4.07</v>
      </c>
      <c r="D72">
        <v>3.91</v>
      </c>
      <c r="E72">
        <v>125.65</v>
      </c>
      <c r="F72">
        <v>129.85</v>
      </c>
      <c r="G72" s="4">
        <f t="shared" si="19"/>
        <v>3.91</v>
      </c>
      <c r="H72" s="2"/>
      <c r="I72" s="2">
        <f t="shared" si="15"/>
        <v>1</v>
      </c>
      <c r="J72" s="2">
        <f t="shared" si="15"/>
        <v>1</v>
      </c>
      <c r="K72" s="2">
        <f t="shared" si="15"/>
        <v>1</v>
      </c>
      <c r="L72" s="2">
        <f t="shared" si="15"/>
        <v>1</v>
      </c>
      <c r="M72" s="2">
        <f t="shared" si="16"/>
        <v>1</v>
      </c>
      <c r="N72" s="4">
        <f t="shared" si="17"/>
        <v>4.07</v>
      </c>
      <c r="O72" s="4">
        <f t="shared" si="17"/>
        <v>3.91</v>
      </c>
      <c r="P72" s="4">
        <f t="shared" si="17"/>
        <v>125.65</v>
      </c>
      <c r="Q72" s="4">
        <f t="shared" si="17"/>
        <v>129.85</v>
      </c>
      <c r="R72" s="4">
        <f t="shared" si="17"/>
        <v>3.91</v>
      </c>
      <c r="S72" s="2">
        <f t="shared" si="18"/>
        <v>1</v>
      </c>
      <c r="T72" s="2">
        <f t="shared" si="18"/>
        <v>1</v>
      </c>
      <c r="U72" s="2">
        <f t="shared" si="18"/>
        <v>0</v>
      </c>
      <c r="V72" s="2">
        <f t="shared" si="18"/>
        <v>0</v>
      </c>
      <c r="W72" s="2">
        <f t="shared" si="20"/>
        <v>2</v>
      </c>
      <c r="X72" s="4">
        <f t="shared" si="21"/>
        <v>0.5</v>
      </c>
      <c r="Y72" s="4">
        <f t="shared" si="21"/>
        <v>0.5</v>
      </c>
      <c r="Z72" s="4">
        <f t="shared" si="21"/>
        <v>0</v>
      </c>
      <c r="AA72" s="4">
        <f t="shared" si="21"/>
        <v>0</v>
      </c>
      <c r="AB72" s="2"/>
      <c r="AC72" s="2"/>
      <c r="AD72" s="2"/>
      <c r="AE72" s="2"/>
      <c r="AF72" s="2"/>
      <c r="AH72">
        <f>IF(Q72&lt;$H$9,Q72,MIN($H$3,$H$9+N72))</f>
        <v>24.07</v>
      </c>
      <c r="AI72">
        <f t="shared" si="22"/>
        <v>1</v>
      </c>
    </row>
    <row r="73" spans="1:35" x14ac:dyDescent="0.2">
      <c r="A73" t="s">
        <v>71</v>
      </c>
      <c r="B73">
        <v>0.94</v>
      </c>
      <c r="C73">
        <v>2.11</v>
      </c>
      <c r="D73">
        <v>0.48</v>
      </c>
      <c r="E73">
        <v>3566.52</v>
      </c>
      <c r="F73"/>
      <c r="G73" s="4">
        <f t="shared" si="19"/>
        <v>1</v>
      </c>
      <c r="H73" s="2"/>
      <c r="I73" s="2">
        <f t="shared" si="15"/>
        <v>1</v>
      </c>
      <c r="J73" s="2">
        <f t="shared" si="15"/>
        <v>1</v>
      </c>
      <c r="K73" s="2">
        <f t="shared" si="15"/>
        <v>1</v>
      </c>
      <c r="L73" s="2">
        <f t="shared" si="15"/>
        <v>0</v>
      </c>
      <c r="M73" s="2">
        <f t="shared" si="16"/>
        <v>1</v>
      </c>
      <c r="N73" s="4">
        <f t="shared" si="17"/>
        <v>2.11</v>
      </c>
      <c r="O73" s="4">
        <f t="shared" si="17"/>
        <v>0.48</v>
      </c>
      <c r="P73" s="4">
        <f t="shared" si="17"/>
        <v>3566.52</v>
      </c>
      <c r="Q73" s="4">
        <f t="shared" si="17"/>
        <v>8000</v>
      </c>
      <c r="R73" s="4">
        <f t="shared" si="17"/>
        <v>1</v>
      </c>
      <c r="S73" s="2">
        <f t="shared" si="18"/>
        <v>0</v>
      </c>
      <c r="T73" s="2">
        <f t="shared" si="18"/>
        <v>1</v>
      </c>
      <c r="U73" s="2">
        <f t="shared" si="18"/>
        <v>0</v>
      </c>
      <c r="V73" s="2">
        <f t="shared" si="18"/>
        <v>0</v>
      </c>
      <c r="W73" s="2">
        <f t="shared" si="20"/>
        <v>1</v>
      </c>
      <c r="X73" s="4">
        <f t="shared" si="21"/>
        <v>0</v>
      </c>
      <c r="Y73" s="4">
        <f t="shared" si="21"/>
        <v>1</v>
      </c>
      <c r="Z73" s="4">
        <f t="shared" si="21"/>
        <v>0</v>
      </c>
      <c r="AA73" s="4">
        <f t="shared" si="21"/>
        <v>0</v>
      </c>
      <c r="AB73" s="2"/>
      <c r="AC73" s="2"/>
      <c r="AD73" s="2"/>
      <c r="AE73" s="2"/>
      <c r="AF73" s="2"/>
      <c r="AH73">
        <f>IF(Q73&lt;$H$9,Q73,MIN($H$3,$H$9+N73))</f>
        <v>22.11</v>
      </c>
      <c r="AI73">
        <f t="shared" si="22"/>
        <v>1</v>
      </c>
    </row>
    <row r="74" spans="1:35" x14ac:dyDescent="0.2">
      <c r="A74" t="s">
        <v>72</v>
      </c>
      <c r="B74">
        <v>35.630000000000003</v>
      </c>
      <c r="C74">
        <v>30.54</v>
      </c>
      <c r="D74">
        <v>30.51</v>
      </c>
      <c r="E74">
        <v>36.51</v>
      </c>
      <c r="F74">
        <v>36.44</v>
      </c>
      <c r="G74" s="4">
        <f t="shared" si="19"/>
        <v>30.51</v>
      </c>
      <c r="H74" s="2"/>
      <c r="I74" s="2">
        <f t="shared" si="15"/>
        <v>1</v>
      </c>
      <c r="J74" s="2">
        <f t="shared" si="15"/>
        <v>1</v>
      </c>
      <c r="K74" s="2">
        <f t="shared" si="15"/>
        <v>1</v>
      </c>
      <c r="L74" s="2">
        <f t="shared" si="15"/>
        <v>1</v>
      </c>
      <c r="M74" s="2">
        <f t="shared" si="16"/>
        <v>1</v>
      </c>
      <c r="N74" s="4">
        <f t="shared" si="17"/>
        <v>30.54</v>
      </c>
      <c r="O74" s="4">
        <f t="shared" si="17"/>
        <v>30.51</v>
      </c>
      <c r="P74" s="4">
        <f t="shared" si="17"/>
        <v>36.51</v>
      </c>
      <c r="Q74" s="4">
        <f t="shared" si="17"/>
        <v>36.44</v>
      </c>
      <c r="R74" s="4">
        <f t="shared" si="17"/>
        <v>30.51</v>
      </c>
      <c r="S74" s="2">
        <f t="shared" si="18"/>
        <v>1</v>
      </c>
      <c r="T74" s="2">
        <f t="shared" si="18"/>
        <v>1</v>
      </c>
      <c r="U74" s="2">
        <f t="shared" si="18"/>
        <v>0</v>
      </c>
      <c r="V74" s="2">
        <f t="shared" si="18"/>
        <v>0</v>
      </c>
      <c r="W74" s="2">
        <f t="shared" si="20"/>
        <v>2</v>
      </c>
      <c r="X74" s="4">
        <f t="shared" si="21"/>
        <v>0.5</v>
      </c>
      <c r="Y74" s="4">
        <f t="shared" si="21"/>
        <v>0.5</v>
      </c>
      <c r="Z74" s="4">
        <f t="shared" si="21"/>
        <v>0</v>
      </c>
      <c r="AA74" s="4">
        <f t="shared" si="21"/>
        <v>0</v>
      </c>
      <c r="AB74" s="2"/>
      <c r="AC74" s="2"/>
      <c r="AD74" s="2"/>
      <c r="AE74" s="2"/>
      <c r="AF74" s="2"/>
      <c r="AH74">
        <f>IF(Q74&lt;$H$9,Q74,MIN($H$3,$H$9+N74))</f>
        <v>50.54</v>
      </c>
      <c r="AI74">
        <f t="shared" si="22"/>
        <v>1</v>
      </c>
    </row>
    <row r="75" spans="1:35" x14ac:dyDescent="0.2">
      <c r="A75" t="s">
        <v>73</v>
      </c>
      <c r="B75">
        <v>0.33</v>
      </c>
      <c r="C75">
        <v>747.17</v>
      </c>
      <c r="D75">
        <v>921.06</v>
      </c>
      <c r="E75">
        <v>1.93</v>
      </c>
      <c r="F75">
        <v>9.9600000000000009</v>
      </c>
      <c r="G75" s="4">
        <f t="shared" si="19"/>
        <v>1.93</v>
      </c>
      <c r="H75" s="2"/>
      <c r="I75" s="2">
        <f t="shared" si="15"/>
        <v>1</v>
      </c>
      <c r="J75" s="2">
        <f t="shared" si="15"/>
        <v>1</v>
      </c>
      <c r="K75" s="2">
        <f t="shared" si="15"/>
        <v>1</v>
      </c>
      <c r="L75" s="2">
        <f t="shared" si="15"/>
        <v>1</v>
      </c>
      <c r="M75" s="2">
        <f t="shared" si="16"/>
        <v>1</v>
      </c>
      <c r="N75" s="4">
        <f t="shared" si="17"/>
        <v>747.17</v>
      </c>
      <c r="O75" s="4">
        <f t="shared" si="17"/>
        <v>921.06</v>
      </c>
      <c r="P75" s="4">
        <f t="shared" si="17"/>
        <v>1.93</v>
      </c>
      <c r="Q75" s="4">
        <f t="shared" si="17"/>
        <v>9.9600000000000009</v>
      </c>
      <c r="R75" s="4">
        <f t="shared" si="17"/>
        <v>1.93</v>
      </c>
      <c r="S75" s="2">
        <f t="shared" si="18"/>
        <v>0</v>
      </c>
      <c r="T75" s="2">
        <f t="shared" si="18"/>
        <v>0</v>
      </c>
      <c r="U75" s="2">
        <f t="shared" si="18"/>
        <v>1</v>
      </c>
      <c r="V75" s="2">
        <f t="shared" si="18"/>
        <v>0</v>
      </c>
      <c r="W75" s="2">
        <f t="shared" si="20"/>
        <v>1</v>
      </c>
      <c r="X75" s="4">
        <f t="shared" si="21"/>
        <v>0</v>
      </c>
      <c r="Y75" s="4">
        <f t="shared" si="21"/>
        <v>0</v>
      </c>
      <c r="Z75" s="4">
        <f t="shared" si="21"/>
        <v>1</v>
      </c>
      <c r="AA75" s="4">
        <f t="shared" si="21"/>
        <v>0</v>
      </c>
      <c r="AB75" s="2"/>
      <c r="AC75" s="2"/>
      <c r="AD75" s="2"/>
      <c r="AE75" s="2"/>
      <c r="AF75" s="2"/>
      <c r="AH75">
        <f>IF(Q75&lt;$H$9,Q75,MIN($H$3,$H$9+N75))</f>
        <v>9.9600000000000009</v>
      </c>
      <c r="AI75">
        <f t="shared" si="22"/>
        <v>1</v>
      </c>
    </row>
    <row r="76" spans="1:35" x14ac:dyDescent="0.2">
      <c r="A76" t="s">
        <v>74</v>
      </c>
      <c r="B76">
        <v>701.71</v>
      </c>
      <c r="C76">
        <v>720.61</v>
      </c>
      <c r="D76">
        <v>704.09</v>
      </c>
      <c r="E76"/>
      <c r="F76"/>
      <c r="G76" s="4">
        <f t="shared" si="19"/>
        <v>704.09</v>
      </c>
      <c r="H76" s="2"/>
      <c r="I76" s="2">
        <f t="shared" si="15"/>
        <v>1</v>
      </c>
      <c r="J76" s="2">
        <f t="shared" si="15"/>
        <v>1</v>
      </c>
      <c r="K76" s="2">
        <f t="shared" si="15"/>
        <v>0</v>
      </c>
      <c r="L76" s="2">
        <f t="shared" si="15"/>
        <v>0</v>
      </c>
      <c r="M76" s="2">
        <f t="shared" si="16"/>
        <v>1</v>
      </c>
      <c r="N76" s="4">
        <f t="shared" si="17"/>
        <v>720.61</v>
      </c>
      <c r="O76" s="4">
        <f t="shared" si="17"/>
        <v>704.09</v>
      </c>
      <c r="P76" s="4">
        <f t="shared" si="17"/>
        <v>8000</v>
      </c>
      <c r="Q76" s="4">
        <f t="shared" si="17"/>
        <v>8000</v>
      </c>
      <c r="R76" s="4">
        <f t="shared" si="17"/>
        <v>704.09</v>
      </c>
      <c r="S76" s="2">
        <f t="shared" si="18"/>
        <v>1</v>
      </c>
      <c r="T76" s="2">
        <f t="shared" si="18"/>
        <v>1</v>
      </c>
      <c r="U76" s="2">
        <f t="shared" si="18"/>
        <v>0</v>
      </c>
      <c r="V76" s="2">
        <f t="shared" si="18"/>
        <v>0</v>
      </c>
      <c r="W76" s="2">
        <f t="shared" si="20"/>
        <v>2</v>
      </c>
      <c r="X76" s="4">
        <f t="shared" si="21"/>
        <v>0.5</v>
      </c>
      <c r="Y76" s="4">
        <f t="shared" si="21"/>
        <v>0.5</v>
      </c>
      <c r="Z76" s="4">
        <f t="shared" si="21"/>
        <v>0</v>
      </c>
      <c r="AA76" s="4">
        <f t="shared" si="21"/>
        <v>0</v>
      </c>
      <c r="AB76" s="2"/>
      <c r="AC76" s="2"/>
      <c r="AD76" s="2"/>
      <c r="AE76" s="2"/>
      <c r="AF76" s="2"/>
      <c r="AH76">
        <f>IF(Q76&lt;$H$9,Q76,MIN($H$3,$H$9+N76))</f>
        <v>740.61</v>
      </c>
      <c r="AI76">
        <f t="shared" si="22"/>
        <v>1</v>
      </c>
    </row>
    <row r="77" spans="1:35" x14ac:dyDescent="0.2">
      <c r="A77" t="s">
        <v>75</v>
      </c>
      <c r="B77">
        <v>190.82</v>
      </c>
      <c r="C77">
        <v>387.06</v>
      </c>
      <c r="D77">
        <v>340.51</v>
      </c>
      <c r="E77">
        <v>254.35</v>
      </c>
      <c r="F77">
        <v>1270.3699999999999</v>
      </c>
      <c r="G77" s="4">
        <f t="shared" si="19"/>
        <v>254.35</v>
      </c>
      <c r="H77" s="2"/>
      <c r="I77" s="2">
        <f t="shared" si="15"/>
        <v>1</v>
      </c>
      <c r="J77" s="2">
        <f t="shared" si="15"/>
        <v>1</v>
      </c>
      <c r="K77" s="2">
        <f t="shared" si="15"/>
        <v>1</v>
      </c>
      <c r="L77" s="2">
        <f t="shared" si="15"/>
        <v>1</v>
      </c>
      <c r="M77" s="2">
        <f t="shared" si="16"/>
        <v>1</v>
      </c>
      <c r="N77" s="4">
        <f t="shared" si="17"/>
        <v>387.06</v>
      </c>
      <c r="O77" s="4">
        <f t="shared" si="17"/>
        <v>340.51</v>
      </c>
      <c r="P77" s="4">
        <f t="shared" si="17"/>
        <v>254.35</v>
      </c>
      <c r="Q77" s="4">
        <f t="shared" si="17"/>
        <v>1270.3699999999999</v>
      </c>
      <c r="R77" s="4">
        <f t="shared" si="17"/>
        <v>254.35</v>
      </c>
      <c r="S77" s="2">
        <f t="shared" si="18"/>
        <v>0</v>
      </c>
      <c r="T77" s="2">
        <f t="shared" si="18"/>
        <v>0</v>
      </c>
      <c r="U77" s="2">
        <f t="shared" si="18"/>
        <v>1</v>
      </c>
      <c r="V77" s="2">
        <f t="shared" si="18"/>
        <v>0</v>
      </c>
      <c r="W77" s="2">
        <f t="shared" si="20"/>
        <v>1</v>
      </c>
      <c r="X77" s="4">
        <f t="shared" si="21"/>
        <v>0</v>
      </c>
      <c r="Y77" s="4">
        <f t="shared" si="21"/>
        <v>0</v>
      </c>
      <c r="Z77" s="4">
        <f t="shared" si="21"/>
        <v>1</v>
      </c>
      <c r="AA77" s="4">
        <f t="shared" si="21"/>
        <v>0</v>
      </c>
      <c r="AB77" s="2"/>
      <c r="AC77" s="2"/>
      <c r="AD77" s="2"/>
      <c r="AE77" s="2"/>
      <c r="AF77" s="2"/>
      <c r="AH77">
        <f>IF(Q77&lt;$H$9,Q77,MIN($H$3,$H$9+N77))</f>
        <v>407.06</v>
      </c>
      <c r="AI77">
        <f t="shared" si="22"/>
        <v>1</v>
      </c>
    </row>
    <row r="78" spans="1:35" x14ac:dyDescent="0.2">
      <c r="A78" t="s">
        <v>76</v>
      </c>
      <c r="B78">
        <v>201.63</v>
      </c>
      <c r="C78">
        <v>351.34</v>
      </c>
      <c r="D78">
        <v>334.54</v>
      </c>
      <c r="E78"/>
      <c r="F78"/>
      <c r="G78" s="4">
        <f t="shared" si="19"/>
        <v>334.54</v>
      </c>
      <c r="H78" s="2"/>
      <c r="I78" s="2">
        <f t="shared" si="15"/>
        <v>1</v>
      </c>
      <c r="J78" s="2">
        <f t="shared" si="15"/>
        <v>1</v>
      </c>
      <c r="K78" s="2">
        <f t="shared" si="15"/>
        <v>0</v>
      </c>
      <c r="L78" s="2">
        <f t="shared" si="15"/>
        <v>0</v>
      </c>
      <c r="M78" s="2">
        <f t="shared" si="16"/>
        <v>1</v>
      </c>
      <c r="N78" s="4">
        <f t="shared" si="17"/>
        <v>351.34</v>
      </c>
      <c r="O78" s="4">
        <f t="shared" si="17"/>
        <v>334.54</v>
      </c>
      <c r="P78" s="4">
        <f t="shared" si="17"/>
        <v>8000</v>
      </c>
      <c r="Q78" s="4">
        <f t="shared" si="17"/>
        <v>8000</v>
      </c>
      <c r="R78" s="4">
        <f t="shared" si="17"/>
        <v>334.54</v>
      </c>
      <c r="S78" s="2">
        <f t="shared" si="18"/>
        <v>0</v>
      </c>
      <c r="T78" s="2">
        <f t="shared" si="18"/>
        <v>1</v>
      </c>
      <c r="U78" s="2">
        <f t="shared" si="18"/>
        <v>0</v>
      </c>
      <c r="V78" s="2">
        <f t="shared" si="18"/>
        <v>0</v>
      </c>
      <c r="W78" s="2">
        <f t="shared" si="20"/>
        <v>1</v>
      </c>
      <c r="X78" s="4">
        <f t="shared" si="21"/>
        <v>0</v>
      </c>
      <c r="Y78" s="4">
        <f t="shared" si="21"/>
        <v>1</v>
      </c>
      <c r="Z78" s="4">
        <f t="shared" si="21"/>
        <v>0</v>
      </c>
      <c r="AA78" s="4">
        <f t="shared" si="21"/>
        <v>0</v>
      </c>
      <c r="AB78" s="2"/>
      <c r="AC78" s="2"/>
      <c r="AD78" s="2"/>
      <c r="AE78" s="2"/>
      <c r="AF78" s="2"/>
      <c r="AH78">
        <f>IF(Q78&lt;$H$9,Q78,MIN($H$3,$H$9+N78))</f>
        <v>371.34</v>
      </c>
      <c r="AI78">
        <f t="shared" si="22"/>
        <v>1</v>
      </c>
    </row>
    <row r="79" spans="1:35" x14ac:dyDescent="0.2">
      <c r="A79" t="s">
        <v>77</v>
      </c>
      <c r="B79">
        <v>317.74</v>
      </c>
      <c r="C79"/>
      <c r="D79">
        <v>383.77</v>
      </c>
      <c r="E79"/>
      <c r="F79"/>
      <c r="G79" s="4">
        <f t="shared" si="19"/>
        <v>383.77</v>
      </c>
      <c r="H79" s="2"/>
      <c r="I79" s="2">
        <f t="shared" si="15"/>
        <v>0</v>
      </c>
      <c r="J79" s="2">
        <f t="shared" si="15"/>
        <v>1</v>
      </c>
      <c r="K79" s="2">
        <f t="shared" si="15"/>
        <v>0</v>
      </c>
      <c r="L79" s="2">
        <f t="shared" si="15"/>
        <v>0</v>
      </c>
      <c r="M79" s="2">
        <f t="shared" si="16"/>
        <v>1</v>
      </c>
      <c r="N79" s="4">
        <f t="shared" si="17"/>
        <v>8000</v>
      </c>
      <c r="O79" s="4">
        <f t="shared" si="17"/>
        <v>383.77</v>
      </c>
      <c r="P79" s="4">
        <f t="shared" si="17"/>
        <v>8000</v>
      </c>
      <c r="Q79" s="4">
        <f t="shared" si="17"/>
        <v>8000</v>
      </c>
      <c r="R79" s="4">
        <f t="shared" si="17"/>
        <v>383.77</v>
      </c>
      <c r="S79" s="2">
        <f t="shared" si="18"/>
        <v>0</v>
      </c>
      <c r="T79" s="2">
        <f t="shared" si="18"/>
        <v>1</v>
      </c>
      <c r="U79" s="2">
        <f t="shared" si="18"/>
        <v>0</v>
      </c>
      <c r="V79" s="2">
        <f t="shared" si="18"/>
        <v>0</v>
      </c>
      <c r="W79" s="2">
        <f t="shared" si="20"/>
        <v>1</v>
      </c>
      <c r="X79" s="4">
        <f t="shared" si="21"/>
        <v>0</v>
      </c>
      <c r="Y79" s="4">
        <f t="shared" si="21"/>
        <v>1</v>
      </c>
      <c r="Z79" s="4">
        <f t="shared" si="21"/>
        <v>0</v>
      </c>
      <c r="AA79" s="4">
        <f t="shared" si="21"/>
        <v>0</v>
      </c>
      <c r="AB79" s="2"/>
      <c r="AC79" s="2"/>
      <c r="AD79" s="2"/>
      <c r="AE79" s="2"/>
      <c r="AF79" s="2"/>
      <c r="AH79">
        <f>IF(Q79&lt;$H$9,Q79,MIN($H$3,$H$9+N79))</f>
        <v>8000</v>
      </c>
      <c r="AI79">
        <f t="shared" si="22"/>
        <v>0</v>
      </c>
    </row>
    <row r="80" spans="1:35" x14ac:dyDescent="0.2">
      <c r="A80" t="s">
        <v>78</v>
      </c>
      <c r="B80">
        <v>688.27</v>
      </c>
      <c r="C80">
        <v>0.06</v>
      </c>
      <c r="D80">
        <v>0.01</v>
      </c>
      <c r="E80">
        <v>0.04</v>
      </c>
      <c r="F80">
        <v>0.01</v>
      </c>
      <c r="G80" s="4">
        <f t="shared" si="19"/>
        <v>1</v>
      </c>
      <c r="H80" s="2"/>
      <c r="I80" s="2">
        <f t="shared" si="15"/>
        <v>1</v>
      </c>
      <c r="J80" s="2">
        <f t="shared" si="15"/>
        <v>1</v>
      </c>
      <c r="K80" s="2">
        <f t="shared" si="15"/>
        <v>1</v>
      </c>
      <c r="L80" s="2">
        <f t="shared" si="15"/>
        <v>1</v>
      </c>
      <c r="M80" s="2">
        <f t="shared" si="16"/>
        <v>1</v>
      </c>
      <c r="N80" s="4">
        <f t="shared" si="17"/>
        <v>0.06</v>
      </c>
      <c r="O80" s="4">
        <f t="shared" si="17"/>
        <v>0.01</v>
      </c>
      <c r="P80" s="4">
        <f t="shared" si="17"/>
        <v>0.04</v>
      </c>
      <c r="Q80" s="4">
        <f t="shared" si="17"/>
        <v>0.01</v>
      </c>
      <c r="R80" s="4">
        <f t="shared" si="17"/>
        <v>1</v>
      </c>
      <c r="S80" s="2">
        <f t="shared" si="18"/>
        <v>1</v>
      </c>
      <c r="T80" s="2">
        <f t="shared" si="18"/>
        <v>1</v>
      </c>
      <c r="U80" s="2">
        <f t="shared" si="18"/>
        <v>1</v>
      </c>
      <c r="V80" s="2">
        <f t="shared" si="18"/>
        <v>1</v>
      </c>
      <c r="W80" s="2">
        <f t="shared" si="20"/>
        <v>4</v>
      </c>
      <c r="X80" s="4">
        <f t="shared" si="21"/>
        <v>0.25</v>
      </c>
      <c r="Y80" s="4">
        <f t="shared" si="21"/>
        <v>0.25</v>
      </c>
      <c r="Z80" s="4">
        <f t="shared" si="21"/>
        <v>0.25</v>
      </c>
      <c r="AA80" s="4">
        <f t="shared" si="21"/>
        <v>0.25</v>
      </c>
      <c r="AB80" s="2"/>
      <c r="AC80" s="2"/>
      <c r="AD80" s="2"/>
      <c r="AE80" s="2"/>
      <c r="AF80" s="2"/>
      <c r="AH80">
        <f>IF(Q80&lt;$H$9,Q80,MIN($H$3,$H$9+N80))</f>
        <v>0.01</v>
      </c>
      <c r="AI80">
        <f t="shared" si="22"/>
        <v>1</v>
      </c>
    </row>
    <row r="81" spans="1:35" x14ac:dyDescent="0.2">
      <c r="A81" t="s">
        <v>79</v>
      </c>
      <c r="B81">
        <v>1896.01</v>
      </c>
      <c r="C81">
        <v>357.13</v>
      </c>
      <c r="D81">
        <v>323.41000000000003</v>
      </c>
      <c r="E81">
        <v>773.34</v>
      </c>
      <c r="F81">
        <v>742.47</v>
      </c>
      <c r="G81" s="4">
        <f t="shared" si="19"/>
        <v>323.41000000000003</v>
      </c>
      <c r="H81" s="2"/>
      <c r="I81" s="2">
        <f t="shared" si="15"/>
        <v>1</v>
      </c>
      <c r="J81" s="2">
        <f t="shared" si="15"/>
        <v>1</v>
      </c>
      <c r="K81" s="2">
        <f t="shared" si="15"/>
        <v>1</v>
      </c>
      <c r="L81" s="2">
        <f t="shared" si="15"/>
        <v>1</v>
      </c>
      <c r="M81" s="2">
        <f t="shared" si="16"/>
        <v>1</v>
      </c>
      <c r="N81" s="4">
        <f t="shared" si="17"/>
        <v>357.13</v>
      </c>
      <c r="O81" s="4">
        <f t="shared" si="17"/>
        <v>323.41000000000003</v>
      </c>
      <c r="P81" s="4">
        <f t="shared" si="17"/>
        <v>773.34</v>
      </c>
      <c r="Q81" s="4">
        <f t="shared" si="17"/>
        <v>742.47</v>
      </c>
      <c r="R81" s="4">
        <f t="shared" si="17"/>
        <v>323.41000000000003</v>
      </c>
      <c r="S81" s="2">
        <f t="shared" si="18"/>
        <v>0</v>
      </c>
      <c r="T81" s="2">
        <f t="shared" si="18"/>
        <v>1</v>
      </c>
      <c r="U81" s="2">
        <f t="shared" si="18"/>
        <v>0</v>
      </c>
      <c r="V81" s="2">
        <f t="shared" si="18"/>
        <v>0</v>
      </c>
      <c r="W81" s="2">
        <f t="shared" si="20"/>
        <v>1</v>
      </c>
      <c r="X81" s="4">
        <f t="shared" si="21"/>
        <v>0</v>
      </c>
      <c r="Y81" s="4">
        <f t="shared" si="21"/>
        <v>1</v>
      </c>
      <c r="Z81" s="4">
        <f t="shared" si="21"/>
        <v>0</v>
      </c>
      <c r="AA81" s="4">
        <f t="shared" si="21"/>
        <v>0</v>
      </c>
      <c r="AB81" s="2"/>
      <c r="AC81" s="2"/>
      <c r="AD81" s="2"/>
      <c r="AE81" s="2"/>
      <c r="AF81" s="2"/>
      <c r="AH81">
        <f>IF(Q81&lt;$H$9,Q81,MIN($H$3,$H$9+N81))</f>
        <v>377.13</v>
      </c>
      <c r="AI81">
        <f t="shared" si="22"/>
        <v>1</v>
      </c>
    </row>
    <row r="82" spans="1:35" x14ac:dyDescent="0.2">
      <c r="A82" t="s">
        <v>80</v>
      </c>
      <c r="B82">
        <v>910.48</v>
      </c>
      <c r="C82">
        <v>295.77999999999997</v>
      </c>
      <c r="D82">
        <v>278.02999999999997</v>
      </c>
      <c r="E82"/>
      <c r="F82"/>
      <c r="G82" s="4">
        <f t="shared" si="19"/>
        <v>278.02999999999997</v>
      </c>
      <c r="H82" s="2"/>
      <c r="I82" s="2">
        <f t="shared" si="15"/>
        <v>1</v>
      </c>
      <c r="J82" s="2">
        <f t="shared" si="15"/>
        <v>1</v>
      </c>
      <c r="K82" s="2">
        <f t="shared" si="15"/>
        <v>0</v>
      </c>
      <c r="L82" s="2">
        <f t="shared" si="15"/>
        <v>0</v>
      </c>
      <c r="M82" s="2">
        <f t="shared" si="16"/>
        <v>1</v>
      </c>
      <c r="N82" s="4">
        <f t="shared" si="17"/>
        <v>295.77999999999997</v>
      </c>
      <c r="O82" s="4">
        <f t="shared" si="17"/>
        <v>278.02999999999997</v>
      </c>
      <c r="P82" s="4">
        <f t="shared" si="17"/>
        <v>8000</v>
      </c>
      <c r="Q82" s="4">
        <f t="shared" si="17"/>
        <v>8000</v>
      </c>
      <c r="R82" s="4">
        <f t="shared" si="17"/>
        <v>278.02999999999997</v>
      </c>
      <c r="S82" s="2">
        <f t="shared" si="18"/>
        <v>0</v>
      </c>
      <c r="T82" s="2">
        <f t="shared" si="18"/>
        <v>1</v>
      </c>
      <c r="U82" s="2">
        <f t="shared" si="18"/>
        <v>0</v>
      </c>
      <c r="V82" s="2">
        <f t="shared" si="18"/>
        <v>0</v>
      </c>
      <c r="W82" s="2">
        <f t="shared" si="20"/>
        <v>1</v>
      </c>
      <c r="X82" s="4">
        <f t="shared" si="21"/>
        <v>0</v>
      </c>
      <c r="Y82" s="4">
        <f t="shared" si="21"/>
        <v>1</v>
      </c>
      <c r="Z82" s="4">
        <f t="shared" si="21"/>
        <v>0</v>
      </c>
      <c r="AA82" s="4">
        <f t="shared" si="21"/>
        <v>0</v>
      </c>
      <c r="AB82" s="2"/>
      <c r="AC82" s="2"/>
      <c r="AD82" s="2"/>
      <c r="AE82" s="2"/>
      <c r="AF82" s="2"/>
      <c r="AH82">
        <f>IF(Q82&lt;$H$9,Q82,MIN($H$3,$H$9+N82))</f>
        <v>315.77999999999997</v>
      </c>
      <c r="AI82">
        <f t="shared" si="22"/>
        <v>1</v>
      </c>
    </row>
    <row r="83" spans="1:35" x14ac:dyDescent="0.2">
      <c r="A83" t="s">
        <v>81</v>
      </c>
      <c r="B83">
        <v>62.35</v>
      </c>
      <c r="C83">
        <v>53.86</v>
      </c>
      <c r="D83">
        <v>51.08</v>
      </c>
      <c r="E83"/>
      <c r="F83"/>
      <c r="G83" s="4">
        <f t="shared" si="19"/>
        <v>51.08</v>
      </c>
      <c r="H83" s="2"/>
      <c r="I83" s="2">
        <f t="shared" si="15"/>
        <v>1</v>
      </c>
      <c r="J83" s="2">
        <f t="shared" si="15"/>
        <v>1</v>
      </c>
      <c r="K83" s="2">
        <f t="shared" si="15"/>
        <v>0</v>
      </c>
      <c r="L83" s="2">
        <f t="shared" si="15"/>
        <v>0</v>
      </c>
      <c r="M83" s="2">
        <f t="shared" si="16"/>
        <v>1</v>
      </c>
      <c r="N83" s="4">
        <f t="shared" si="17"/>
        <v>53.86</v>
      </c>
      <c r="O83" s="4">
        <f t="shared" si="17"/>
        <v>51.08</v>
      </c>
      <c r="P83" s="4">
        <f t="shared" si="17"/>
        <v>8000</v>
      </c>
      <c r="Q83" s="4">
        <f t="shared" si="17"/>
        <v>8000</v>
      </c>
      <c r="R83" s="4">
        <f t="shared" si="17"/>
        <v>51.08</v>
      </c>
      <c r="S83" s="2">
        <f t="shared" si="18"/>
        <v>0</v>
      </c>
      <c r="T83" s="2">
        <f t="shared" si="18"/>
        <v>1</v>
      </c>
      <c r="U83" s="2">
        <f t="shared" si="18"/>
        <v>0</v>
      </c>
      <c r="V83" s="2">
        <f t="shared" si="18"/>
        <v>0</v>
      </c>
      <c r="W83" s="2">
        <f t="shared" si="20"/>
        <v>1</v>
      </c>
      <c r="X83" s="4">
        <f t="shared" si="21"/>
        <v>0</v>
      </c>
      <c r="Y83" s="4">
        <f t="shared" si="21"/>
        <v>1</v>
      </c>
      <c r="Z83" s="4">
        <f t="shared" si="21"/>
        <v>0</v>
      </c>
      <c r="AA83" s="4">
        <f t="shared" si="21"/>
        <v>0</v>
      </c>
      <c r="AB83" s="2"/>
      <c r="AC83" s="2"/>
      <c r="AD83" s="2"/>
      <c r="AE83" s="2"/>
      <c r="AF83" s="2"/>
      <c r="AH83">
        <f>IF(Q83&lt;$H$9,Q83,MIN($H$3,$H$9+N83))</f>
        <v>73.86</v>
      </c>
      <c r="AI83">
        <f t="shared" si="22"/>
        <v>1</v>
      </c>
    </row>
    <row r="84" spans="1:35" x14ac:dyDescent="0.2">
      <c r="A84" t="s">
        <v>82</v>
      </c>
      <c r="B84">
        <v>918.23</v>
      </c>
      <c r="C84"/>
      <c r="D84">
        <v>1739.94</v>
      </c>
      <c r="E84"/>
      <c r="F84"/>
      <c r="G84" s="4">
        <f t="shared" si="19"/>
        <v>1739.94</v>
      </c>
      <c r="H84" s="2"/>
      <c r="I84" s="2">
        <f t="shared" si="15"/>
        <v>0</v>
      </c>
      <c r="J84" s="2">
        <f t="shared" si="15"/>
        <v>1</v>
      </c>
      <c r="K84" s="2">
        <f t="shared" si="15"/>
        <v>0</v>
      </c>
      <c r="L84" s="2">
        <f t="shared" si="15"/>
        <v>0</v>
      </c>
      <c r="M84" s="2">
        <f t="shared" si="16"/>
        <v>1</v>
      </c>
      <c r="N84" s="4">
        <f t="shared" si="17"/>
        <v>8000</v>
      </c>
      <c r="O84" s="4">
        <f t="shared" si="17"/>
        <v>1739.94</v>
      </c>
      <c r="P84" s="4">
        <f t="shared" si="17"/>
        <v>8000</v>
      </c>
      <c r="Q84" s="4">
        <f t="shared" si="17"/>
        <v>8000</v>
      </c>
      <c r="R84" s="4">
        <f t="shared" si="17"/>
        <v>1739.94</v>
      </c>
      <c r="S84" s="2">
        <f t="shared" si="18"/>
        <v>0</v>
      </c>
      <c r="T84" s="2">
        <f t="shared" si="18"/>
        <v>1</v>
      </c>
      <c r="U84" s="2">
        <f t="shared" si="18"/>
        <v>0</v>
      </c>
      <c r="V84" s="2">
        <f t="shared" si="18"/>
        <v>0</v>
      </c>
      <c r="W84" s="2">
        <f t="shared" si="20"/>
        <v>1</v>
      </c>
      <c r="X84" s="4">
        <f t="shared" si="21"/>
        <v>0</v>
      </c>
      <c r="Y84" s="4">
        <f t="shared" si="21"/>
        <v>1</v>
      </c>
      <c r="Z84" s="4">
        <f t="shared" si="21"/>
        <v>0</v>
      </c>
      <c r="AA84" s="4">
        <f t="shared" si="21"/>
        <v>0</v>
      </c>
      <c r="AB84" s="2"/>
      <c r="AC84" s="2"/>
      <c r="AD84" s="2"/>
      <c r="AE84" s="2"/>
      <c r="AF84" s="2"/>
      <c r="AH84">
        <f>IF(Q84&lt;$H$9,Q84,MIN($H$3,$H$9+N84))</f>
        <v>8000</v>
      </c>
      <c r="AI84">
        <f t="shared" si="22"/>
        <v>0</v>
      </c>
    </row>
    <row r="85" spans="1:35" x14ac:dyDescent="0.2">
      <c r="A85" t="s">
        <v>83</v>
      </c>
      <c r="B85">
        <v>6.97</v>
      </c>
      <c r="C85">
        <v>1193.6300000000001</v>
      </c>
      <c r="D85">
        <v>1142.3599999999999</v>
      </c>
      <c r="E85"/>
      <c r="F85"/>
      <c r="G85" s="4">
        <f t="shared" si="19"/>
        <v>1142.3599999999999</v>
      </c>
      <c r="H85" s="2"/>
      <c r="I85" s="2">
        <f t="shared" si="15"/>
        <v>1</v>
      </c>
      <c r="J85" s="2">
        <f t="shared" si="15"/>
        <v>1</v>
      </c>
      <c r="K85" s="2">
        <f t="shared" si="15"/>
        <v>0</v>
      </c>
      <c r="L85" s="2">
        <f t="shared" si="15"/>
        <v>0</v>
      </c>
      <c r="M85" s="2">
        <f t="shared" si="16"/>
        <v>1</v>
      </c>
      <c r="N85" s="4">
        <f t="shared" si="17"/>
        <v>1193.6300000000001</v>
      </c>
      <c r="O85" s="4">
        <f t="shared" si="17"/>
        <v>1142.3599999999999</v>
      </c>
      <c r="P85" s="4">
        <f t="shared" si="17"/>
        <v>8000</v>
      </c>
      <c r="Q85" s="4">
        <f t="shared" si="17"/>
        <v>8000</v>
      </c>
      <c r="R85" s="4">
        <f t="shared" si="17"/>
        <v>1142.3599999999999</v>
      </c>
      <c r="S85" s="2">
        <f t="shared" si="18"/>
        <v>1</v>
      </c>
      <c r="T85" s="2">
        <f t="shared" si="18"/>
        <v>1</v>
      </c>
      <c r="U85" s="2">
        <f t="shared" si="18"/>
        <v>0</v>
      </c>
      <c r="V85" s="2">
        <f t="shared" si="18"/>
        <v>0</v>
      </c>
      <c r="W85" s="2">
        <f t="shared" si="20"/>
        <v>2</v>
      </c>
      <c r="X85" s="4">
        <f t="shared" si="21"/>
        <v>0.5</v>
      </c>
      <c r="Y85" s="4">
        <f t="shared" si="21"/>
        <v>0.5</v>
      </c>
      <c r="Z85" s="4">
        <f t="shared" si="21"/>
        <v>0</v>
      </c>
      <c r="AA85" s="4">
        <f t="shared" si="21"/>
        <v>0</v>
      </c>
      <c r="AB85" s="2"/>
      <c r="AC85" s="2"/>
      <c r="AD85" s="2"/>
      <c r="AE85" s="2"/>
      <c r="AF85" s="2"/>
      <c r="AH85">
        <f>IF(Q85&lt;$H$9,Q85,MIN($H$3,$H$9+N85))</f>
        <v>1213.6300000000001</v>
      </c>
      <c r="AI85">
        <f t="shared" si="22"/>
        <v>1</v>
      </c>
    </row>
    <row r="86" spans="1:35" x14ac:dyDescent="0.2">
      <c r="A86" t="s">
        <v>84</v>
      </c>
      <c r="B86">
        <v>85.19</v>
      </c>
      <c r="C86">
        <v>496.76</v>
      </c>
      <c r="D86">
        <v>430.62</v>
      </c>
      <c r="E86">
        <v>97.83</v>
      </c>
      <c r="F86">
        <v>168.11</v>
      </c>
      <c r="G86" s="4">
        <f t="shared" si="19"/>
        <v>97.83</v>
      </c>
      <c r="H86" s="2"/>
      <c r="I86" s="2">
        <f t="shared" si="15"/>
        <v>1</v>
      </c>
      <c r="J86" s="2">
        <f t="shared" si="15"/>
        <v>1</v>
      </c>
      <c r="K86" s="2">
        <f t="shared" si="15"/>
        <v>1</v>
      </c>
      <c r="L86" s="2">
        <f t="shared" si="15"/>
        <v>1</v>
      </c>
      <c r="M86" s="2">
        <f t="shared" si="16"/>
        <v>1</v>
      </c>
      <c r="N86" s="4">
        <f t="shared" si="17"/>
        <v>496.76</v>
      </c>
      <c r="O86" s="4">
        <f t="shared" si="17"/>
        <v>430.62</v>
      </c>
      <c r="P86" s="4">
        <f t="shared" si="17"/>
        <v>97.83</v>
      </c>
      <c r="Q86" s="4">
        <f t="shared" si="17"/>
        <v>168.11</v>
      </c>
      <c r="R86" s="4">
        <f t="shared" si="17"/>
        <v>97.83</v>
      </c>
      <c r="S86" s="2">
        <f t="shared" si="18"/>
        <v>0</v>
      </c>
      <c r="T86" s="2">
        <f t="shared" si="18"/>
        <v>0</v>
      </c>
      <c r="U86" s="2">
        <f t="shared" si="18"/>
        <v>1</v>
      </c>
      <c r="V86" s="2">
        <f t="shared" si="18"/>
        <v>0</v>
      </c>
      <c r="W86" s="2">
        <f t="shared" si="20"/>
        <v>1</v>
      </c>
      <c r="X86" s="4">
        <f t="shared" si="21"/>
        <v>0</v>
      </c>
      <c r="Y86" s="4">
        <f t="shared" si="21"/>
        <v>0</v>
      </c>
      <c r="Z86" s="4">
        <f t="shared" si="21"/>
        <v>1</v>
      </c>
      <c r="AA86" s="4">
        <f t="shared" si="21"/>
        <v>0</v>
      </c>
      <c r="AB86" s="2"/>
      <c r="AC86" s="2"/>
      <c r="AD86" s="2"/>
      <c r="AE86" s="2"/>
      <c r="AF86" s="2"/>
      <c r="AH86">
        <f>IF(Q86&lt;$H$9,Q86,MIN($H$3,$H$9+N86))</f>
        <v>516.76</v>
      </c>
      <c r="AI86">
        <f t="shared" si="22"/>
        <v>1</v>
      </c>
    </row>
    <row r="87" spans="1:35" x14ac:dyDescent="0.2">
      <c r="A87" t="s">
        <v>85</v>
      </c>
      <c r="B87">
        <v>0.08</v>
      </c>
      <c r="C87">
        <v>0.02</v>
      </c>
      <c r="D87">
        <v>0.03</v>
      </c>
      <c r="E87">
        <v>0.08</v>
      </c>
      <c r="F87">
        <v>7.0000000000000007E-2</v>
      </c>
      <c r="G87" s="4">
        <f t="shared" si="19"/>
        <v>1</v>
      </c>
      <c r="H87" s="2"/>
      <c r="I87" s="2">
        <f t="shared" si="15"/>
        <v>1</v>
      </c>
      <c r="J87" s="2">
        <f t="shared" si="15"/>
        <v>1</v>
      </c>
      <c r="K87" s="2">
        <f t="shared" si="15"/>
        <v>1</v>
      </c>
      <c r="L87" s="2">
        <f t="shared" si="15"/>
        <v>1</v>
      </c>
      <c r="M87" s="2">
        <f t="shared" si="16"/>
        <v>1</v>
      </c>
      <c r="N87" s="4">
        <f t="shared" si="17"/>
        <v>0.02</v>
      </c>
      <c r="O87" s="4">
        <f t="shared" si="17"/>
        <v>0.03</v>
      </c>
      <c r="P87" s="4">
        <f t="shared" si="17"/>
        <v>0.08</v>
      </c>
      <c r="Q87" s="4">
        <f t="shared" si="17"/>
        <v>7.0000000000000007E-2</v>
      </c>
      <c r="R87" s="4">
        <f t="shared" si="17"/>
        <v>1</v>
      </c>
      <c r="S87" s="2">
        <f t="shared" si="18"/>
        <v>1</v>
      </c>
      <c r="T87" s="2">
        <f t="shared" si="18"/>
        <v>1</v>
      </c>
      <c r="U87" s="2">
        <f t="shared" si="18"/>
        <v>1</v>
      </c>
      <c r="V87" s="2">
        <f t="shared" si="18"/>
        <v>1</v>
      </c>
      <c r="W87" s="2">
        <f t="shared" si="20"/>
        <v>4</v>
      </c>
      <c r="X87" s="4">
        <f t="shared" si="21"/>
        <v>0.25</v>
      </c>
      <c r="Y87" s="4">
        <f t="shared" si="21"/>
        <v>0.25</v>
      </c>
      <c r="Z87" s="4">
        <f t="shared" si="21"/>
        <v>0.25</v>
      </c>
      <c r="AA87" s="4">
        <f t="shared" si="21"/>
        <v>0.25</v>
      </c>
      <c r="AB87" s="2"/>
      <c r="AC87" s="2"/>
      <c r="AD87" s="2"/>
      <c r="AE87" s="2"/>
      <c r="AF87" s="2"/>
      <c r="AH87">
        <f>IF(Q87&lt;$H$9,Q87,MIN($H$3,$H$9+N87))</f>
        <v>7.0000000000000007E-2</v>
      </c>
      <c r="AI87">
        <f t="shared" si="22"/>
        <v>1</v>
      </c>
    </row>
    <row r="88" spans="1:35" x14ac:dyDescent="0.2">
      <c r="A88" t="s">
        <v>86</v>
      </c>
      <c r="B88">
        <v>0.04</v>
      </c>
      <c r="C88">
        <v>0.01</v>
      </c>
      <c r="D88">
        <v>0.02</v>
      </c>
      <c r="E88">
        <v>0.02</v>
      </c>
      <c r="F88">
        <v>0.04</v>
      </c>
      <c r="G88" s="4">
        <f t="shared" si="19"/>
        <v>1</v>
      </c>
      <c r="H88" s="2"/>
      <c r="I88" s="2">
        <f t="shared" si="15"/>
        <v>1</v>
      </c>
      <c r="J88" s="2">
        <f t="shared" si="15"/>
        <v>1</v>
      </c>
      <c r="K88" s="2">
        <f t="shared" si="15"/>
        <v>1</v>
      </c>
      <c r="L88" s="2">
        <f t="shared" si="15"/>
        <v>1</v>
      </c>
      <c r="M88" s="2">
        <f t="shared" si="16"/>
        <v>1</v>
      </c>
      <c r="N88" s="4">
        <f t="shared" si="17"/>
        <v>0.01</v>
      </c>
      <c r="O88" s="4">
        <f t="shared" si="17"/>
        <v>0.02</v>
      </c>
      <c r="P88" s="4">
        <f t="shared" si="17"/>
        <v>0.02</v>
      </c>
      <c r="Q88" s="4">
        <f t="shared" si="17"/>
        <v>0.04</v>
      </c>
      <c r="R88" s="4">
        <f t="shared" si="17"/>
        <v>1</v>
      </c>
      <c r="S88" s="2">
        <f t="shared" si="18"/>
        <v>1</v>
      </c>
      <c r="T88" s="2">
        <f t="shared" si="18"/>
        <v>1</v>
      </c>
      <c r="U88" s="2">
        <f t="shared" si="18"/>
        <v>1</v>
      </c>
      <c r="V88" s="2">
        <f t="shared" si="18"/>
        <v>1</v>
      </c>
      <c r="W88" s="2">
        <f t="shared" si="20"/>
        <v>4</v>
      </c>
      <c r="X88" s="4">
        <f t="shared" si="21"/>
        <v>0.25</v>
      </c>
      <c r="Y88" s="4">
        <f t="shared" si="21"/>
        <v>0.25</v>
      </c>
      <c r="Z88" s="4">
        <f t="shared" si="21"/>
        <v>0.25</v>
      </c>
      <c r="AA88" s="4">
        <f t="shared" si="21"/>
        <v>0.25</v>
      </c>
      <c r="AB88" s="2"/>
      <c r="AC88" s="2"/>
      <c r="AD88" s="2"/>
      <c r="AE88" s="2"/>
      <c r="AF88" s="2"/>
      <c r="AH88">
        <f>IF(Q88&lt;$H$9,Q88,MIN($H$3,$H$9+N88))</f>
        <v>0.04</v>
      </c>
      <c r="AI88">
        <f t="shared" si="22"/>
        <v>1</v>
      </c>
    </row>
    <row r="89" spans="1:35" x14ac:dyDescent="0.2">
      <c r="A89" t="s">
        <v>87</v>
      </c>
      <c r="B89">
        <v>1.72</v>
      </c>
      <c r="C89">
        <v>0.02</v>
      </c>
      <c r="D89">
        <v>0.03</v>
      </c>
      <c r="E89">
        <v>0.04</v>
      </c>
      <c r="F89">
        <v>0.02</v>
      </c>
      <c r="G89" s="4">
        <f t="shared" si="19"/>
        <v>1</v>
      </c>
      <c r="H89" s="2"/>
      <c r="I89" s="2">
        <f t="shared" si="15"/>
        <v>1</v>
      </c>
      <c r="J89" s="2">
        <f t="shared" si="15"/>
        <v>1</v>
      </c>
      <c r="K89" s="2">
        <f t="shared" si="15"/>
        <v>1</v>
      </c>
      <c r="L89" s="2">
        <f t="shared" si="15"/>
        <v>1</v>
      </c>
      <c r="M89" s="2">
        <f t="shared" si="16"/>
        <v>1</v>
      </c>
      <c r="N89" s="4">
        <f t="shared" si="17"/>
        <v>0.02</v>
      </c>
      <c r="O89" s="4">
        <f t="shared" si="17"/>
        <v>0.03</v>
      </c>
      <c r="P89" s="4">
        <f t="shared" si="17"/>
        <v>0.04</v>
      </c>
      <c r="Q89" s="4">
        <f t="shared" si="17"/>
        <v>0.02</v>
      </c>
      <c r="R89" s="4">
        <f t="shared" si="17"/>
        <v>1</v>
      </c>
      <c r="S89" s="2">
        <f t="shared" si="18"/>
        <v>1</v>
      </c>
      <c r="T89" s="2">
        <f t="shared" si="18"/>
        <v>1</v>
      </c>
      <c r="U89" s="2">
        <f t="shared" si="18"/>
        <v>1</v>
      </c>
      <c r="V89" s="2">
        <f t="shared" si="18"/>
        <v>1</v>
      </c>
      <c r="W89" s="2">
        <f t="shared" si="20"/>
        <v>4</v>
      </c>
      <c r="X89" s="4">
        <f t="shared" si="21"/>
        <v>0.25</v>
      </c>
      <c r="Y89" s="4">
        <f t="shared" si="21"/>
        <v>0.25</v>
      </c>
      <c r="Z89" s="4">
        <f t="shared" si="21"/>
        <v>0.25</v>
      </c>
      <c r="AA89" s="4">
        <f t="shared" si="21"/>
        <v>0.25</v>
      </c>
      <c r="AB89" s="2"/>
      <c r="AC89" s="2"/>
      <c r="AD89" s="2"/>
      <c r="AE89" s="2"/>
      <c r="AF89" s="2"/>
      <c r="AH89">
        <f>IF(Q89&lt;$H$9,Q89,MIN($H$3,$H$9+N89))</f>
        <v>0.02</v>
      </c>
      <c r="AI89">
        <f t="shared" si="22"/>
        <v>1</v>
      </c>
    </row>
    <row r="90" spans="1:35" x14ac:dyDescent="0.2">
      <c r="A90" t="s">
        <v>88</v>
      </c>
      <c r="B90">
        <v>350.96</v>
      </c>
      <c r="C90">
        <v>92.7</v>
      </c>
      <c r="D90">
        <v>89.8</v>
      </c>
      <c r="E90">
        <v>190.3</v>
      </c>
      <c r="F90">
        <v>198.37</v>
      </c>
      <c r="G90" s="4">
        <f t="shared" si="19"/>
        <v>89.8</v>
      </c>
      <c r="H90" s="2"/>
      <c r="I90" s="2">
        <f t="shared" si="15"/>
        <v>1</v>
      </c>
      <c r="J90" s="2">
        <f t="shared" si="15"/>
        <v>1</v>
      </c>
      <c r="K90" s="2">
        <f t="shared" si="15"/>
        <v>1</v>
      </c>
      <c r="L90" s="2">
        <f t="shared" si="15"/>
        <v>1</v>
      </c>
      <c r="M90" s="2">
        <f t="shared" si="16"/>
        <v>1</v>
      </c>
      <c r="N90" s="4">
        <f t="shared" si="17"/>
        <v>92.7</v>
      </c>
      <c r="O90" s="4">
        <f t="shared" si="17"/>
        <v>89.8</v>
      </c>
      <c r="P90" s="4">
        <f t="shared" si="17"/>
        <v>190.3</v>
      </c>
      <c r="Q90" s="4">
        <f t="shared" si="17"/>
        <v>198.37</v>
      </c>
      <c r="R90" s="4">
        <f t="shared" si="17"/>
        <v>89.8</v>
      </c>
      <c r="S90" s="2">
        <f t="shared" si="18"/>
        <v>1</v>
      </c>
      <c r="T90" s="2">
        <f t="shared" si="18"/>
        <v>1</v>
      </c>
      <c r="U90" s="2">
        <f t="shared" si="18"/>
        <v>0</v>
      </c>
      <c r="V90" s="2">
        <f t="shared" si="18"/>
        <v>0</v>
      </c>
      <c r="W90" s="2">
        <f t="shared" si="20"/>
        <v>2</v>
      </c>
      <c r="X90" s="4">
        <f t="shared" si="21"/>
        <v>0.5</v>
      </c>
      <c r="Y90" s="4">
        <f t="shared" si="21"/>
        <v>0.5</v>
      </c>
      <c r="Z90" s="4">
        <f t="shared" si="21"/>
        <v>0</v>
      </c>
      <c r="AA90" s="4">
        <f t="shared" si="21"/>
        <v>0</v>
      </c>
      <c r="AB90" s="2"/>
      <c r="AC90" s="2"/>
      <c r="AD90" s="2"/>
      <c r="AE90" s="2"/>
      <c r="AF90" s="2"/>
      <c r="AH90">
        <f>IF(Q90&lt;$H$9,Q90,MIN($H$3,$H$9+N90))</f>
        <v>112.7</v>
      </c>
      <c r="AI90">
        <f t="shared" si="22"/>
        <v>1</v>
      </c>
    </row>
    <row r="91" spans="1:35" x14ac:dyDescent="0.2">
      <c r="A91" t="s">
        <v>89</v>
      </c>
      <c r="B91">
        <v>0.01</v>
      </c>
      <c r="C91">
        <v>0</v>
      </c>
      <c r="D91">
        <v>0</v>
      </c>
      <c r="E91">
        <v>0</v>
      </c>
      <c r="F91">
        <v>0</v>
      </c>
      <c r="G91" s="4">
        <f t="shared" si="19"/>
        <v>1</v>
      </c>
      <c r="H91" s="2"/>
      <c r="I91" s="2">
        <f t="shared" si="15"/>
        <v>1</v>
      </c>
      <c r="J91" s="2">
        <f t="shared" si="15"/>
        <v>1</v>
      </c>
      <c r="K91" s="2">
        <f t="shared" si="15"/>
        <v>1</v>
      </c>
      <c r="L91" s="2">
        <f t="shared" si="15"/>
        <v>1</v>
      </c>
      <c r="M91" s="2">
        <f t="shared" si="16"/>
        <v>1</v>
      </c>
      <c r="N91" s="4">
        <f t="shared" si="17"/>
        <v>0</v>
      </c>
      <c r="O91" s="4">
        <f t="shared" si="17"/>
        <v>0</v>
      </c>
      <c r="P91" s="4">
        <f t="shared" si="17"/>
        <v>0</v>
      </c>
      <c r="Q91" s="4">
        <f t="shared" si="17"/>
        <v>0</v>
      </c>
      <c r="R91" s="4">
        <f t="shared" si="17"/>
        <v>1</v>
      </c>
      <c r="S91" s="2">
        <f t="shared" si="18"/>
        <v>1</v>
      </c>
      <c r="T91" s="2">
        <f t="shared" si="18"/>
        <v>1</v>
      </c>
      <c r="U91" s="2">
        <f t="shared" si="18"/>
        <v>1</v>
      </c>
      <c r="V91" s="2">
        <f t="shared" si="18"/>
        <v>1</v>
      </c>
      <c r="W91" s="2">
        <f t="shared" si="20"/>
        <v>4</v>
      </c>
      <c r="X91" s="4">
        <f t="shared" si="21"/>
        <v>0.25</v>
      </c>
      <c r="Y91" s="4">
        <f t="shared" si="21"/>
        <v>0.25</v>
      </c>
      <c r="Z91" s="4">
        <f t="shared" si="21"/>
        <v>0.25</v>
      </c>
      <c r="AA91" s="4">
        <f t="shared" si="21"/>
        <v>0.25</v>
      </c>
      <c r="AB91" s="2"/>
      <c r="AC91" s="2"/>
      <c r="AD91" s="2"/>
      <c r="AE91" s="2"/>
      <c r="AF91" s="2"/>
      <c r="AH91">
        <f>IF(Q91&lt;$H$9,Q91,MIN($H$3,$H$9+N91))</f>
        <v>0</v>
      </c>
      <c r="AI91">
        <f t="shared" si="22"/>
        <v>1</v>
      </c>
    </row>
    <row r="92" spans="1:35" x14ac:dyDescent="0.2">
      <c r="A92" t="s">
        <v>90</v>
      </c>
      <c r="B92">
        <v>0.12</v>
      </c>
      <c r="C92">
        <v>0.02</v>
      </c>
      <c r="D92">
        <v>0.02</v>
      </c>
      <c r="E92">
        <v>0.11</v>
      </c>
      <c r="F92">
        <v>0.13</v>
      </c>
      <c r="G92" s="4">
        <f t="shared" si="19"/>
        <v>1</v>
      </c>
      <c r="H92" s="2"/>
      <c r="I92" s="2">
        <f t="shared" si="15"/>
        <v>1</v>
      </c>
      <c r="J92" s="2">
        <f t="shared" si="15"/>
        <v>1</v>
      </c>
      <c r="K92" s="2">
        <f t="shared" si="15"/>
        <v>1</v>
      </c>
      <c r="L92" s="2">
        <f t="shared" si="15"/>
        <v>1</v>
      </c>
      <c r="M92" s="2">
        <f t="shared" si="16"/>
        <v>1</v>
      </c>
      <c r="N92" s="4">
        <f t="shared" si="17"/>
        <v>0.02</v>
      </c>
      <c r="O92" s="4">
        <f t="shared" si="17"/>
        <v>0.02</v>
      </c>
      <c r="P92" s="4">
        <f t="shared" si="17"/>
        <v>0.11</v>
      </c>
      <c r="Q92" s="4">
        <f t="shared" si="17"/>
        <v>0.13</v>
      </c>
      <c r="R92" s="4">
        <f t="shared" si="17"/>
        <v>1</v>
      </c>
      <c r="S92" s="2">
        <f t="shared" si="18"/>
        <v>1</v>
      </c>
      <c r="T92" s="2">
        <f t="shared" si="18"/>
        <v>1</v>
      </c>
      <c r="U92" s="2">
        <f t="shared" si="18"/>
        <v>1</v>
      </c>
      <c r="V92" s="2">
        <f t="shared" si="18"/>
        <v>1</v>
      </c>
      <c r="W92" s="2">
        <f t="shared" si="20"/>
        <v>4</v>
      </c>
      <c r="X92" s="4">
        <f t="shared" si="21"/>
        <v>0.25</v>
      </c>
      <c r="Y92" s="4">
        <f t="shared" si="21"/>
        <v>0.25</v>
      </c>
      <c r="Z92" s="4">
        <f t="shared" si="21"/>
        <v>0.25</v>
      </c>
      <c r="AA92" s="4">
        <f t="shared" si="21"/>
        <v>0.25</v>
      </c>
      <c r="AB92" s="2"/>
      <c r="AC92" s="2"/>
      <c r="AD92" s="2"/>
      <c r="AE92" s="2"/>
      <c r="AF92" s="2"/>
      <c r="AH92">
        <f>IF(Q92&lt;$H$9,Q92,MIN($H$3,$H$9+N92))</f>
        <v>0.13</v>
      </c>
      <c r="AI92">
        <f t="shared" si="22"/>
        <v>1</v>
      </c>
    </row>
    <row r="93" spans="1:35" x14ac:dyDescent="0.2">
      <c r="A93" t="s">
        <v>91</v>
      </c>
      <c r="B93">
        <v>315.52999999999997</v>
      </c>
      <c r="C93">
        <v>0.02</v>
      </c>
      <c r="D93">
        <v>0.04</v>
      </c>
      <c r="E93">
        <v>301.62</v>
      </c>
      <c r="F93">
        <v>324.83999999999997</v>
      </c>
      <c r="G93" s="4">
        <f t="shared" si="19"/>
        <v>1</v>
      </c>
      <c r="H93" s="2"/>
      <c r="I93" s="2">
        <f t="shared" si="15"/>
        <v>1</v>
      </c>
      <c r="J93" s="2">
        <f t="shared" si="15"/>
        <v>1</v>
      </c>
      <c r="K93" s="2">
        <f t="shared" si="15"/>
        <v>1</v>
      </c>
      <c r="L93" s="2">
        <f t="shared" si="15"/>
        <v>1</v>
      </c>
      <c r="M93" s="2">
        <f t="shared" si="16"/>
        <v>1</v>
      </c>
      <c r="N93" s="4">
        <f t="shared" si="17"/>
        <v>0.02</v>
      </c>
      <c r="O93" s="4">
        <f t="shared" si="17"/>
        <v>0.04</v>
      </c>
      <c r="P93" s="4">
        <f t="shared" si="17"/>
        <v>301.62</v>
      </c>
      <c r="Q93" s="4">
        <f t="shared" si="17"/>
        <v>324.83999999999997</v>
      </c>
      <c r="R93" s="4">
        <f t="shared" si="17"/>
        <v>1</v>
      </c>
      <c r="S93" s="2">
        <f t="shared" si="18"/>
        <v>1</v>
      </c>
      <c r="T93" s="2">
        <f t="shared" si="18"/>
        <v>1</v>
      </c>
      <c r="U93" s="2">
        <f t="shared" si="18"/>
        <v>0</v>
      </c>
      <c r="V93" s="2">
        <f t="shared" si="18"/>
        <v>0</v>
      </c>
      <c r="W93" s="2">
        <f t="shared" si="20"/>
        <v>2</v>
      </c>
      <c r="X93" s="4">
        <f t="shared" si="21"/>
        <v>0.5</v>
      </c>
      <c r="Y93" s="4">
        <f t="shared" si="21"/>
        <v>0.5</v>
      </c>
      <c r="Z93" s="4">
        <f t="shared" si="21"/>
        <v>0</v>
      </c>
      <c r="AA93" s="4">
        <f t="shared" si="21"/>
        <v>0</v>
      </c>
      <c r="AB93" s="2"/>
      <c r="AC93" s="2"/>
      <c r="AD93" s="2"/>
      <c r="AE93" s="2"/>
      <c r="AF93" s="2"/>
      <c r="AH93">
        <f>IF(Q93&lt;$H$9,Q93,MIN($H$3,$H$9+N93))</f>
        <v>20.02</v>
      </c>
      <c r="AI93">
        <f t="shared" si="22"/>
        <v>1</v>
      </c>
    </row>
    <row r="94" spans="1:35" x14ac:dyDescent="0.2">
      <c r="A94" t="s">
        <v>92</v>
      </c>
      <c r="B94">
        <v>88.16</v>
      </c>
      <c r="C94">
        <v>0.09</v>
      </c>
      <c r="D94">
        <v>0.09</v>
      </c>
      <c r="E94">
        <v>84.48</v>
      </c>
      <c r="F94"/>
      <c r="G94" s="4">
        <f t="shared" si="19"/>
        <v>1</v>
      </c>
      <c r="H94" s="2"/>
      <c r="I94" s="2">
        <f t="shared" si="15"/>
        <v>1</v>
      </c>
      <c r="J94" s="2">
        <f t="shared" si="15"/>
        <v>1</v>
      </c>
      <c r="K94" s="2">
        <f t="shared" si="15"/>
        <v>1</v>
      </c>
      <c r="L94" s="2">
        <f t="shared" si="15"/>
        <v>0</v>
      </c>
      <c r="M94" s="2">
        <f t="shared" si="16"/>
        <v>1</v>
      </c>
      <c r="N94" s="4">
        <f t="shared" si="17"/>
        <v>0.09</v>
      </c>
      <c r="O94" s="4">
        <f t="shared" si="17"/>
        <v>0.09</v>
      </c>
      <c r="P94" s="4">
        <f t="shared" si="17"/>
        <v>84.48</v>
      </c>
      <c r="Q94" s="4">
        <f t="shared" si="17"/>
        <v>8000</v>
      </c>
      <c r="R94" s="4">
        <f t="shared" si="17"/>
        <v>1</v>
      </c>
      <c r="S94" s="2">
        <f t="shared" si="18"/>
        <v>1</v>
      </c>
      <c r="T94" s="2">
        <f t="shared" si="18"/>
        <v>1</v>
      </c>
      <c r="U94" s="2">
        <f t="shared" si="18"/>
        <v>0</v>
      </c>
      <c r="V94" s="2">
        <f t="shared" si="18"/>
        <v>0</v>
      </c>
      <c r="W94" s="2">
        <f t="shared" si="20"/>
        <v>2</v>
      </c>
      <c r="X94" s="4">
        <f t="shared" si="21"/>
        <v>0.5</v>
      </c>
      <c r="Y94" s="4">
        <f t="shared" si="21"/>
        <v>0.5</v>
      </c>
      <c r="Z94" s="4">
        <f t="shared" si="21"/>
        <v>0</v>
      </c>
      <c r="AA94" s="4">
        <f t="shared" si="21"/>
        <v>0</v>
      </c>
      <c r="AB94" s="2"/>
      <c r="AC94" s="2"/>
      <c r="AD94" s="2"/>
      <c r="AE94" s="2"/>
      <c r="AF94" s="2"/>
      <c r="AH94">
        <f>IF(Q94&lt;$H$9,Q94,MIN($H$3,$H$9+N94))</f>
        <v>20.09</v>
      </c>
      <c r="AI94">
        <f t="shared" si="22"/>
        <v>1</v>
      </c>
    </row>
    <row r="95" spans="1:35" x14ac:dyDescent="0.2">
      <c r="A95" t="s">
        <v>93</v>
      </c>
      <c r="B95">
        <v>0.04</v>
      </c>
      <c r="C95">
        <v>0.03</v>
      </c>
      <c r="D95">
        <v>0.02</v>
      </c>
      <c r="E95">
        <v>7.0000000000000007E-2</v>
      </c>
      <c r="F95">
        <v>0.05</v>
      </c>
      <c r="G95" s="4">
        <f t="shared" si="19"/>
        <v>1</v>
      </c>
      <c r="H95" s="2"/>
      <c r="I95" s="2">
        <f t="shared" si="15"/>
        <v>1</v>
      </c>
      <c r="J95" s="2">
        <f t="shared" si="15"/>
        <v>1</v>
      </c>
      <c r="K95" s="2">
        <f t="shared" si="15"/>
        <v>1</v>
      </c>
      <c r="L95" s="2">
        <f t="shared" si="15"/>
        <v>1</v>
      </c>
      <c r="M95" s="2">
        <f t="shared" si="16"/>
        <v>1</v>
      </c>
      <c r="N95" s="4">
        <f t="shared" si="17"/>
        <v>0.03</v>
      </c>
      <c r="O95" s="4">
        <f t="shared" si="17"/>
        <v>0.02</v>
      </c>
      <c r="P95" s="4">
        <f t="shared" si="17"/>
        <v>7.0000000000000007E-2</v>
      </c>
      <c r="Q95" s="4">
        <f t="shared" si="17"/>
        <v>0.05</v>
      </c>
      <c r="R95" s="4">
        <f t="shared" si="17"/>
        <v>1</v>
      </c>
      <c r="S95" s="2">
        <f t="shared" si="18"/>
        <v>1</v>
      </c>
      <c r="T95" s="2">
        <f t="shared" si="18"/>
        <v>1</v>
      </c>
      <c r="U95" s="2">
        <f t="shared" si="18"/>
        <v>1</v>
      </c>
      <c r="V95" s="2">
        <f t="shared" si="18"/>
        <v>1</v>
      </c>
      <c r="W95" s="2">
        <f t="shared" si="20"/>
        <v>4</v>
      </c>
      <c r="X95" s="4">
        <f t="shared" si="21"/>
        <v>0.25</v>
      </c>
      <c r="Y95" s="4">
        <f t="shared" si="21"/>
        <v>0.25</v>
      </c>
      <c r="Z95" s="4">
        <f t="shared" si="21"/>
        <v>0.25</v>
      </c>
      <c r="AA95" s="4">
        <f t="shared" si="21"/>
        <v>0.25</v>
      </c>
      <c r="AB95" s="2"/>
      <c r="AC95" s="2"/>
      <c r="AD95" s="2"/>
      <c r="AE95" s="2"/>
      <c r="AF95" s="2"/>
      <c r="AH95">
        <f>IF(Q95&lt;$H$9,Q95,MIN($H$3,$H$9+N95))</f>
        <v>0.05</v>
      </c>
      <c r="AI95">
        <f t="shared" si="22"/>
        <v>1</v>
      </c>
    </row>
    <row r="96" spans="1:35" x14ac:dyDescent="0.2">
      <c r="A96" t="s">
        <v>94</v>
      </c>
      <c r="B96">
        <v>80.47</v>
      </c>
      <c r="C96">
        <v>0.08</v>
      </c>
      <c r="D96">
        <v>0.13</v>
      </c>
      <c r="E96">
        <v>73.040000000000006</v>
      </c>
      <c r="F96">
        <v>78.56</v>
      </c>
      <c r="G96" s="4">
        <f t="shared" si="19"/>
        <v>1</v>
      </c>
      <c r="H96" s="2"/>
      <c r="I96" s="2">
        <f t="shared" si="15"/>
        <v>1</v>
      </c>
      <c r="J96" s="2">
        <f t="shared" si="15"/>
        <v>1</v>
      </c>
      <c r="K96" s="2">
        <f t="shared" si="15"/>
        <v>1</v>
      </c>
      <c r="L96" s="2">
        <f t="shared" si="15"/>
        <v>1</v>
      </c>
      <c r="M96" s="2">
        <f t="shared" si="16"/>
        <v>1</v>
      </c>
      <c r="N96" s="4">
        <f t="shared" si="17"/>
        <v>0.08</v>
      </c>
      <c r="O96" s="4">
        <f t="shared" si="17"/>
        <v>0.13</v>
      </c>
      <c r="P96" s="4">
        <f t="shared" si="17"/>
        <v>73.040000000000006</v>
      </c>
      <c r="Q96" s="4">
        <f t="shared" si="17"/>
        <v>78.56</v>
      </c>
      <c r="R96" s="4">
        <f t="shared" si="17"/>
        <v>1</v>
      </c>
      <c r="S96" s="2">
        <f t="shared" si="18"/>
        <v>1</v>
      </c>
      <c r="T96" s="2">
        <f t="shared" si="18"/>
        <v>1</v>
      </c>
      <c r="U96" s="2">
        <f t="shared" si="18"/>
        <v>0</v>
      </c>
      <c r="V96" s="2">
        <f t="shared" si="18"/>
        <v>0</v>
      </c>
      <c r="W96" s="2">
        <f t="shared" si="20"/>
        <v>2</v>
      </c>
      <c r="X96" s="4">
        <f t="shared" si="21"/>
        <v>0.5</v>
      </c>
      <c r="Y96" s="4">
        <f t="shared" si="21"/>
        <v>0.5</v>
      </c>
      <c r="Z96" s="4">
        <f t="shared" si="21"/>
        <v>0</v>
      </c>
      <c r="AA96" s="4">
        <f t="shared" si="21"/>
        <v>0</v>
      </c>
      <c r="AB96" s="2"/>
      <c r="AC96" s="2"/>
      <c r="AD96" s="2"/>
      <c r="AE96" s="2"/>
      <c r="AF96" s="2"/>
      <c r="AH96">
        <f>IF(Q96&lt;$H$9,Q96,MIN($H$3,$H$9+N96))</f>
        <v>20.079999999999998</v>
      </c>
      <c r="AI96">
        <f t="shared" si="22"/>
        <v>1</v>
      </c>
    </row>
    <row r="97" spans="1:35" x14ac:dyDescent="0.2">
      <c r="A97" t="s">
        <v>95</v>
      </c>
      <c r="B97">
        <v>0.03</v>
      </c>
      <c r="C97">
        <v>0.01</v>
      </c>
      <c r="D97">
        <v>0.02</v>
      </c>
      <c r="E97">
        <v>0.06</v>
      </c>
      <c r="F97">
        <v>0.3</v>
      </c>
      <c r="G97" s="4">
        <f t="shared" si="19"/>
        <v>1</v>
      </c>
      <c r="H97" s="2"/>
      <c r="I97" s="2">
        <f t="shared" si="15"/>
        <v>1</v>
      </c>
      <c r="J97" s="2">
        <f t="shared" si="15"/>
        <v>1</v>
      </c>
      <c r="K97" s="2">
        <f t="shared" si="15"/>
        <v>1</v>
      </c>
      <c r="L97" s="2">
        <f t="shared" si="15"/>
        <v>1</v>
      </c>
      <c r="M97" s="2">
        <f t="shared" si="16"/>
        <v>1</v>
      </c>
      <c r="N97" s="4">
        <f t="shared" si="17"/>
        <v>0.01</v>
      </c>
      <c r="O97" s="4">
        <f t="shared" si="17"/>
        <v>0.02</v>
      </c>
      <c r="P97" s="4">
        <f t="shared" si="17"/>
        <v>0.06</v>
      </c>
      <c r="Q97" s="4">
        <f t="shared" si="17"/>
        <v>0.3</v>
      </c>
      <c r="R97" s="4">
        <f t="shared" si="17"/>
        <v>1</v>
      </c>
      <c r="S97" s="2">
        <f t="shared" si="18"/>
        <v>1</v>
      </c>
      <c r="T97" s="2">
        <f t="shared" si="18"/>
        <v>1</v>
      </c>
      <c r="U97" s="2">
        <f t="shared" si="18"/>
        <v>1</v>
      </c>
      <c r="V97" s="2">
        <f t="shared" si="18"/>
        <v>1</v>
      </c>
      <c r="W97" s="2">
        <f t="shared" si="20"/>
        <v>4</v>
      </c>
      <c r="X97" s="4">
        <f t="shared" si="21"/>
        <v>0.25</v>
      </c>
      <c r="Y97" s="4">
        <f t="shared" si="21"/>
        <v>0.25</v>
      </c>
      <c r="Z97" s="4">
        <f t="shared" si="21"/>
        <v>0.25</v>
      </c>
      <c r="AA97" s="4">
        <f t="shared" si="21"/>
        <v>0.25</v>
      </c>
      <c r="AB97" s="2"/>
      <c r="AC97" s="2"/>
      <c r="AD97" s="2"/>
      <c r="AE97" s="2"/>
      <c r="AF97" s="2"/>
      <c r="AH97">
        <f>IF(Q97&lt;$H$9,Q97,MIN($H$3,$H$9+N97))</f>
        <v>0.3</v>
      </c>
      <c r="AI97">
        <f t="shared" si="22"/>
        <v>1</v>
      </c>
    </row>
    <row r="98" spans="1:35" x14ac:dyDescent="0.2">
      <c r="A98" t="s">
        <v>96</v>
      </c>
      <c r="B98">
        <v>0.28999999999999998</v>
      </c>
      <c r="C98">
        <v>0.12</v>
      </c>
      <c r="D98">
        <v>1.39</v>
      </c>
      <c r="E98">
        <v>0.4</v>
      </c>
      <c r="F98">
        <v>5.68</v>
      </c>
      <c r="G98" s="4">
        <f t="shared" si="19"/>
        <v>1</v>
      </c>
      <c r="H98" s="2"/>
      <c r="I98" s="2">
        <f t="shared" ref="I98:L123" si="23">IF(C98="",0,1)</f>
        <v>1</v>
      </c>
      <c r="J98" s="2">
        <f t="shared" si="23"/>
        <v>1</v>
      </c>
      <c r="K98" s="2">
        <f t="shared" si="23"/>
        <v>1</v>
      </c>
      <c r="L98" s="2">
        <f t="shared" si="23"/>
        <v>1</v>
      </c>
      <c r="M98" s="2">
        <f t="shared" si="16"/>
        <v>1</v>
      </c>
      <c r="N98" s="4">
        <f t="shared" ref="N98:R123" si="24">IF(I98=1,C98,$H$3)</f>
        <v>0.12</v>
      </c>
      <c r="O98" s="4">
        <f t="shared" si="24"/>
        <v>1.39</v>
      </c>
      <c r="P98" s="4">
        <f t="shared" si="24"/>
        <v>0.4</v>
      </c>
      <c r="Q98" s="4">
        <f t="shared" si="24"/>
        <v>5.68</v>
      </c>
      <c r="R98" s="4">
        <f t="shared" si="24"/>
        <v>1</v>
      </c>
      <c r="S98" s="2">
        <f t="shared" ref="S98:V123" si="25">IF(AND(C98&lt;&gt;"",C98&lt;=(1+$H$5)*$G98),1,0)</f>
        <v>1</v>
      </c>
      <c r="T98" s="2">
        <f t="shared" si="25"/>
        <v>0</v>
      </c>
      <c r="U98" s="2">
        <f t="shared" si="25"/>
        <v>1</v>
      </c>
      <c r="V98" s="2">
        <f t="shared" si="25"/>
        <v>0</v>
      </c>
      <c r="W98" s="2">
        <f t="shared" si="20"/>
        <v>2</v>
      </c>
      <c r="X98" s="4">
        <f t="shared" si="21"/>
        <v>0.5</v>
      </c>
      <c r="Y98" s="4">
        <f t="shared" si="21"/>
        <v>0</v>
      </c>
      <c r="Z98" s="4">
        <f t="shared" si="21"/>
        <v>0.5</v>
      </c>
      <c r="AA98" s="4">
        <f t="shared" si="21"/>
        <v>0</v>
      </c>
      <c r="AB98" s="2"/>
      <c r="AC98" s="2"/>
      <c r="AD98" s="2"/>
      <c r="AE98" s="2"/>
      <c r="AF98" s="2"/>
      <c r="AH98">
        <f>IF(Q98&lt;$H$9,Q98,MIN($H$3,$H$9+N98))</f>
        <v>5.68</v>
      </c>
      <c r="AI98">
        <f t="shared" si="22"/>
        <v>1</v>
      </c>
    </row>
    <row r="99" spans="1:35" x14ac:dyDescent="0.2">
      <c r="A99" t="s">
        <v>97</v>
      </c>
      <c r="B99">
        <v>0.15</v>
      </c>
      <c r="C99">
        <v>0.02</v>
      </c>
      <c r="D99">
        <v>0.01</v>
      </c>
      <c r="E99">
        <v>0.02</v>
      </c>
      <c r="F99">
        <v>0.11</v>
      </c>
      <c r="G99" s="4">
        <f t="shared" si="19"/>
        <v>1</v>
      </c>
      <c r="H99" s="2"/>
      <c r="I99" s="2">
        <f t="shared" si="23"/>
        <v>1</v>
      </c>
      <c r="J99" s="2">
        <f t="shared" si="23"/>
        <v>1</v>
      </c>
      <c r="K99" s="2">
        <f t="shared" si="23"/>
        <v>1</v>
      </c>
      <c r="L99" s="2">
        <f t="shared" si="23"/>
        <v>1</v>
      </c>
      <c r="M99" s="2">
        <f t="shared" si="16"/>
        <v>1</v>
      </c>
      <c r="N99" s="4">
        <f t="shared" si="24"/>
        <v>0.02</v>
      </c>
      <c r="O99" s="4">
        <f t="shared" si="24"/>
        <v>0.01</v>
      </c>
      <c r="P99" s="4">
        <f t="shared" si="24"/>
        <v>0.02</v>
      </c>
      <c r="Q99" s="4">
        <f t="shared" si="24"/>
        <v>0.11</v>
      </c>
      <c r="R99" s="4">
        <f t="shared" si="24"/>
        <v>1</v>
      </c>
      <c r="S99" s="2">
        <f t="shared" si="25"/>
        <v>1</v>
      </c>
      <c r="T99" s="2">
        <f t="shared" si="25"/>
        <v>1</v>
      </c>
      <c r="U99" s="2">
        <f t="shared" si="25"/>
        <v>1</v>
      </c>
      <c r="V99" s="2">
        <f t="shared" si="25"/>
        <v>1</v>
      </c>
      <c r="W99" s="2">
        <f t="shared" si="20"/>
        <v>4</v>
      </c>
      <c r="X99" s="4">
        <f t="shared" si="21"/>
        <v>0.25</v>
      </c>
      <c r="Y99" s="4">
        <f t="shared" si="21"/>
        <v>0.25</v>
      </c>
      <c r="Z99" s="4">
        <f t="shared" si="21"/>
        <v>0.25</v>
      </c>
      <c r="AA99" s="4">
        <f t="shared" si="21"/>
        <v>0.25</v>
      </c>
      <c r="AB99" s="2"/>
      <c r="AC99" s="2"/>
      <c r="AD99" s="2"/>
      <c r="AE99" s="2"/>
      <c r="AF99" s="2"/>
      <c r="AH99">
        <f>IF(Q99&lt;$H$9,Q99,MIN($H$3,$H$9+N99))</f>
        <v>0.11</v>
      </c>
      <c r="AI99">
        <f t="shared" si="22"/>
        <v>1</v>
      </c>
    </row>
    <row r="100" spans="1:35" x14ac:dyDescent="0.2">
      <c r="A100" t="s">
        <v>98</v>
      </c>
      <c r="B100">
        <v>116.2</v>
      </c>
      <c r="C100">
        <v>0.38</v>
      </c>
      <c r="D100">
        <v>0.34</v>
      </c>
      <c r="E100">
        <v>116.23</v>
      </c>
      <c r="F100">
        <v>172.58</v>
      </c>
      <c r="G100" s="4">
        <f t="shared" si="19"/>
        <v>1</v>
      </c>
      <c r="H100" s="2"/>
      <c r="I100" s="2">
        <f t="shared" si="23"/>
        <v>1</v>
      </c>
      <c r="J100" s="2">
        <f t="shared" si="23"/>
        <v>1</v>
      </c>
      <c r="K100" s="2">
        <f t="shared" si="23"/>
        <v>1</v>
      </c>
      <c r="L100" s="2">
        <f t="shared" si="23"/>
        <v>1</v>
      </c>
      <c r="M100" s="2">
        <f t="shared" si="16"/>
        <v>1</v>
      </c>
      <c r="N100" s="4">
        <f t="shared" si="24"/>
        <v>0.38</v>
      </c>
      <c r="O100" s="4">
        <f t="shared" si="24"/>
        <v>0.34</v>
      </c>
      <c r="P100" s="4">
        <f t="shared" si="24"/>
        <v>116.23</v>
      </c>
      <c r="Q100" s="4">
        <f t="shared" si="24"/>
        <v>172.58</v>
      </c>
      <c r="R100" s="4">
        <f t="shared" si="24"/>
        <v>1</v>
      </c>
      <c r="S100" s="2">
        <f t="shared" si="25"/>
        <v>1</v>
      </c>
      <c r="T100" s="2">
        <f t="shared" si="25"/>
        <v>1</v>
      </c>
      <c r="U100" s="2">
        <f t="shared" si="25"/>
        <v>0</v>
      </c>
      <c r="V100" s="2">
        <f t="shared" si="25"/>
        <v>0</v>
      </c>
      <c r="W100" s="2">
        <f t="shared" si="20"/>
        <v>2</v>
      </c>
      <c r="X100" s="4">
        <f t="shared" si="21"/>
        <v>0.5</v>
      </c>
      <c r="Y100" s="4">
        <f t="shared" si="21"/>
        <v>0.5</v>
      </c>
      <c r="Z100" s="4">
        <f t="shared" si="21"/>
        <v>0</v>
      </c>
      <c r="AA100" s="4">
        <f t="shared" si="21"/>
        <v>0</v>
      </c>
      <c r="AB100" s="2"/>
      <c r="AC100" s="2"/>
      <c r="AD100" s="2"/>
      <c r="AE100" s="2"/>
      <c r="AF100" s="2"/>
      <c r="AH100">
        <f>IF(Q100&lt;$H$9,Q100,MIN($H$3,$H$9+N100))</f>
        <v>20.38</v>
      </c>
      <c r="AI100">
        <f t="shared" si="22"/>
        <v>1</v>
      </c>
    </row>
    <row r="101" spans="1:35" x14ac:dyDescent="0.2">
      <c r="A101" t="s">
        <v>99</v>
      </c>
      <c r="B101">
        <v>17.05</v>
      </c>
      <c r="C101">
        <v>0.15</v>
      </c>
      <c r="D101">
        <v>0.16</v>
      </c>
      <c r="E101">
        <v>52.42</v>
      </c>
      <c r="F101">
        <v>54.95</v>
      </c>
      <c r="G101" s="4">
        <f t="shared" si="19"/>
        <v>1</v>
      </c>
      <c r="H101" s="2"/>
      <c r="I101" s="2">
        <f t="shared" si="23"/>
        <v>1</v>
      </c>
      <c r="J101" s="2">
        <f t="shared" si="23"/>
        <v>1</v>
      </c>
      <c r="K101" s="2">
        <f t="shared" si="23"/>
        <v>1</v>
      </c>
      <c r="L101" s="2">
        <f t="shared" si="23"/>
        <v>1</v>
      </c>
      <c r="M101" s="2">
        <f t="shared" si="16"/>
        <v>1</v>
      </c>
      <c r="N101" s="4">
        <f t="shared" si="24"/>
        <v>0.15</v>
      </c>
      <c r="O101" s="4">
        <f t="shared" si="24"/>
        <v>0.16</v>
      </c>
      <c r="P101" s="4">
        <f t="shared" si="24"/>
        <v>52.42</v>
      </c>
      <c r="Q101" s="4">
        <f t="shared" si="24"/>
        <v>54.95</v>
      </c>
      <c r="R101" s="4">
        <f t="shared" si="24"/>
        <v>1</v>
      </c>
      <c r="S101" s="2">
        <f t="shared" si="25"/>
        <v>1</v>
      </c>
      <c r="T101" s="2">
        <f t="shared" si="25"/>
        <v>1</v>
      </c>
      <c r="U101" s="2">
        <f t="shared" si="25"/>
        <v>0</v>
      </c>
      <c r="V101" s="2">
        <f t="shared" si="25"/>
        <v>0</v>
      </c>
      <c r="W101" s="2">
        <f t="shared" si="20"/>
        <v>2</v>
      </c>
      <c r="X101" s="4">
        <f t="shared" si="21"/>
        <v>0.5</v>
      </c>
      <c r="Y101" s="4">
        <f t="shared" si="21"/>
        <v>0.5</v>
      </c>
      <c r="Z101" s="4">
        <f t="shared" si="21"/>
        <v>0</v>
      </c>
      <c r="AA101" s="4">
        <f t="shared" si="21"/>
        <v>0</v>
      </c>
      <c r="AB101" s="2"/>
      <c r="AC101" s="2"/>
      <c r="AD101" s="2"/>
      <c r="AE101" s="2"/>
      <c r="AF101" s="2"/>
      <c r="AH101">
        <f>IF(Q101&lt;$H$9,Q101,MIN($H$3,$H$9+N101))</f>
        <v>20.149999999999999</v>
      </c>
      <c r="AI101">
        <f t="shared" si="22"/>
        <v>1</v>
      </c>
    </row>
    <row r="102" spans="1:35" x14ac:dyDescent="0.2">
      <c r="A102" t="s">
        <v>100</v>
      </c>
      <c r="B102">
        <v>0.22</v>
      </c>
      <c r="C102">
        <v>0.21</v>
      </c>
      <c r="D102">
        <v>0.15</v>
      </c>
      <c r="E102">
        <v>17.96</v>
      </c>
      <c r="F102">
        <v>262.69</v>
      </c>
      <c r="G102" s="4">
        <f t="shared" si="19"/>
        <v>1</v>
      </c>
      <c r="H102" s="2"/>
      <c r="I102" s="2">
        <f t="shared" si="23"/>
        <v>1</v>
      </c>
      <c r="J102" s="2">
        <f t="shared" si="23"/>
        <v>1</v>
      </c>
      <c r="K102" s="2">
        <f t="shared" si="23"/>
        <v>1</v>
      </c>
      <c r="L102" s="2">
        <f t="shared" si="23"/>
        <v>1</v>
      </c>
      <c r="M102" s="2">
        <f t="shared" si="16"/>
        <v>1</v>
      </c>
      <c r="N102" s="4">
        <f t="shared" si="24"/>
        <v>0.21</v>
      </c>
      <c r="O102" s="4">
        <f t="shared" si="24"/>
        <v>0.15</v>
      </c>
      <c r="P102" s="4">
        <f t="shared" si="24"/>
        <v>17.96</v>
      </c>
      <c r="Q102" s="4">
        <f t="shared" si="24"/>
        <v>262.69</v>
      </c>
      <c r="R102" s="4">
        <f t="shared" si="24"/>
        <v>1</v>
      </c>
      <c r="S102" s="2">
        <f t="shared" si="25"/>
        <v>1</v>
      </c>
      <c r="T102" s="2">
        <f t="shared" si="25"/>
        <v>1</v>
      </c>
      <c r="U102" s="2">
        <f t="shared" si="25"/>
        <v>0</v>
      </c>
      <c r="V102" s="2">
        <f t="shared" si="25"/>
        <v>0</v>
      </c>
      <c r="W102" s="2">
        <f t="shared" si="20"/>
        <v>2</v>
      </c>
      <c r="X102" s="4">
        <f t="shared" si="21"/>
        <v>0.5</v>
      </c>
      <c r="Y102" s="4">
        <f t="shared" si="21"/>
        <v>0.5</v>
      </c>
      <c r="Z102" s="4">
        <f t="shared" si="21"/>
        <v>0</v>
      </c>
      <c r="AA102" s="4">
        <f t="shared" si="21"/>
        <v>0</v>
      </c>
      <c r="AB102" s="2"/>
      <c r="AC102" s="2"/>
      <c r="AD102" s="2"/>
      <c r="AE102" s="2"/>
      <c r="AF102" s="2"/>
      <c r="AH102">
        <f>IF(Q102&lt;$H$9,Q102,MIN($H$3,$H$9+N102))</f>
        <v>20.21</v>
      </c>
      <c r="AI102">
        <f t="shared" si="22"/>
        <v>1</v>
      </c>
    </row>
    <row r="103" spans="1:35" x14ac:dyDescent="0.2">
      <c r="A103" t="s">
        <v>101</v>
      </c>
      <c r="B103">
        <v>96.56</v>
      </c>
      <c r="C103">
        <v>136.65</v>
      </c>
      <c r="D103">
        <v>138.18</v>
      </c>
      <c r="E103"/>
      <c r="F103"/>
      <c r="G103" s="4">
        <f t="shared" si="19"/>
        <v>136.65</v>
      </c>
      <c r="H103" s="2"/>
      <c r="I103" s="2">
        <f t="shared" si="23"/>
        <v>1</v>
      </c>
      <c r="J103" s="2">
        <f t="shared" si="23"/>
        <v>1</v>
      </c>
      <c r="K103" s="2">
        <f t="shared" si="23"/>
        <v>0</v>
      </c>
      <c r="L103" s="2">
        <f t="shared" si="23"/>
        <v>0</v>
      </c>
      <c r="M103" s="2">
        <f t="shared" si="16"/>
        <v>1</v>
      </c>
      <c r="N103" s="4">
        <f t="shared" si="24"/>
        <v>136.65</v>
      </c>
      <c r="O103" s="4">
        <f t="shared" si="24"/>
        <v>138.18</v>
      </c>
      <c r="P103" s="4">
        <f t="shared" si="24"/>
        <v>8000</v>
      </c>
      <c r="Q103" s="4">
        <f t="shared" si="24"/>
        <v>8000</v>
      </c>
      <c r="R103" s="4">
        <f t="shared" si="24"/>
        <v>136.65</v>
      </c>
      <c r="S103" s="2">
        <f t="shared" si="25"/>
        <v>1</v>
      </c>
      <c r="T103" s="2">
        <f t="shared" si="25"/>
        <v>1</v>
      </c>
      <c r="U103" s="2">
        <f t="shared" si="25"/>
        <v>0</v>
      </c>
      <c r="V103" s="2">
        <f t="shared" si="25"/>
        <v>0</v>
      </c>
      <c r="W103" s="2">
        <f t="shared" si="20"/>
        <v>2</v>
      </c>
      <c r="X103" s="4">
        <f t="shared" si="21"/>
        <v>0.5</v>
      </c>
      <c r="Y103" s="4">
        <f t="shared" si="21"/>
        <v>0.5</v>
      </c>
      <c r="Z103" s="4">
        <f t="shared" si="21"/>
        <v>0</v>
      </c>
      <c r="AA103" s="4">
        <f t="shared" si="21"/>
        <v>0</v>
      </c>
      <c r="AB103" s="2"/>
      <c r="AC103" s="2"/>
      <c r="AD103" s="2"/>
      <c r="AE103" s="2"/>
      <c r="AF103" s="2"/>
      <c r="AH103">
        <f>IF(Q103&lt;$H$9,Q103,MIN($H$3,$H$9+N103))</f>
        <v>156.65</v>
      </c>
      <c r="AI103">
        <f t="shared" si="22"/>
        <v>1</v>
      </c>
    </row>
    <row r="104" spans="1:35" x14ac:dyDescent="0.2">
      <c r="A104" t="s">
        <v>102</v>
      </c>
      <c r="B104">
        <v>2.96</v>
      </c>
      <c r="C104">
        <v>17.89</v>
      </c>
      <c r="D104"/>
      <c r="E104">
        <v>8.6199999999999992</v>
      </c>
      <c r="F104">
        <v>131.09</v>
      </c>
      <c r="G104" s="4">
        <f t="shared" si="19"/>
        <v>8.6199999999999992</v>
      </c>
      <c r="H104" s="2"/>
      <c r="I104" s="2">
        <f t="shared" si="23"/>
        <v>1</v>
      </c>
      <c r="J104" s="2">
        <f t="shared" si="23"/>
        <v>0</v>
      </c>
      <c r="K104" s="2">
        <f t="shared" si="23"/>
        <v>1</v>
      </c>
      <c r="L104" s="2">
        <f t="shared" si="23"/>
        <v>1</v>
      </c>
      <c r="M104" s="2">
        <f t="shared" si="16"/>
        <v>1</v>
      </c>
      <c r="N104" s="4">
        <f t="shared" si="24"/>
        <v>17.89</v>
      </c>
      <c r="O104" s="4">
        <f t="shared" si="24"/>
        <v>8000</v>
      </c>
      <c r="P104" s="4">
        <f t="shared" si="24"/>
        <v>8.6199999999999992</v>
      </c>
      <c r="Q104" s="4">
        <f t="shared" si="24"/>
        <v>131.09</v>
      </c>
      <c r="R104" s="4">
        <f t="shared" si="24"/>
        <v>8.6199999999999992</v>
      </c>
      <c r="S104" s="2">
        <f t="shared" si="25"/>
        <v>0</v>
      </c>
      <c r="T104" s="2">
        <f t="shared" si="25"/>
        <v>0</v>
      </c>
      <c r="U104" s="2">
        <f t="shared" si="25"/>
        <v>1</v>
      </c>
      <c r="V104" s="2">
        <f t="shared" si="25"/>
        <v>0</v>
      </c>
      <c r="W104" s="2">
        <f t="shared" si="20"/>
        <v>1</v>
      </c>
      <c r="X104" s="4">
        <f t="shared" si="21"/>
        <v>0</v>
      </c>
      <c r="Y104" s="4">
        <f t="shared" si="21"/>
        <v>0</v>
      </c>
      <c r="Z104" s="4">
        <f t="shared" si="21"/>
        <v>1</v>
      </c>
      <c r="AA104" s="4">
        <f t="shared" si="21"/>
        <v>0</v>
      </c>
      <c r="AB104" s="2"/>
      <c r="AC104" s="2"/>
      <c r="AD104" s="2"/>
      <c r="AE104" s="2"/>
      <c r="AF104" s="2"/>
      <c r="AH104">
        <f>IF(Q104&lt;$H$9,Q104,MIN($H$3,$H$9+N104))</f>
        <v>37.89</v>
      </c>
      <c r="AI104">
        <f t="shared" si="22"/>
        <v>1</v>
      </c>
    </row>
    <row r="105" spans="1:35" x14ac:dyDescent="0.2">
      <c r="A105" t="s">
        <v>103</v>
      </c>
      <c r="B105">
        <v>719.02</v>
      </c>
      <c r="C105">
        <v>571.62</v>
      </c>
      <c r="D105">
        <v>544.20000000000005</v>
      </c>
      <c r="E105"/>
      <c r="F105">
        <v>725.22</v>
      </c>
      <c r="G105" s="4">
        <f t="shared" si="19"/>
        <v>544.20000000000005</v>
      </c>
      <c r="H105" s="2"/>
      <c r="I105" s="2">
        <f t="shared" si="23"/>
        <v>1</v>
      </c>
      <c r="J105" s="2">
        <f t="shared" si="23"/>
        <v>1</v>
      </c>
      <c r="K105" s="2">
        <f t="shared" si="23"/>
        <v>0</v>
      </c>
      <c r="L105" s="2">
        <f t="shared" si="23"/>
        <v>1</v>
      </c>
      <c r="M105" s="2">
        <f t="shared" si="16"/>
        <v>1</v>
      </c>
      <c r="N105" s="4">
        <f t="shared" si="24"/>
        <v>571.62</v>
      </c>
      <c r="O105" s="4">
        <f t="shared" si="24"/>
        <v>544.20000000000005</v>
      </c>
      <c r="P105" s="4">
        <f t="shared" si="24"/>
        <v>8000</v>
      </c>
      <c r="Q105" s="4">
        <f t="shared" si="24"/>
        <v>725.22</v>
      </c>
      <c r="R105" s="4">
        <f t="shared" si="24"/>
        <v>544.20000000000005</v>
      </c>
      <c r="S105" s="2">
        <f t="shared" si="25"/>
        <v>0</v>
      </c>
      <c r="T105" s="2">
        <f t="shared" si="25"/>
        <v>1</v>
      </c>
      <c r="U105" s="2">
        <f t="shared" si="25"/>
        <v>0</v>
      </c>
      <c r="V105" s="2">
        <f t="shared" si="25"/>
        <v>0</v>
      </c>
      <c r="W105" s="2">
        <f t="shared" si="20"/>
        <v>1</v>
      </c>
      <c r="X105" s="4">
        <f t="shared" si="21"/>
        <v>0</v>
      </c>
      <c r="Y105" s="4">
        <f t="shared" si="21"/>
        <v>1</v>
      </c>
      <c r="Z105" s="4">
        <f t="shared" si="21"/>
        <v>0</v>
      </c>
      <c r="AA105" s="4">
        <f t="shared" si="21"/>
        <v>0</v>
      </c>
      <c r="AB105" s="2"/>
      <c r="AC105" s="2"/>
      <c r="AD105" s="2"/>
      <c r="AE105" s="2"/>
      <c r="AF105" s="2"/>
      <c r="AH105">
        <f>IF(Q105&lt;$H$9,Q105,MIN($H$3,$H$9+N105))</f>
        <v>591.62</v>
      </c>
      <c r="AI105">
        <f t="shared" si="22"/>
        <v>1</v>
      </c>
    </row>
    <row r="106" spans="1:35" x14ac:dyDescent="0.2">
      <c r="A106" t="s">
        <v>104</v>
      </c>
      <c r="B106">
        <v>49.67</v>
      </c>
      <c r="C106">
        <v>55.99</v>
      </c>
      <c r="D106">
        <v>53.23</v>
      </c>
      <c r="E106"/>
      <c r="F106">
        <v>523.08000000000004</v>
      </c>
      <c r="G106" s="4">
        <f t="shared" si="19"/>
        <v>53.23</v>
      </c>
      <c r="H106" s="2"/>
      <c r="I106" s="2">
        <f t="shared" si="23"/>
        <v>1</v>
      </c>
      <c r="J106" s="2">
        <f t="shared" si="23"/>
        <v>1</v>
      </c>
      <c r="K106" s="2">
        <f t="shared" si="23"/>
        <v>0</v>
      </c>
      <c r="L106" s="2">
        <f t="shared" si="23"/>
        <v>1</v>
      </c>
      <c r="M106" s="2">
        <f t="shared" si="16"/>
        <v>1</v>
      </c>
      <c r="N106" s="4">
        <f t="shared" si="24"/>
        <v>55.99</v>
      </c>
      <c r="O106" s="4">
        <f t="shared" si="24"/>
        <v>53.23</v>
      </c>
      <c r="P106" s="4">
        <f t="shared" si="24"/>
        <v>8000</v>
      </c>
      <c r="Q106" s="4">
        <f t="shared" si="24"/>
        <v>523.08000000000004</v>
      </c>
      <c r="R106" s="4">
        <f t="shared" si="24"/>
        <v>53.23</v>
      </c>
      <c r="S106" s="2">
        <f t="shared" si="25"/>
        <v>0</v>
      </c>
      <c r="T106" s="2">
        <f t="shared" si="25"/>
        <v>1</v>
      </c>
      <c r="U106" s="2">
        <f t="shared" si="25"/>
        <v>0</v>
      </c>
      <c r="V106" s="2">
        <f t="shared" si="25"/>
        <v>0</v>
      </c>
      <c r="W106" s="2">
        <f t="shared" si="20"/>
        <v>1</v>
      </c>
      <c r="X106" s="4">
        <f t="shared" si="21"/>
        <v>0</v>
      </c>
      <c r="Y106" s="4">
        <f t="shared" si="21"/>
        <v>1</v>
      </c>
      <c r="Z106" s="4">
        <f t="shared" si="21"/>
        <v>0</v>
      </c>
      <c r="AA106" s="4">
        <f t="shared" si="21"/>
        <v>0</v>
      </c>
      <c r="AB106" s="2"/>
      <c r="AC106" s="2"/>
      <c r="AD106" s="2"/>
      <c r="AE106" s="2"/>
      <c r="AF106" s="2"/>
      <c r="AH106">
        <f>IF(Q106&lt;$H$9,Q106,MIN($H$3,$H$9+N106))</f>
        <v>75.990000000000009</v>
      </c>
      <c r="AI106">
        <f t="shared" si="22"/>
        <v>1</v>
      </c>
    </row>
    <row r="107" spans="1:35" x14ac:dyDescent="0.2">
      <c r="A107" t="s">
        <v>105</v>
      </c>
      <c r="B107">
        <v>28.28</v>
      </c>
      <c r="C107">
        <v>648.52</v>
      </c>
      <c r="D107">
        <v>39.04</v>
      </c>
      <c r="E107"/>
      <c r="F107">
        <v>163.6</v>
      </c>
      <c r="G107" s="4">
        <f t="shared" si="19"/>
        <v>39.04</v>
      </c>
      <c r="H107" s="2"/>
      <c r="I107" s="2">
        <f t="shared" si="23"/>
        <v>1</v>
      </c>
      <c r="J107" s="2">
        <f t="shared" si="23"/>
        <v>1</v>
      </c>
      <c r="K107" s="2">
        <f t="shared" si="23"/>
        <v>0</v>
      </c>
      <c r="L107" s="2">
        <f t="shared" si="23"/>
        <v>1</v>
      </c>
      <c r="M107" s="2">
        <f t="shared" si="16"/>
        <v>1</v>
      </c>
      <c r="N107" s="4">
        <f t="shared" si="24"/>
        <v>648.52</v>
      </c>
      <c r="O107" s="4">
        <f t="shared" si="24"/>
        <v>39.04</v>
      </c>
      <c r="P107" s="4">
        <f t="shared" si="24"/>
        <v>8000</v>
      </c>
      <c r="Q107" s="4">
        <f t="shared" si="24"/>
        <v>163.6</v>
      </c>
      <c r="R107" s="4">
        <f t="shared" si="24"/>
        <v>39.04</v>
      </c>
      <c r="S107" s="2">
        <f t="shared" si="25"/>
        <v>0</v>
      </c>
      <c r="T107" s="2">
        <f t="shared" si="25"/>
        <v>1</v>
      </c>
      <c r="U107" s="2">
        <f t="shared" si="25"/>
        <v>0</v>
      </c>
      <c r="V107" s="2">
        <f t="shared" si="25"/>
        <v>0</v>
      </c>
      <c r="W107" s="2">
        <f t="shared" si="20"/>
        <v>1</v>
      </c>
      <c r="X107" s="4">
        <f t="shared" si="21"/>
        <v>0</v>
      </c>
      <c r="Y107" s="4">
        <f t="shared" si="21"/>
        <v>1</v>
      </c>
      <c r="Z107" s="4">
        <f t="shared" si="21"/>
        <v>0</v>
      </c>
      <c r="AA107" s="4">
        <f t="shared" si="21"/>
        <v>0</v>
      </c>
      <c r="AB107" s="2"/>
      <c r="AC107" s="2"/>
      <c r="AD107" s="2"/>
      <c r="AE107" s="2"/>
      <c r="AF107" s="2"/>
      <c r="AH107">
        <f>IF(Q107&lt;$H$9,Q107,MIN($H$3,$H$9+N107))</f>
        <v>668.52</v>
      </c>
      <c r="AI107">
        <f t="shared" si="22"/>
        <v>1</v>
      </c>
    </row>
    <row r="108" spans="1:35" x14ac:dyDescent="0.2">
      <c r="A108" t="s">
        <v>106</v>
      </c>
      <c r="B108">
        <v>30.22</v>
      </c>
      <c r="C108">
        <v>217.76</v>
      </c>
      <c r="D108">
        <v>18.100000000000001</v>
      </c>
      <c r="E108"/>
      <c r="F108"/>
      <c r="G108" s="4">
        <f t="shared" si="19"/>
        <v>18.100000000000001</v>
      </c>
      <c r="H108" s="2"/>
      <c r="I108" s="2">
        <f t="shared" si="23"/>
        <v>1</v>
      </c>
      <c r="J108" s="2">
        <f t="shared" si="23"/>
        <v>1</v>
      </c>
      <c r="K108" s="2">
        <f t="shared" si="23"/>
        <v>0</v>
      </c>
      <c r="L108" s="2">
        <f t="shared" si="23"/>
        <v>0</v>
      </c>
      <c r="M108" s="2">
        <f t="shared" si="16"/>
        <v>1</v>
      </c>
      <c r="N108" s="4">
        <f t="shared" si="24"/>
        <v>217.76</v>
      </c>
      <c r="O108" s="4">
        <f t="shared" si="24"/>
        <v>18.100000000000001</v>
      </c>
      <c r="P108" s="4">
        <f t="shared" si="24"/>
        <v>8000</v>
      </c>
      <c r="Q108" s="4">
        <f t="shared" si="24"/>
        <v>8000</v>
      </c>
      <c r="R108" s="4">
        <f t="shared" si="24"/>
        <v>18.100000000000001</v>
      </c>
      <c r="S108" s="2">
        <f t="shared" si="25"/>
        <v>0</v>
      </c>
      <c r="T108" s="2">
        <f t="shared" si="25"/>
        <v>1</v>
      </c>
      <c r="U108" s="2">
        <f t="shared" si="25"/>
        <v>0</v>
      </c>
      <c r="V108" s="2">
        <f t="shared" si="25"/>
        <v>0</v>
      </c>
      <c r="W108" s="2">
        <f t="shared" si="20"/>
        <v>1</v>
      </c>
      <c r="X108" s="4">
        <f t="shared" si="21"/>
        <v>0</v>
      </c>
      <c r="Y108" s="4">
        <f t="shared" si="21"/>
        <v>1</v>
      </c>
      <c r="Z108" s="4">
        <f t="shared" si="21"/>
        <v>0</v>
      </c>
      <c r="AA108" s="4">
        <f t="shared" si="21"/>
        <v>0</v>
      </c>
      <c r="AB108" s="2"/>
      <c r="AC108" s="2"/>
      <c r="AD108" s="2"/>
      <c r="AE108" s="2"/>
      <c r="AF108" s="2"/>
      <c r="AH108">
        <f>IF(Q108&lt;$H$9,Q108,MIN($H$3,$H$9+N108))</f>
        <v>237.76</v>
      </c>
      <c r="AI108">
        <f t="shared" si="22"/>
        <v>1</v>
      </c>
    </row>
    <row r="109" spans="1:35" x14ac:dyDescent="0.2">
      <c r="A109" t="s">
        <v>107</v>
      </c>
      <c r="B109">
        <v>20.82</v>
      </c>
      <c r="C109"/>
      <c r="D109">
        <v>42.58</v>
      </c>
      <c r="E109"/>
      <c r="F109">
        <v>169.39</v>
      </c>
      <c r="G109" s="4">
        <f t="shared" si="19"/>
        <v>42.58</v>
      </c>
      <c r="H109" s="2"/>
      <c r="I109" s="2">
        <f t="shared" si="23"/>
        <v>0</v>
      </c>
      <c r="J109" s="2">
        <f t="shared" si="23"/>
        <v>1</v>
      </c>
      <c r="K109" s="2">
        <f t="shared" si="23"/>
        <v>0</v>
      </c>
      <c r="L109" s="2">
        <f t="shared" si="23"/>
        <v>1</v>
      </c>
      <c r="M109" s="2">
        <f t="shared" si="16"/>
        <v>1</v>
      </c>
      <c r="N109" s="4">
        <f t="shared" si="24"/>
        <v>8000</v>
      </c>
      <c r="O109" s="4">
        <f t="shared" si="24"/>
        <v>42.58</v>
      </c>
      <c r="P109" s="4">
        <f t="shared" si="24"/>
        <v>8000</v>
      </c>
      <c r="Q109" s="4">
        <f t="shared" si="24"/>
        <v>169.39</v>
      </c>
      <c r="R109" s="4">
        <f t="shared" si="24"/>
        <v>42.58</v>
      </c>
      <c r="S109" s="2">
        <f t="shared" si="25"/>
        <v>0</v>
      </c>
      <c r="T109" s="2">
        <f t="shared" si="25"/>
        <v>1</v>
      </c>
      <c r="U109" s="2">
        <f t="shared" si="25"/>
        <v>0</v>
      </c>
      <c r="V109" s="2">
        <f t="shared" si="25"/>
        <v>0</v>
      </c>
      <c r="W109" s="2">
        <f t="shared" si="20"/>
        <v>1</v>
      </c>
      <c r="X109" s="4">
        <f t="shared" si="21"/>
        <v>0</v>
      </c>
      <c r="Y109" s="4">
        <f t="shared" si="21"/>
        <v>1</v>
      </c>
      <c r="Z109" s="4">
        <f t="shared" si="21"/>
        <v>0</v>
      </c>
      <c r="AA109" s="4">
        <f t="shared" si="21"/>
        <v>0</v>
      </c>
      <c r="AB109" s="2"/>
      <c r="AC109" s="2"/>
      <c r="AD109" s="2"/>
      <c r="AE109" s="2"/>
      <c r="AF109" s="2"/>
      <c r="AH109">
        <f>IF(Q109&lt;$H$9,Q109,MIN($H$3,$H$9+N109))</f>
        <v>8000</v>
      </c>
      <c r="AI109">
        <f t="shared" si="22"/>
        <v>0</v>
      </c>
    </row>
    <row r="110" spans="1:35" x14ac:dyDescent="0.2">
      <c r="A110" t="s">
        <v>108</v>
      </c>
      <c r="B110">
        <v>863.55</v>
      </c>
      <c r="C110">
        <v>44.09</v>
      </c>
      <c r="D110">
        <v>41.75</v>
      </c>
      <c r="E110"/>
      <c r="F110"/>
      <c r="G110" s="4">
        <f t="shared" si="19"/>
        <v>41.75</v>
      </c>
      <c r="H110" s="2"/>
      <c r="I110" s="2">
        <f t="shared" si="23"/>
        <v>1</v>
      </c>
      <c r="J110" s="2">
        <f t="shared" si="23"/>
        <v>1</v>
      </c>
      <c r="K110" s="2">
        <f t="shared" si="23"/>
        <v>0</v>
      </c>
      <c r="L110" s="2">
        <f t="shared" si="23"/>
        <v>0</v>
      </c>
      <c r="M110" s="2">
        <f t="shared" si="16"/>
        <v>1</v>
      </c>
      <c r="N110" s="4">
        <f t="shared" si="24"/>
        <v>44.09</v>
      </c>
      <c r="O110" s="4">
        <f t="shared" si="24"/>
        <v>41.75</v>
      </c>
      <c r="P110" s="4">
        <f t="shared" si="24"/>
        <v>8000</v>
      </c>
      <c r="Q110" s="4">
        <f t="shared" si="24"/>
        <v>8000</v>
      </c>
      <c r="R110" s="4">
        <f t="shared" si="24"/>
        <v>41.75</v>
      </c>
      <c r="S110" s="2">
        <f t="shared" si="25"/>
        <v>0</v>
      </c>
      <c r="T110" s="2">
        <f t="shared" si="25"/>
        <v>1</v>
      </c>
      <c r="U110" s="2">
        <f t="shared" si="25"/>
        <v>0</v>
      </c>
      <c r="V110" s="2">
        <f t="shared" si="25"/>
        <v>0</v>
      </c>
      <c r="W110" s="2">
        <f t="shared" si="20"/>
        <v>1</v>
      </c>
      <c r="X110" s="4">
        <f t="shared" si="21"/>
        <v>0</v>
      </c>
      <c r="Y110" s="4">
        <f t="shared" si="21"/>
        <v>1</v>
      </c>
      <c r="Z110" s="4">
        <f t="shared" si="21"/>
        <v>0</v>
      </c>
      <c r="AA110" s="4">
        <f t="shared" si="21"/>
        <v>0</v>
      </c>
      <c r="AB110" s="2"/>
      <c r="AC110" s="2"/>
      <c r="AD110" s="2"/>
      <c r="AE110" s="2"/>
      <c r="AF110" s="2"/>
      <c r="AH110">
        <f>IF(Q110&lt;$H$9,Q110,MIN($H$3,$H$9+N110))</f>
        <v>64.09</v>
      </c>
      <c r="AI110">
        <f t="shared" si="22"/>
        <v>1</v>
      </c>
    </row>
    <row r="111" spans="1:35" x14ac:dyDescent="0.2">
      <c r="A111" t="s">
        <v>109</v>
      </c>
      <c r="B111">
        <v>354.01</v>
      </c>
      <c r="C111">
        <v>256.01</v>
      </c>
      <c r="D111">
        <v>242.22</v>
      </c>
      <c r="E111"/>
      <c r="F111"/>
      <c r="G111" s="4">
        <f t="shared" si="19"/>
        <v>242.22</v>
      </c>
      <c r="H111" s="2"/>
      <c r="I111" s="2">
        <f t="shared" si="23"/>
        <v>1</v>
      </c>
      <c r="J111" s="2">
        <f t="shared" si="23"/>
        <v>1</v>
      </c>
      <c r="K111" s="2">
        <f t="shared" si="23"/>
        <v>0</v>
      </c>
      <c r="L111" s="2">
        <f t="shared" si="23"/>
        <v>0</v>
      </c>
      <c r="M111" s="2">
        <f t="shared" si="16"/>
        <v>1</v>
      </c>
      <c r="N111" s="4">
        <f t="shared" si="24"/>
        <v>256.01</v>
      </c>
      <c r="O111" s="4">
        <f t="shared" si="24"/>
        <v>242.22</v>
      </c>
      <c r="P111" s="4">
        <f t="shared" si="24"/>
        <v>8000</v>
      </c>
      <c r="Q111" s="4">
        <f t="shared" si="24"/>
        <v>8000</v>
      </c>
      <c r="R111" s="4">
        <f t="shared" si="24"/>
        <v>242.22</v>
      </c>
      <c r="S111" s="2">
        <f t="shared" si="25"/>
        <v>0</v>
      </c>
      <c r="T111" s="2">
        <f t="shared" si="25"/>
        <v>1</v>
      </c>
      <c r="U111" s="2">
        <f t="shared" si="25"/>
        <v>0</v>
      </c>
      <c r="V111" s="2">
        <f t="shared" si="25"/>
        <v>0</v>
      </c>
      <c r="W111" s="2">
        <f t="shared" si="20"/>
        <v>1</v>
      </c>
      <c r="X111" s="4">
        <f t="shared" si="21"/>
        <v>0</v>
      </c>
      <c r="Y111" s="4">
        <f t="shared" si="21"/>
        <v>1</v>
      </c>
      <c r="Z111" s="4">
        <f t="shared" si="21"/>
        <v>0</v>
      </c>
      <c r="AA111" s="4">
        <f t="shared" si="21"/>
        <v>0</v>
      </c>
      <c r="AB111" s="2"/>
      <c r="AC111" s="2"/>
      <c r="AD111" s="2"/>
      <c r="AE111" s="2"/>
      <c r="AF111" s="2"/>
      <c r="AH111">
        <f>IF(Q111&lt;$H$9,Q111,MIN($H$3,$H$9+N111))</f>
        <v>276.01</v>
      </c>
      <c r="AI111">
        <f t="shared" si="22"/>
        <v>1</v>
      </c>
    </row>
    <row r="112" spans="1:35" x14ac:dyDescent="0.2">
      <c r="A112" t="s">
        <v>110</v>
      </c>
      <c r="B112">
        <v>204.64</v>
      </c>
      <c r="C112">
        <v>138.37</v>
      </c>
      <c r="D112">
        <v>133.44</v>
      </c>
      <c r="E112">
        <v>1102.1099999999999</v>
      </c>
      <c r="F112">
        <v>1394.48</v>
      </c>
      <c r="G112" s="4">
        <f t="shared" si="19"/>
        <v>133.44</v>
      </c>
      <c r="H112" s="2"/>
      <c r="I112" s="2">
        <f t="shared" si="23"/>
        <v>1</v>
      </c>
      <c r="J112" s="2">
        <f t="shared" si="23"/>
        <v>1</v>
      </c>
      <c r="K112" s="2">
        <f t="shared" si="23"/>
        <v>1</v>
      </c>
      <c r="L112" s="2">
        <f t="shared" si="23"/>
        <v>1</v>
      </c>
      <c r="M112" s="2">
        <f t="shared" si="16"/>
        <v>1</v>
      </c>
      <c r="N112" s="4">
        <f t="shared" si="24"/>
        <v>138.37</v>
      </c>
      <c r="O112" s="4">
        <f t="shared" si="24"/>
        <v>133.44</v>
      </c>
      <c r="P112" s="4">
        <f t="shared" si="24"/>
        <v>1102.1099999999999</v>
      </c>
      <c r="Q112" s="4">
        <f t="shared" si="24"/>
        <v>1394.48</v>
      </c>
      <c r="R112" s="4">
        <f t="shared" si="24"/>
        <v>133.44</v>
      </c>
      <c r="S112" s="2">
        <f t="shared" si="25"/>
        <v>1</v>
      </c>
      <c r="T112" s="2">
        <f t="shared" si="25"/>
        <v>1</v>
      </c>
      <c r="U112" s="2">
        <f t="shared" si="25"/>
        <v>0</v>
      </c>
      <c r="V112" s="2">
        <f t="shared" si="25"/>
        <v>0</v>
      </c>
      <c r="W112" s="2">
        <f t="shared" si="20"/>
        <v>2</v>
      </c>
      <c r="X112" s="4">
        <f t="shared" si="21"/>
        <v>0.5</v>
      </c>
      <c r="Y112" s="4">
        <f t="shared" si="21"/>
        <v>0.5</v>
      </c>
      <c r="Z112" s="4">
        <f t="shared" si="21"/>
        <v>0</v>
      </c>
      <c r="AA112" s="4">
        <f t="shared" si="21"/>
        <v>0</v>
      </c>
      <c r="AB112" s="2"/>
      <c r="AC112" s="2"/>
      <c r="AD112" s="2"/>
      <c r="AE112" s="2"/>
      <c r="AF112" s="2"/>
      <c r="AH112">
        <f>IF(Q112&lt;$H$9,Q112,MIN($H$3,$H$9+N112))</f>
        <v>158.37</v>
      </c>
      <c r="AI112">
        <f t="shared" si="22"/>
        <v>1</v>
      </c>
    </row>
    <row r="113" spans="1:35" x14ac:dyDescent="0.2">
      <c r="A113" t="s">
        <v>111</v>
      </c>
      <c r="B113">
        <v>3.69</v>
      </c>
      <c r="C113">
        <v>195.83</v>
      </c>
      <c r="D113"/>
      <c r="E113">
        <v>269.7</v>
      </c>
      <c r="F113"/>
      <c r="G113" s="4">
        <f t="shared" si="19"/>
        <v>195.83</v>
      </c>
      <c r="H113" s="2"/>
      <c r="I113" s="2">
        <f t="shared" si="23"/>
        <v>1</v>
      </c>
      <c r="J113" s="2">
        <f t="shared" si="23"/>
        <v>0</v>
      </c>
      <c r="K113" s="2">
        <f t="shared" si="23"/>
        <v>1</v>
      </c>
      <c r="L113" s="2">
        <f t="shared" si="23"/>
        <v>0</v>
      </c>
      <c r="M113" s="2">
        <f t="shared" si="16"/>
        <v>1</v>
      </c>
      <c r="N113" s="4">
        <f t="shared" si="24"/>
        <v>195.83</v>
      </c>
      <c r="O113" s="4">
        <f t="shared" si="24"/>
        <v>8000</v>
      </c>
      <c r="P113" s="4">
        <f t="shared" si="24"/>
        <v>269.7</v>
      </c>
      <c r="Q113" s="4">
        <f t="shared" si="24"/>
        <v>8000</v>
      </c>
      <c r="R113" s="4">
        <f t="shared" si="24"/>
        <v>195.83</v>
      </c>
      <c r="S113" s="2">
        <f t="shared" si="25"/>
        <v>1</v>
      </c>
      <c r="T113" s="2">
        <f t="shared" si="25"/>
        <v>0</v>
      </c>
      <c r="U113" s="2">
        <f t="shared" si="25"/>
        <v>0</v>
      </c>
      <c r="V113" s="2">
        <f t="shared" si="25"/>
        <v>0</v>
      </c>
      <c r="W113" s="2">
        <f t="shared" si="20"/>
        <v>1</v>
      </c>
      <c r="X113" s="4">
        <f t="shared" si="21"/>
        <v>1</v>
      </c>
      <c r="Y113" s="4">
        <f t="shared" si="21"/>
        <v>0</v>
      </c>
      <c r="Z113" s="4">
        <f t="shared" si="21"/>
        <v>0</v>
      </c>
      <c r="AA113" s="4">
        <f t="shared" si="21"/>
        <v>0</v>
      </c>
      <c r="AB113" s="2"/>
      <c r="AC113" s="2"/>
      <c r="AD113" s="2"/>
      <c r="AE113" s="2"/>
      <c r="AF113" s="2"/>
      <c r="AH113">
        <f>IF(Q113&lt;$H$9,Q113,MIN($H$3,$H$9+N113))</f>
        <v>215.83</v>
      </c>
      <c r="AI113">
        <f t="shared" si="22"/>
        <v>1</v>
      </c>
    </row>
    <row r="114" spans="1:35" x14ac:dyDescent="0.2">
      <c r="A114" t="s">
        <v>112</v>
      </c>
      <c r="B114">
        <v>5.58</v>
      </c>
      <c r="C114">
        <v>962.82</v>
      </c>
      <c r="D114">
        <v>890.46</v>
      </c>
      <c r="E114">
        <v>34.43</v>
      </c>
      <c r="F114">
        <v>109.44</v>
      </c>
      <c r="G114" s="4">
        <f t="shared" si="19"/>
        <v>34.43</v>
      </c>
      <c r="H114" s="2"/>
      <c r="I114" s="2">
        <f t="shared" si="23"/>
        <v>1</v>
      </c>
      <c r="J114" s="2">
        <f t="shared" si="23"/>
        <v>1</v>
      </c>
      <c r="K114" s="2">
        <f t="shared" si="23"/>
        <v>1</v>
      </c>
      <c r="L114" s="2">
        <f t="shared" si="23"/>
        <v>1</v>
      </c>
      <c r="M114" s="2">
        <f t="shared" si="16"/>
        <v>1</v>
      </c>
      <c r="N114" s="4">
        <f t="shared" si="24"/>
        <v>962.82</v>
      </c>
      <c r="O114" s="4">
        <f t="shared" si="24"/>
        <v>890.46</v>
      </c>
      <c r="P114" s="4">
        <f t="shared" si="24"/>
        <v>34.43</v>
      </c>
      <c r="Q114" s="4">
        <f t="shared" si="24"/>
        <v>109.44</v>
      </c>
      <c r="R114" s="4">
        <f t="shared" si="24"/>
        <v>34.43</v>
      </c>
      <c r="S114" s="2">
        <f t="shared" si="25"/>
        <v>0</v>
      </c>
      <c r="T114" s="2">
        <f t="shared" si="25"/>
        <v>0</v>
      </c>
      <c r="U114" s="2">
        <f t="shared" si="25"/>
        <v>1</v>
      </c>
      <c r="V114" s="2">
        <f t="shared" si="25"/>
        <v>0</v>
      </c>
      <c r="W114" s="2">
        <f t="shared" si="20"/>
        <v>1</v>
      </c>
      <c r="X114" s="4">
        <f t="shared" si="21"/>
        <v>0</v>
      </c>
      <c r="Y114" s="4">
        <f t="shared" si="21"/>
        <v>0</v>
      </c>
      <c r="Z114" s="4">
        <f t="shared" si="21"/>
        <v>1</v>
      </c>
      <c r="AA114" s="4">
        <f t="shared" si="21"/>
        <v>0</v>
      </c>
      <c r="AB114" s="2"/>
      <c r="AC114" s="2"/>
      <c r="AD114" s="2"/>
      <c r="AE114" s="2"/>
      <c r="AF114" s="2"/>
      <c r="AH114">
        <f>IF(Q114&lt;$H$9,Q114,MIN($H$3,$H$9+N114))</f>
        <v>982.82</v>
      </c>
      <c r="AI114">
        <f t="shared" si="22"/>
        <v>1</v>
      </c>
    </row>
    <row r="115" spans="1:35" x14ac:dyDescent="0.2">
      <c r="A115" t="s">
        <v>113</v>
      </c>
      <c r="B115">
        <v>104.58</v>
      </c>
      <c r="C115">
        <v>174.46</v>
      </c>
      <c r="D115"/>
      <c r="E115"/>
      <c r="F115">
        <v>3232.57</v>
      </c>
      <c r="G115" s="4">
        <f t="shared" si="19"/>
        <v>174.46</v>
      </c>
      <c r="H115" s="2"/>
      <c r="I115" s="2">
        <f t="shared" si="23"/>
        <v>1</v>
      </c>
      <c r="J115" s="2">
        <f t="shared" si="23"/>
        <v>0</v>
      </c>
      <c r="K115" s="2">
        <f t="shared" si="23"/>
        <v>0</v>
      </c>
      <c r="L115" s="2">
        <f t="shared" si="23"/>
        <v>1</v>
      </c>
      <c r="M115" s="2">
        <f t="shared" si="16"/>
        <v>1</v>
      </c>
      <c r="N115" s="4">
        <f t="shared" si="24"/>
        <v>174.46</v>
      </c>
      <c r="O115" s="4">
        <f t="shared" si="24"/>
        <v>8000</v>
      </c>
      <c r="P115" s="4">
        <f t="shared" si="24"/>
        <v>8000</v>
      </c>
      <c r="Q115" s="4">
        <f t="shared" si="24"/>
        <v>3232.57</v>
      </c>
      <c r="R115" s="4">
        <f t="shared" si="24"/>
        <v>174.46</v>
      </c>
      <c r="S115" s="2">
        <f t="shared" si="25"/>
        <v>1</v>
      </c>
      <c r="T115" s="2">
        <f t="shared" si="25"/>
        <v>0</v>
      </c>
      <c r="U115" s="2">
        <f t="shared" si="25"/>
        <v>0</v>
      </c>
      <c r="V115" s="2">
        <f t="shared" si="25"/>
        <v>0</v>
      </c>
      <c r="W115" s="2">
        <f t="shared" si="20"/>
        <v>1</v>
      </c>
      <c r="X115" s="4">
        <f t="shared" si="21"/>
        <v>1</v>
      </c>
      <c r="Y115" s="4">
        <f t="shared" si="21"/>
        <v>0</v>
      </c>
      <c r="Z115" s="4">
        <f t="shared" si="21"/>
        <v>0</v>
      </c>
      <c r="AA115" s="4">
        <f t="shared" si="21"/>
        <v>0</v>
      </c>
      <c r="AB115" s="2"/>
      <c r="AC115" s="2"/>
      <c r="AD115" s="2"/>
      <c r="AE115" s="2"/>
      <c r="AF115" s="2"/>
      <c r="AH115">
        <f>IF(Q115&lt;$H$9,Q115,MIN($H$3,$H$9+N115))</f>
        <v>194.46</v>
      </c>
      <c r="AI115">
        <f t="shared" si="22"/>
        <v>1</v>
      </c>
    </row>
    <row r="116" spans="1:35" x14ac:dyDescent="0.2">
      <c r="A116" t="s">
        <v>114</v>
      </c>
      <c r="B116">
        <v>608.87</v>
      </c>
      <c r="C116">
        <v>394.75</v>
      </c>
      <c r="D116">
        <v>380.47</v>
      </c>
      <c r="E116"/>
      <c r="F116"/>
      <c r="G116" s="4">
        <f t="shared" si="19"/>
        <v>380.47</v>
      </c>
      <c r="H116" s="2"/>
      <c r="I116" s="2">
        <f t="shared" si="23"/>
        <v>1</v>
      </c>
      <c r="J116" s="2">
        <f t="shared" si="23"/>
        <v>1</v>
      </c>
      <c r="K116" s="2">
        <f t="shared" si="23"/>
        <v>0</v>
      </c>
      <c r="L116" s="2">
        <f t="shared" si="23"/>
        <v>0</v>
      </c>
      <c r="M116" s="2">
        <f t="shared" si="16"/>
        <v>1</v>
      </c>
      <c r="N116" s="4">
        <f t="shared" si="24"/>
        <v>394.75</v>
      </c>
      <c r="O116" s="4">
        <f t="shared" si="24"/>
        <v>380.47</v>
      </c>
      <c r="P116" s="4">
        <f t="shared" si="24"/>
        <v>8000</v>
      </c>
      <c r="Q116" s="4">
        <f t="shared" si="24"/>
        <v>8000</v>
      </c>
      <c r="R116" s="4">
        <f t="shared" si="24"/>
        <v>380.47</v>
      </c>
      <c r="S116" s="2">
        <f t="shared" si="25"/>
        <v>1</v>
      </c>
      <c r="T116" s="2">
        <f t="shared" si="25"/>
        <v>1</v>
      </c>
      <c r="U116" s="2">
        <f t="shared" si="25"/>
        <v>0</v>
      </c>
      <c r="V116" s="2">
        <f t="shared" si="25"/>
        <v>0</v>
      </c>
      <c r="W116" s="2">
        <f t="shared" si="20"/>
        <v>2</v>
      </c>
      <c r="X116" s="4">
        <f t="shared" si="21"/>
        <v>0.5</v>
      </c>
      <c r="Y116" s="4">
        <f t="shared" si="21"/>
        <v>0.5</v>
      </c>
      <c r="Z116" s="4">
        <f t="shared" si="21"/>
        <v>0</v>
      </c>
      <c r="AA116" s="4">
        <f t="shared" si="21"/>
        <v>0</v>
      </c>
      <c r="AB116" s="2"/>
      <c r="AC116" s="2"/>
      <c r="AD116" s="2"/>
      <c r="AE116" s="2"/>
      <c r="AF116" s="2"/>
      <c r="AH116">
        <f>IF(Q116&lt;$H$9,Q116,MIN($H$3,$H$9+N116))</f>
        <v>414.75</v>
      </c>
      <c r="AI116">
        <f t="shared" si="22"/>
        <v>1</v>
      </c>
    </row>
    <row r="117" spans="1:35" x14ac:dyDescent="0.2">
      <c r="A117" t="s">
        <v>115</v>
      </c>
      <c r="B117">
        <v>228.28</v>
      </c>
      <c r="C117">
        <v>3647.29</v>
      </c>
      <c r="D117">
        <v>569.88</v>
      </c>
      <c r="E117"/>
      <c r="F117"/>
      <c r="G117" s="4">
        <f t="shared" si="19"/>
        <v>569.88</v>
      </c>
      <c r="H117" s="2"/>
      <c r="I117" s="2">
        <f t="shared" si="23"/>
        <v>1</v>
      </c>
      <c r="J117" s="2">
        <f t="shared" si="23"/>
        <v>1</v>
      </c>
      <c r="K117" s="2">
        <f t="shared" si="23"/>
        <v>0</v>
      </c>
      <c r="L117" s="2">
        <f t="shared" si="23"/>
        <v>0</v>
      </c>
      <c r="M117" s="2">
        <f t="shared" si="16"/>
        <v>1</v>
      </c>
      <c r="N117" s="4">
        <f t="shared" si="24"/>
        <v>3647.29</v>
      </c>
      <c r="O117" s="4">
        <f t="shared" si="24"/>
        <v>569.88</v>
      </c>
      <c r="P117" s="4">
        <f t="shared" si="24"/>
        <v>8000</v>
      </c>
      <c r="Q117" s="4">
        <f t="shared" si="24"/>
        <v>8000</v>
      </c>
      <c r="R117" s="4">
        <f t="shared" si="24"/>
        <v>569.88</v>
      </c>
      <c r="S117" s="2">
        <f t="shared" si="25"/>
        <v>0</v>
      </c>
      <c r="T117" s="2">
        <f t="shared" si="25"/>
        <v>1</v>
      </c>
      <c r="U117" s="2">
        <f t="shared" si="25"/>
        <v>0</v>
      </c>
      <c r="V117" s="2">
        <f t="shared" si="25"/>
        <v>0</v>
      </c>
      <c r="W117" s="2">
        <f t="shared" si="20"/>
        <v>1</v>
      </c>
      <c r="X117" s="4">
        <f t="shared" si="21"/>
        <v>0</v>
      </c>
      <c r="Y117" s="4">
        <f t="shared" si="21"/>
        <v>1</v>
      </c>
      <c r="Z117" s="4">
        <f t="shared" si="21"/>
        <v>0</v>
      </c>
      <c r="AA117" s="4">
        <f t="shared" si="21"/>
        <v>0</v>
      </c>
      <c r="AB117" s="2"/>
      <c r="AC117" s="2"/>
      <c r="AD117" s="2"/>
      <c r="AE117" s="2"/>
      <c r="AF117" s="2"/>
      <c r="AH117">
        <f>IF(Q117&lt;$H$9,Q117,MIN($H$3,$H$9+N117))</f>
        <v>3667.29</v>
      </c>
      <c r="AI117">
        <f t="shared" si="22"/>
        <v>1</v>
      </c>
    </row>
    <row r="118" spans="1:35" x14ac:dyDescent="0.2">
      <c r="A118" t="s">
        <v>116</v>
      </c>
      <c r="B118">
        <v>922.93</v>
      </c>
      <c r="C118">
        <v>637.05999999999995</v>
      </c>
      <c r="D118">
        <v>503.31</v>
      </c>
      <c r="E118"/>
      <c r="F118"/>
      <c r="G118" s="4">
        <f t="shared" si="19"/>
        <v>503.31</v>
      </c>
      <c r="H118" s="2"/>
      <c r="I118" s="2">
        <f t="shared" si="23"/>
        <v>1</v>
      </c>
      <c r="J118" s="2">
        <f t="shared" si="23"/>
        <v>1</v>
      </c>
      <c r="K118" s="2">
        <f t="shared" si="23"/>
        <v>0</v>
      </c>
      <c r="L118" s="2">
        <f t="shared" si="23"/>
        <v>0</v>
      </c>
      <c r="M118" s="2">
        <f t="shared" si="16"/>
        <v>1</v>
      </c>
      <c r="N118" s="4">
        <f t="shared" si="24"/>
        <v>637.05999999999995</v>
      </c>
      <c r="O118" s="4">
        <f t="shared" si="24"/>
        <v>503.31</v>
      </c>
      <c r="P118" s="4">
        <f t="shared" si="24"/>
        <v>8000</v>
      </c>
      <c r="Q118" s="4">
        <f t="shared" si="24"/>
        <v>8000</v>
      </c>
      <c r="R118" s="4">
        <f t="shared" si="24"/>
        <v>503.31</v>
      </c>
      <c r="S118" s="2">
        <f t="shared" si="25"/>
        <v>0</v>
      </c>
      <c r="T118" s="2">
        <f t="shared" si="25"/>
        <v>1</v>
      </c>
      <c r="U118" s="2">
        <f t="shared" si="25"/>
        <v>0</v>
      </c>
      <c r="V118" s="2">
        <f t="shared" si="25"/>
        <v>0</v>
      </c>
      <c r="W118" s="2">
        <f t="shared" si="20"/>
        <v>1</v>
      </c>
      <c r="X118" s="4">
        <f t="shared" si="21"/>
        <v>0</v>
      </c>
      <c r="Y118" s="4">
        <f t="shared" si="21"/>
        <v>1</v>
      </c>
      <c r="Z118" s="4">
        <f t="shared" si="21"/>
        <v>0</v>
      </c>
      <c r="AA118" s="4">
        <f t="shared" si="21"/>
        <v>0</v>
      </c>
      <c r="AB118" s="2"/>
      <c r="AC118" s="2"/>
      <c r="AD118" s="2"/>
      <c r="AE118" s="2"/>
      <c r="AF118" s="2"/>
      <c r="AH118">
        <f>IF(Q118&lt;$H$9,Q118,MIN($H$3,$H$9+N118))</f>
        <v>657.06</v>
      </c>
      <c r="AI118">
        <f t="shared" si="22"/>
        <v>1</v>
      </c>
    </row>
    <row r="119" spans="1:35" x14ac:dyDescent="0.2">
      <c r="A119" t="s">
        <v>117</v>
      </c>
      <c r="B119">
        <v>468.76</v>
      </c>
      <c r="C119">
        <v>1990.86</v>
      </c>
      <c r="D119">
        <v>1889.27</v>
      </c>
      <c r="E119"/>
      <c r="F119"/>
      <c r="G119" s="4">
        <f t="shared" si="19"/>
        <v>1889.27</v>
      </c>
      <c r="H119" s="2"/>
      <c r="I119" s="2">
        <f t="shared" si="23"/>
        <v>1</v>
      </c>
      <c r="J119" s="2">
        <f t="shared" si="23"/>
        <v>1</v>
      </c>
      <c r="K119" s="2">
        <f t="shared" si="23"/>
        <v>0</v>
      </c>
      <c r="L119" s="2">
        <f t="shared" si="23"/>
        <v>0</v>
      </c>
      <c r="M119" s="2">
        <f t="shared" si="16"/>
        <v>1</v>
      </c>
      <c r="N119" s="4">
        <f t="shared" si="24"/>
        <v>1990.86</v>
      </c>
      <c r="O119" s="4">
        <f t="shared" si="24"/>
        <v>1889.27</v>
      </c>
      <c r="P119" s="4">
        <f t="shared" si="24"/>
        <v>8000</v>
      </c>
      <c r="Q119" s="4">
        <f t="shared" si="24"/>
        <v>8000</v>
      </c>
      <c r="R119" s="4">
        <f t="shared" si="24"/>
        <v>1889.27</v>
      </c>
      <c r="S119" s="2">
        <f t="shared" si="25"/>
        <v>0</v>
      </c>
      <c r="T119" s="2">
        <f t="shared" si="25"/>
        <v>1</v>
      </c>
      <c r="U119" s="2">
        <f t="shared" si="25"/>
        <v>0</v>
      </c>
      <c r="V119" s="2">
        <f t="shared" si="25"/>
        <v>0</v>
      </c>
      <c r="W119" s="2">
        <f t="shared" si="20"/>
        <v>1</v>
      </c>
      <c r="X119" s="4">
        <f t="shared" si="21"/>
        <v>0</v>
      </c>
      <c r="Y119" s="4">
        <f t="shared" si="21"/>
        <v>1</v>
      </c>
      <c r="Z119" s="4">
        <f t="shared" si="21"/>
        <v>0</v>
      </c>
      <c r="AA119" s="4">
        <f t="shared" si="21"/>
        <v>0</v>
      </c>
      <c r="AB119" s="2"/>
      <c r="AC119" s="2"/>
      <c r="AD119" s="2"/>
      <c r="AE119" s="2"/>
      <c r="AF119" s="2"/>
      <c r="AH119">
        <f>IF(Q119&lt;$H$9,Q119,MIN($H$3,$H$9+N119))</f>
        <v>2010.86</v>
      </c>
      <c r="AI119">
        <f t="shared" si="22"/>
        <v>1</v>
      </c>
    </row>
    <row r="120" spans="1:35" x14ac:dyDescent="0.2">
      <c r="A120" t="s">
        <v>118</v>
      </c>
      <c r="B120">
        <v>46.98</v>
      </c>
      <c r="C120">
        <v>32.76</v>
      </c>
      <c r="D120">
        <v>30.69</v>
      </c>
      <c r="E120">
        <v>98.28</v>
      </c>
      <c r="F120">
        <v>29.99</v>
      </c>
      <c r="G120" s="4">
        <f t="shared" si="19"/>
        <v>29.99</v>
      </c>
      <c r="H120" s="2"/>
      <c r="I120" s="2">
        <f t="shared" si="23"/>
        <v>1</v>
      </c>
      <c r="J120" s="2">
        <f t="shared" si="23"/>
        <v>1</v>
      </c>
      <c r="K120" s="2">
        <f t="shared" si="23"/>
        <v>1</v>
      </c>
      <c r="L120" s="2">
        <f t="shared" si="23"/>
        <v>1</v>
      </c>
      <c r="M120" s="2">
        <f t="shared" si="16"/>
        <v>1</v>
      </c>
      <c r="N120" s="4">
        <f t="shared" si="24"/>
        <v>32.76</v>
      </c>
      <c r="O120" s="4">
        <f t="shared" si="24"/>
        <v>30.69</v>
      </c>
      <c r="P120" s="4">
        <f t="shared" si="24"/>
        <v>98.28</v>
      </c>
      <c r="Q120" s="4">
        <f t="shared" si="24"/>
        <v>29.99</v>
      </c>
      <c r="R120" s="4">
        <f t="shared" si="24"/>
        <v>29.99</v>
      </c>
      <c r="S120" s="2">
        <f t="shared" si="25"/>
        <v>0</v>
      </c>
      <c r="T120" s="2">
        <f t="shared" si="25"/>
        <v>1</v>
      </c>
      <c r="U120" s="2">
        <f t="shared" si="25"/>
        <v>0</v>
      </c>
      <c r="V120" s="2">
        <f t="shared" si="25"/>
        <v>1</v>
      </c>
      <c r="W120" s="2">
        <f t="shared" si="20"/>
        <v>2</v>
      </c>
      <c r="X120" s="4">
        <f t="shared" si="21"/>
        <v>0</v>
      </c>
      <c r="Y120" s="4">
        <f t="shared" si="21"/>
        <v>0.5</v>
      </c>
      <c r="Z120" s="4">
        <f t="shared" si="21"/>
        <v>0</v>
      </c>
      <c r="AA120" s="4">
        <f t="shared" si="21"/>
        <v>0.5</v>
      </c>
      <c r="AB120" s="2"/>
      <c r="AC120" s="2"/>
      <c r="AD120" s="2"/>
      <c r="AE120" s="2"/>
      <c r="AF120" s="2"/>
      <c r="AH120">
        <f>IF(Q120&lt;$H$9,Q120,MIN($H$3,$H$9+N120))</f>
        <v>52.76</v>
      </c>
      <c r="AI120">
        <f t="shared" si="22"/>
        <v>1</v>
      </c>
    </row>
    <row r="121" spans="1:35" x14ac:dyDescent="0.2">
      <c r="A121" t="s">
        <v>119</v>
      </c>
      <c r="B121">
        <v>1256.5999999999999</v>
      </c>
      <c r="C121">
        <v>1112.24</v>
      </c>
      <c r="D121">
        <v>1003.77</v>
      </c>
      <c r="E121"/>
      <c r="F121"/>
      <c r="G121" s="4">
        <f t="shared" si="19"/>
        <v>1003.77</v>
      </c>
      <c r="H121" s="2"/>
      <c r="I121" s="2">
        <f t="shared" si="23"/>
        <v>1</v>
      </c>
      <c r="J121" s="2">
        <f t="shared" si="23"/>
        <v>1</v>
      </c>
      <c r="K121" s="2">
        <f t="shared" si="23"/>
        <v>0</v>
      </c>
      <c r="L121" s="2">
        <f t="shared" si="23"/>
        <v>0</v>
      </c>
      <c r="M121" s="2">
        <f t="shared" si="16"/>
        <v>1</v>
      </c>
      <c r="N121" s="4">
        <f t="shared" si="24"/>
        <v>1112.24</v>
      </c>
      <c r="O121" s="4">
        <f t="shared" si="24"/>
        <v>1003.77</v>
      </c>
      <c r="P121" s="4">
        <f t="shared" si="24"/>
        <v>8000</v>
      </c>
      <c r="Q121" s="4">
        <f t="shared" si="24"/>
        <v>8000</v>
      </c>
      <c r="R121" s="4">
        <f t="shared" si="24"/>
        <v>1003.77</v>
      </c>
      <c r="S121" s="2">
        <f t="shared" si="25"/>
        <v>0</v>
      </c>
      <c r="T121" s="2">
        <f t="shared" si="25"/>
        <v>1</v>
      </c>
      <c r="U121" s="2">
        <f t="shared" si="25"/>
        <v>0</v>
      </c>
      <c r="V121" s="2">
        <f t="shared" si="25"/>
        <v>0</v>
      </c>
      <c r="W121" s="2">
        <f t="shared" si="20"/>
        <v>1</v>
      </c>
      <c r="X121" s="4">
        <f t="shared" si="21"/>
        <v>0</v>
      </c>
      <c r="Y121" s="4">
        <f t="shared" si="21"/>
        <v>1</v>
      </c>
      <c r="Z121" s="4">
        <f t="shared" si="21"/>
        <v>0</v>
      </c>
      <c r="AA121" s="4">
        <f t="shared" si="21"/>
        <v>0</v>
      </c>
      <c r="AB121" s="2"/>
      <c r="AC121" s="2"/>
      <c r="AD121" s="2"/>
      <c r="AE121" s="2"/>
      <c r="AF121" s="2"/>
      <c r="AH121">
        <f>IF(Q121&lt;$H$9,Q121,MIN($H$3,$H$9+N121))</f>
        <v>1132.24</v>
      </c>
      <c r="AI121">
        <f t="shared" si="22"/>
        <v>1</v>
      </c>
    </row>
    <row r="122" spans="1:35" x14ac:dyDescent="0.2">
      <c r="A122" t="s">
        <v>120</v>
      </c>
      <c r="B122">
        <v>1.41</v>
      </c>
      <c r="C122">
        <v>263.95999999999998</v>
      </c>
      <c r="D122">
        <v>259.33999999999997</v>
      </c>
      <c r="E122">
        <v>101.45</v>
      </c>
      <c r="F122">
        <v>369.95</v>
      </c>
      <c r="G122" s="4">
        <f t="shared" si="19"/>
        <v>101.45</v>
      </c>
      <c r="H122" s="2"/>
      <c r="I122" s="2">
        <f t="shared" si="23"/>
        <v>1</v>
      </c>
      <c r="J122" s="2">
        <f t="shared" si="23"/>
        <v>1</v>
      </c>
      <c r="K122" s="2">
        <f t="shared" si="23"/>
        <v>1</v>
      </c>
      <c r="L122" s="2">
        <f t="shared" si="23"/>
        <v>1</v>
      </c>
      <c r="M122" s="2">
        <f t="shared" si="16"/>
        <v>1</v>
      </c>
      <c r="N122" s="4">
        <f t="shared" si="24"/>
        <v>263.95999999999998</v>
      </c>
      <c r="O122" s="4">
        <f t="shared" si="24"/>
        <v>259.33999999999997</v>
      </c>
      <c r="P122" s="4">
        <f t="shared" si="24"/>
        <v>101.45</v>
      </c>
      <c r="Q122" s="4">
        <f t="shared" si="24"/>
        <v>369.95</v>
      </c>
      <c r="R122" s="4">
        <f t="shared" si="24"/>
        <v>101.45</v>
      </c>
      <c r="S122" s="2">
        <f t="shared" si="25"/>
        <v>0</v>
      </c>
      <c r="T122" s="2">
        <f t="shared" si="25"/>
        <v>0</v>
      </c>
      <c r="U122" s="2">
        <f t="shared" si="25"/>
        <v>1</v>
      </c>
      <c r="V122" s="2">
        <f t="shared" si="25"/>
        <v>0</v>
      </c>
      <c r="W122" s="2">
        <f t="shared" si="20"/>
        <v>1</v>
      </c>
      <c r="X122" s="4">
        <f t="shared" si="21"/>
        <v>0</v>
      </c>
      <c r="Y122" s="4">
        <f t="shared" si="21"/>
        <v>0</v>
      </c>
      <c r="Z122" s="4">
        <f t="shared" si="21"/>
        <v>1</v>
      </c>
      <c r="AA122" s="4">
        <f t="shared" si="21"/>
        <v>0</v>
      </c>
      <c r="AB122" s="2"/>
      <c r="AC122" s="2"/>
      <c r="AD122" s="2"/>
      <c r="AE122" s="2"/>
      <c r="AF122" s="2"/>
      <c r="AH122">
        <f>IF(Q122&lt;$H$9,Q122,MIN($H$3,$H$9+N122))</f>
        <v>283.95999999999998</v>
      </c>
      <c r="AI122">
        <f t="shared" si="22"/>
        <v>1</v>
      </c>
    </row>
    <row r="123" spans="1:35" x14ac:dyDescent="0.2">
      <c r="A123" t="s">
        <v>121</v>
      </c>
      <c r="B123">
        <v>663.75</v>
      </c>
      <c r="C123">
        <v>521.59</v>
      </c>
      <c r="D123">
        <v>482.43</v>
      </c>
      <c r="E123"/>
      <c r="F123">
        <v>765.67</v>
      </c>
      <c r="G123" s="4">
        <f t="shared" si="19"/>
        <v>482.43</v>
      </c>
      <c r="H123" s="2"/>
      <c r="I123" s="2">
        <f t="shared" si="23"/>
        <v>1</v>
      </c>
      <c r="J123" s="2">
        <f t="shared" si="23"/>
        <v>1</v>
      </c>
      <c r="K123" s="2">
        <f t="shared" si="23"/>
        <v>0</v>
      </c>
      <c r="L123" s="2">
        <f t="shared" si="23"/>
        <v>1</v>
      </c>
      <c r="M123" s="2">
        <f t="shared" si="16"/>
        <v>1</v>
      </c>
      <c r="N123" s="4">
        <f t="shared" si="24"/>
        <v>521.59</v>
      </c>
      <c r="O123" s="4">
        <f t="shared" si="24"/>
        <v>482.43</v>
      </c>
      <c r="P123" s="4">
        <f t="shared" si="24"/>
        <v>8000</v>
      </c>
      <c r="Q123" s="4">
        <f t="shared" si="24"/>
        <v>765.67</v>
      </c>
      <c r="R123" s="4">
        <f t="shared" si="24"/>
        <v>482.43</v>
      </c>
      <c r="S123" s="2">
        <f t="shared" si="25"/>
        <v>0</v>
      </c>
      <c r="T123" s="2">
        <f t="shared" si="25"/>
        <v>1</v>
      </c>
      <c r="U123" s="2">
        <f t="shared" si="25"/>
        <v>0</v>
      </c>
      <c r="V123" s="2">
        <f t="shared" si="25"/>
        <v>0</v>
      </c>
      <c r="W123" s="2">
        <f t="shared" si="20"/>
        <v>1</v>
      </c>
      <c r="X123" s="4">
        <f t="shared" si="21"/>
        <v>0</v>
      </c>
      <c r="Y123" s="4">
        <f t="shared" si="21"/>
        <v>1</v>
      </c>
      <c r="Z123" s="4">
        <f t="shared" si="21"/>
        <v>0</v>
      </c>
      <c r="AA123" s="4">
        <f t="shared" si="21"/>
        <v>0</v>
      </c>
      <c r="AB123" s="2"/>
      <c r="AC123" s="2"/>
      <c r="AD123" s="2"/>
      <c r="AE123" s="2"/>
      <c r="AF123" s="2"/>
      <c r="AH123">
        <f>IF(Q123&lt;$H$9,Q123,MIN($H$3,$H$9+N123))</f>
        <v>541.59</v>
      </c>
      <c r="AI123">
        <f t="shared" si="22"/>
        <v>1</v>
      </c>
    </row>
    <row r="124" spans="1:35" x14ac:dyDescent="0.2">
      <c r="B124"/>
      <c r="C124"/>
      <c r="D124"/>
      <c r="E124"/>
      <c r="F124"/>
      <c r="G124" s="4"/>
      <c r="H124" s="2"/>
      <c r="I124" s="2"/>
      <c r="J124" s="2"/>
      <c r="K124" s="2"/>
      <c r="L124" s="2"/>
      <c r="M124" s="2"/>
      <c r="N124" s="4"/>
      <c r="O124" s="4"/>
      <c r="P124" s="4"/>
      <c r="Q124" s="4"/>
      <c r="R124" s="4"/>
      <c r="S124" s="2"/>
      <c r="T124" s="2"/>
      <c r="U124" s="2"/>
      <c r="V124" s="2"/>
      <c r="W124" s="2"/>
      <c r="X124" s="4"/>
      <c r="Y124" s="4"/>
      <c r="Z124" s="4"/>
      <c r="AA124" s="4"/>
      <c r="AB124" s="2"/>
      <c r="AC124" s="2"/>
      <c r="AD124" s="2"/>
      <c r="AE124" s="2"/>
      <c r="AF124" s="2"/>
    </row>
    <row r="125" spans="1:35" x14ac:dyDescent="0.2">
      <c r="B125"/>
      <c r="C125"/>
      <c r="D125"/>
      <c r="E125"/>
      <c r="F125"/>
      <c r="G125" s="4"/>
      <c r="H125" s="2"/>
      <c r="I125" s="2"/>
      <c r="J125" s="2"/>
      <c r="K125" s="2"/>
      <c r="L125" s="2"/>
      <c r="M125" s="2"/>
      <c r="N125" s="4"/>
      <c r="O125" s="4"/>
      <c r="P125" s="4"/>
      <c r="Q125" s="4"/>
      <c r="R125" s="4"/>
      <c r="S125" s="2"/>
      <c r="T125" s="2"/>
      <c r="U125" s="2"/>
      <c r="V125" s="2"/>
      <c r="W125" s="2"/>
      <c r="X125" s="4"/>
      <c r="Y125" s="4"/>
      <c r="Z125" s="4"/>
      <c r="AA125" s="4"/>
      <c r="AB125" s="2"/>
      <c r="AC125" s="2"/>
      <c r="AD125" s="2"/>
      <c r="AE125" s="2"/>
      <c r="AF1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D17C-7361-5E4D-B99D-5ACF41002B11}">
  <dimension ref="A1:AI125"/>
  <sheetViews>
    <sheetView zoomScale="90" workbookViewId="0">
      <selection activeCell="Q3" sqref="Q3"/>
    </sheetView>
  </sheetViews>
  <sheetFormatPr baseColWidth="10" defaultRowHeight="16" x14ac:dyDescent="0.2"/>
  <cols>
    <col min="1" max="1" width="18" customWidth="1"/>
    <col min="2" max="2" width="17.33203125" style="7" bestFit="1" customWidth="1"/>
    <col min="3" max="4" width="15.6640625" style="7" bestFit="1" customWidth="1"/>
    <col min="5" max="5" width="13.5" style="7" bestFit="1" customWidth="1"/>
    <col min="6" max="6" width="14.5" style="7" bestFit="1" customWidth="1"/>
    <col min="7" max="7" width="13.6640625" style="7" customWidth="1"/>
    <col min="8" max="8" width="10.5" customWidth="1"/>
    <col min="14" max="18" width="15.33203125" style="7" customWidth="1"/>
    <col min="24" max="27" width="10.83203125" style="1"/>
    <col min="28" max="32" width="13.1640625" customWidth="1"/>
  </cols>
  <sheetData>
    <row r="1" spans="1:35" x14ac:dyDescent="0.2">
      <c r="A1" s="2" t="s">
        <v>122</v>
      </c>
      <c r="B1" s="6" t="s">
        <v>123</v>
      </c>
      <c r="C1" s="6" t="s">
        <v>124</v>
      </c>
      <c r="D1" s="6" t="s">
        <v>128</v>
      </c>
      <c r="E1" s="6" t="s">
        <v>125</v>
      </c>
      <c r="F1" s="6" t="s">
        <v>126</v>
      </c>
      <c r="G1" s="6" t="s">
        <v>162</v>
      </c>
      <c r="H1" s="2" t="s">
        <v>163</v>
      </c>
      <c r="I1" s="2" t="s">
        <v>164</v>
      </c>
      <c r="J1" s="2" t="s">
        <v>165</v>
      </c>
      <c r="K1" s="2" t="s">
        <v>166</v>
      </c>
      <c r="L1" s="2"/>
      <c r="M1" s="2" t="s">
        <v>124</v>
      </c>
      <c r="N1" s="6" t="s">
        <v>128</v>
      </c>
      <c r="O1" s="6" t="s">
        <v>125</v>
      </c>
      <c r="P1" s="6" t="s">
        <v>126</v>
      </c>
      <c r="Q1" s="6" t="s">
        <v>167</v>
      </c>
      <c r="R1" s="6"/>
      <c r="S1" s="2"/>
      <c r="T1" s="2"/>
      <c r="U1" s="2"/>
      <c r="V1" s="2"/>
      <c r="W1" s="2"/>
      <c r="X1" s="4"/>
      <c r="Y1" s="4"/>
      <c r="Z1" s="4"/>
      <c r="AA1" s="4"/>
      <c r="AB1" s="2"/>
      <c r="AC1" s="2"/>
      <c r="AD1" s="2"/>
      <c r="AE1" s="2"/>
      <c r="AF1" s="2"/>
    </row>
    <row r="2" spans="1:35" x14ac:dyDescent="0.2">
      <c r="A2" t="s">
        <v>0</v>
      </c>
      <c r="B2">
        <v>4740328</v>
      </c>
      <c r="C2">
        <v>26940</v>
      </c>
      <c r="D2">
        <v>26940</v>
      </c>
      <c r="E2">
        <v>14030</v>
      </c>
      <c r="F2">
        <v>6631</v>
      </c>
      <c r="G2" s="8">
        <f>IF(AND(C2 &lt;&gt; "", C2&gt;$B2),1,0)</f>
        <v>0</v>
      </c>
      <c r="H2" s="8">
        <f t="shared" ref="H2:J2" si="0">IF(AND(D2 &lt;&gt; "", D2&gt;$B2),1,0)</f>
        <v>0</v>
      </c>
      <c r="I2" s="8">
        <f t="shared" si="0"/>
        <v>0</v>
      </c>
      <c r="J2" s="8">
        <f t="shared" si="0"/>
        <v>0</v>
      </c>
      <c r="K2" s="9">
        <f>SUM(G:J)</f>
        <v>32</v>
      </c>
      <c r="L2" s="2"/>
      <c r="M2" s="2">
        <f>IF(C2="",0,1)</f>
        <v>1</v>
      </c>
      <c r="N2" s="2">
        <f t="shared" ref="N2:P2" si="1">IF(D2="",0,1)</f>
        <v>1</v>
      </c>
      <c r="O2" s="2">
        <f t="shared" si="1"/>
        <v>1</v>
      </c>
      <c r="P2" s="2">
        <f t="shared" si="1"/>
        <v>1</v>
      </c>
      <c r="Q2" s="6">
        <f>SUM(M:P)</f>
        <v>371</v>
      </c>
      <c r="R2" s="6"/>
      <c r="S2" s="2"/>
      <c r="T2" s="2"/>
      <c r="U2" s="2"/>
      <c r="V2" s="2"/>
      <c r="W2" s="2"/>
      <c r="X2" s="4"/>
      <c r="Y2" s="4"/>
      <c r="Z2" s="4"/>
      <c r="AA2" s="4"/>
      <c r="AB2" s="2"/>
      <c r="AC2" s="2"/>
      <c r="AD2" s="2"/>
      <c r="AE2" s="2"/>
      <c r="AF2" s="2"/>
      <c r="AI2" s="2"/>
    </row>
    <row r="3" spans="1:35" x14ac:dyDescent="0.2">
      <c r="A3" t="s">
        <v>1</v>
      </c>
      <c r="B3">
        <v>608601</v>
      </c>
      <c r="C3">
        <v>17508</v>
      </c>
      <c r="D3">
        <v>17508</v>
      </c>
      <c r="E3">
        <v>22101</v>
      </c>
      <c r="F3">
        <v>18876</v>
      </c>
      <c r="G3" s="8">
        <f t="shared" ref="G3:G66" si="2">IF(AND(C3 &lt;&gt; "", C3&gt;$B3),1,0)</f>
        <v>0</v>
      </c>
      <c r="H3" s="8">
        <f t="shared" ref="H3:H66" si="3">IF(AND(D3 &lt;&gt; "", D3&gt;$B3),1,0)</f>
        <v>0</v>
      </c>
      <c r="I3" s="8">
        <f t="shared" ref="I3:I66" si="4">IF(AND(E3 &lt;&gt; "", E3&gt;$B3),1,0)</f>
        <v>0</v>
      </c>
      <c r="J3" s="8">
        <f t="shared" ref="J3:J66" si="5">IF(AND(F3 &lt;&gt; "", F3&gt;$B3),1,0)</f>
        <v>0</v>
      </c>
      <c r="K3" s="2"/>
      <c r="L3" s="2"/>
      <c r="M3" s="2">
        <f t="shared" ref="M3:M6" si="6">IF(C3="",0,1)</f>
        <v>1</v>
      </c>
      <c r="N3" s="2">
        <f t="shared" ref="N3:N6" si="7">IF(D3="",0,1)</f>
        <v>1</v>
      </c>
      <c r="O3" s="2">
        <f t="shared" ref="O3:O6" si="8">IF(E3="",0,1)</f>
        <v>1</v>
      </c>
      <c r="P3" s="2">
        <f t="shared" ref="P3:P6" si="9">IF(F3="",0,1)</f>
        <v>1</v>
      </c>
      <c r="Q3" s="6"/>
      <c r="R3" s="6"/>
      <c r="S3" s="2"/>
      <c r="T3" s="2"/>
      <c r="U3" s="2"/>
      <c r="V3" s="2"/>
      <c r="W3" s="2"/>
      <c r="X3" s="4"/>
      <c r="Y3" s="4"/>
      <c r="Z3" s="4"/>
      <c r="AA3" s="4"/>
      <c r="AB3" s="2"/>
      <c r="AC3" s="2"/>
      <c r="AD3" s="2"/>
      <c r="AE3" s="2"/>
      <c r="AF3" s="2"/>
    </row>
    <row r="4" spans="1:35" x14ac:dyDescent="0.2">
      <c r="A4" t="s">
        <v>2</v>
      </c>
      <c r="B4">
        <v>6417117</v>
      </c>
      <c r="C4">
        <v>6537266</v>
      </c>
      <c r="D4">
        <v>6537266</v>
      </c>
      <c r="E4"/>
      <c r="F4"/>
      <c r="G4" s="8">
        <f t="shared" si="2"/>
        <v>1</v>
      </c>
      <c r="H4" s="8">
        <f t="shared" si="3"/>
        <v>1</v>
      </c>
      <c r="I4" s="8">
        <f t="shared" si="4"/>
        <v>0</v>
      </c>
      <c r="J4" s="8">
        <f t="shared" si="5"/>
        <v>0</v>
      </c>
      <c r="K4" s="2"/>
      <c r="L4" s="2"/>
      <c r="M4" s="2">
        <f t="shared" si="6"/>
        <v>1</v>
      </c>
      <c r="N4" s="2">
        <f t="shared" si="7"/>
        <v>1</v>
      </c>
      <c r="O4" s="2">
        <f t="shared" si="8"/>
        <v>0</v>
      </c>
      <c r="P4" s="2">
        <f t="shared" si="9"/>
        <v>0</v>
      </c>
      <c r="Q4" s="6"/>
      <c r="R4" s="6"/>
      <c r="S4" s="2"/>
      <c r="T4" s="2"/>
      <c r="U4" s="2"/>
      <c r="V4" s="2"/>
      <c r="W4" s="2"/>
      <c r="X4" s="4"/>
      <c r="Y4" s="4"/>
      <c r="Z4" s="4"/>
      <c r="AA4" s="4"/>
      <c r="AB4" s="2"/>
      <c r="AC4" s="2"/>
      <c r="AD4" s="2"/>
      <c r="AE4" s="2"/>
      <c r="AF4" s="2"/>
    </row>
    <row r="5" spans="1:35" x14ac:dyDescent="0.2">
      <c r="A5" t="s">
        <v>3</v>
      </c>
      <c r="B5">
        <v>7292706</v>
      </c>
      <c r="C5">
        <v>1978662</v>
      </c>
      <c r="D5">
        <v>1978662</v>
      </c>
      <c r="E5"/>
      <c r="F5"/>
      <c r="G5" s="8">
        <f t="shared" si="2"/>
        <v>0</v>
      </c>
      <c r="H5" s="8">
        <f t="shared" si="3"/>
        <v>0</v>
      </c>
      <c r="I5" s="8">
        <f t="shared" si="4"/>
        <v>0</v>
      </c>
      <c r="J5" s="8">
        <f t="shared" si="5"/>
        <v>0</v>
      </c>
      <c r="K5" s="2"/>
      <c r="L5" s="2"/>
      <c r="M5" s="2">
        <f t="shared" si="6"/>
        <v>1</v>
      </c>
      <c r="N5" s="2">
        <f t="shared" si="7"/>
        <v>1</v>
      </c>
      <c r="O5" s="2">
        <f t="shared" si="8"/>
        <v>0</v>
      </c>
      <c r="P5" s="2">
        <f t="shared" si="9"/>
        <v>0</v>
      </c>
      <c r="Q5" s="6"/>
      <c r="R5" s="6"/>
      <c r="S5" s="2"/>
      <c r="T5" s="2"/>
      <c r="U5" s="2"/>
      <c r="V5" s="2"/>
      <c r="W5" s="2"/>
      <c r="X5" s="4"/>
      <c r="Y5" s="4"/>
      <c r="Z5" s="4"/>
      <c r="AA5" s="4"/>
      <c r="AB5" s="6"/>
      <c r="AC5" s="6"/>
      <c r="AD5" s="6"/>
      <c r="AE5" s="6"/>
      <c r="AF5" s="6"/>
    </row>
    <row r="6" spans="1:35" x14ac:dyDescent="0.2">
      <c r="A6" t="s">
        <v>4</v>
      </c>
      <c r="B6">
        <v>7192717</v>
      </c>
      <c r="C6">
        <v>2442584</v>
      </c>
      <c r="D6">
        <v>2442584</v>
      </c>
      <c r="E6"/>
      <c r="F6"/>
      <c r="G6" s="8">
        <f t="shared" si="2"/>
        <v>0</v>
      </c>
      <c r="H6" s="8">
        <f t="shared" si="3"/>
        <v>0</v>
      </c>
      <c r="I6" s="8">
        <f t="shared" si="4"/>
        <v>0</v>
      </c>
      <c r="J6" s="8">
        <f t="shared" si="5"/>
        <v>0</v>
      </c>
      <c r="K6" s="2"/>
      <c r="L6" s="2"/>
      <c r="M6" s="2">
        <f t="shared" si="6"/>
        <v>1</v>
      </c>
      <c r="N6" s="2">
        <f t="shared" si="7"/>
        <v>1</v>
      </c>
      <c r="O6" s="2">
        <f t="shared" si="8"/>
        <v>0</v>
      </c>
      <c r="P6" s="2">
        <f t="shared" si="9"/>
        <v>0</v>
      </c>
      <c r="Q6" s="6"/>
      <c r="R6" s="6"/>
      <c r="S6" s="2"/>
      <c r="T6" s="2"/>
      <c r="U6" s="2"/>
      <c r="V6" s="2"/>
      <c r="W6" s="2"/>
      <c r="X6" s="4"/>
      <c r="Y6" s="4"/>
      <c r="Z6" s="4"/>
      <c r="AA6" s="4"/>
      <c r="AB6" s="2"/>
      <c r="AC6" s="2"/>
      <c r="AD6" s="2"/>
      <c r="AE6" s="2"/>
      <c r="AF6" s="2"/>
      <c r="AG6" s="2"/>
    </row>
    <row r="7" spans="1:35" x14ac:dyDescent="0.2">
      <c r="A7" t="s">
        <v>5</v>
      </c>
      <c r="B7">
        <v>9189950</v>
      </c>
      <c r="C7">
        <v>33203346</v>
      </c>
      <c r="D7">
        <v>11588102</v>
      </c>
      <c r="E7"/>
      <c r="F7">
        <v>4086521</v>
      </c>
      <c r="G7" s="8">
        <f t="shared" si="2"/>
        <v>1</v>
      </c>
      <c r="H7" s="8">
        <f t="shared" si="3"/>
        <v>1</v>
      </c>
      <c r="I7" s="8">
        <f t="shared" si="4"/>
        <v>0</v>
      </c>
      <c r="J7" s="8">
        <f t="shared" si="5"/>
        <v>0</v>
      </c>
      <c r="K7" s="2"/>
      <c r="L7" s="2"/>
      <c r="M7" s="2">
        <f t="shared" ref="M7:M70" si="10">IF(C7="",0,1)</f>
        <v>1</v>
      </c>
      <c r="N7" s="2">
        <f t="shared" ref="N7:N70" si="11">IF(D7="",0,1)</f>
        <v>1</v>
      </c>
      <c r="O7" s="2">
        <f t="shared" ref="O7:O70" si="12">IF(E7="",0,1)</f>
        <v>0</v>
      </c>
      <c r="P7" s="2">
        <f t="shared" ref="P7:P70" si="13">IF(F7="",0,1)</f>
        <v>1</v>
      </c>
      <c r="Q7" s="6"/>
      <c r="R7" s="6"/>
      <c r="S7" s="2"/>
      <c r="T7" s="2"/>
      <c r="U7" s="2"/>
      <c r="V7" s="2"/>
      <c r="W7" s="2"/>
      <c r="X7" s="4"/>
      <c r="Y7" s="4"/>
      <c r="Z7" s="4"/>
      <c r="AA7" s="4"/>
      <c r="AB7" s="3"/>
      <c r="AC7" s="3"/>
      <c r="AD7" s="3"/>
      <c r="AE7" s="3"/>
      <c r="AF7" s="3"/>
    </row>
    <row r="8" spans="1:35" x14ac:dyDescent="0.2">
      <c r="A8" t="s">
        <v>6</v>
      </c>
      <c r="B8">
        <v>76089</v>
      </c>
      <c r="C8">
        <v>1514763</v>
      </c>
      <c r="D8">
        <v>1514763</v>
      </c>
      <c r="E8">
        <v>48727</v>
      </c>
      <c r="F8">
        <v>21696</v>
      </c>
      <c r="G8" s="8">
        <f t="shared" si="2"/>
        <v>1</v>
      </c>
      <c r="H8" s="8">
        <f t="shared" si="3"/>
        <v>1</v>
      </c>
      <c r="I8" s="8">
        <f t="shared" si="4"/>
        <v>0</v>
      </c>
      <c r="J8" s="8">
        <f t="shared" si="5"/>
        <v>0</v>
      </c>
      <c r="K8" s="2"/>
      <c r="L8" s="2"/>
      <c r="M8" s="2">
        <f t="shared" si="10"/>
        <v>1</v>
      </c>
      <c r="N8" s="2">
        <f t="shared" si="11"/>
        <v>1</v>
      </c>
      <c r="O8" s="2">
        <f t="shared" si="12"/>
        <v>1</v>
      </c>
      <c r="P8" s="2">
        <f t="shared" si="13"/>
        <v>1</v>
      </c>
      <c r="Q8" s="6"/>
      <c r="R8" s="6"/>
      <c r="S8" s="2"/>
      <c r="T8" s="2"/>
      <c r="U8" s="2"/>
      <c r="V8" s="2"/>
      <c r="W8" s="2"/>
      <c r="X8" s="4"/>
      <c r="Y8" s="4"/>
      <c r="Z8" s="4"/>
      <c r="AA8" s="4"/>
      <c r="AB8" s="2"/>
      <c r="AC8" s="2"/>
      <c r="AD8" s="2"/>
      <c r="AE8" s="2"/>
      <c r="AF8" s="2"/>
    </row>
    <row r="9" spans="1:35" x14ac:dyDescent="0.2">
      <c r="A9" t="s">
        <v>7</v>
      </c>
      <c r="B9">
        <v>128214</v>
      </c>
      <c r="C9">
        <v>552</v>
      </c>
      <c r="D9"/>
      <c r="E9">
        <v>1350</v>
      </c>
      <c r="F9">
        <v>839</v>
      </c>
      <c r="G9" s="8">
        <f t="shared" si="2"/>
        <v>0</v>
      </c>
      <c r="H9" s="8">
        <f t="shared" si="3"/>
        <v>0</v>
      </c>
      <c r="I9" s="8">
        <f t="shared" si="4"/>
        <v>0</v>
      </c>
      <c r="J9" s="8">
        <f t="shared" si="5"/>
        <v>0</v>
      </c>
      <c r="K9" s="2"/>
      <c r="L9" s="2"/>
      <c r="M9" s="2">
        <f t="shared" si="10"/>
        <v>1</v>
      </c>
      <c r="N9" s="2">
        <f t="shared" si="11"/>
        <v>0</v>
      </c>
      <c r="O9" s="2">
        <f t="shared" si="12"/>
        <v>1</v>
      </c>
      <c r="P9" s="2">
        <f t="shared" si="13"/>
        <v>1</v>
      </c>
      <c r="Q9" s="6"/>
      <c r="R9" s="6"/>
      <c r="S9" s="2"/>
      <c r="T9" s="2"/>
      <c r="U9" s="2"/>
      <c r="V9" s="2"/>
      <c r="W9" s="2"/>
      <c r="X9" s="4"/>
      <c r="Y9" s="4"/>
      <c r="Z9" s="4"/>
      <c r="AA9" s="4"/>
      <c r="AB9" s="2"/>
      <c r="AC9" s="2"/>
      <c r="AD9" s="2"/>
      <c r="AE9" s="2"/>
      <c r="AF9" s="2"/>
    </row>
    <row r="10" spans="1:35" x14ac:dyDescent="0.2">
      <c r="A10" t="s">
        <v>8</v>
      </c>
      <c r="B10">
        <v>220141</v>
      </c>
      <c r="C10">
        <v>379264</v>
      </c>
      <c r="D10">
        <v>336576</v>
      </c>
      <c r="E10">
        <v>2489480</v>
      </c>
      <c r="F10"/>
      <c r="G10" s="8">
        <f t="shared" si="2"/>
        <v>1</v>
      </c>
      <c r="H10" s="8">
        <f t="shared" si="3"/>
        <v>1</v>
      </c>
      <c r="I10" s="8">
        <f t="shared" si="4"/>
        <v>1</v>
      </c>
      <c r="J10" s="8">
        <f t="shared" si="5"/>
        <v>0</v>
      </c>
      <c r="K10" s="2"/>
      <c r="L10" s="2"/>
      <c r="M10" s="2">
        <f t="shared" si="10"/>
        <v>1</v>
      </c>
      <c r="N10" s="2">
        <f t="shared" si="11"/>
        <v>1</v>
      </c>
      <c r="O10" s="2">
        <f t="shared" si="12"/>
        <v>1</v>
      </c>
      <c r="P10" s="2">
        <f t="shared" si="13"/>
        <v>0</v>
      </c>
      <c r="Q10" s="6"/>
      <c r="R10" s="6"/>
      <c r="S10" s="2"/>
      <c r="T10" s="2"/>
      <c r="U10" s="2"/>
      <c r="V10" s="2"/>
      <c r="W10" s="2"/>
      <c r="X10" s="4"/>
      <c r="Y10" s="4"/>
      <c r="Z10" s="4"/>
      <c r="AA10" s="4"/>
      <c r="AB10" s="2"/>
      <c r="AC10" s="2"/>
      <c r="AD10" s="2"/>
      <c r="AE10" s="2"/>
      <c r="AF10" s="2"/>
    </row>
    <row r="11" spans="1:35" x14ac:dyDescent="0.2">
      <c r="A11" t="s">
        <v>9</v>
      </c>
      <c r="B11">
        <v>306800</v>
      </c>
      <c r="C11">
        <v>109213</v>
      </c>
      <c r="D11">
        <v>51389801</v>
      </c>
      <c r="E11">
        <v>89590</v>
      </c>
      <c r="F11">
        <v>764131</v>
      </c>
      <c r="G11" s="8">
        <f t="shared" si="2"/>
        <v>0</v>
      </c>
      <c r="H11" s="8">
        <f t="shared" si="3"/>
        <v>1</v>
      </c>
      <c r="I11" s="8">
        <f t="shared" si="4"/>
        <v>0</v>
      </c>
      <c r="J11" s="8">
        <f t="shared" si="5"/>
        <v>1</v>
      </c>
      <c r="K11" s="2"/>
      <c r="L11" s="2"/>
      <c r="M11" s="2">
        <f t="shared" si="10"/>
        <v>1</v>
      </c>
      <c r="N11" s="2">
        <f t="shared" si="11"/>
        <v>1</v>
      </c>
      <c r="O11" s="2">
        <f t="shared" si="12"/>
        <v>1</v>
      </c>
      <c r="P11" s="2">
        <f t="shared" si="13"/>
        <v>1</v>
      </c>
      <c r="Q11" s="6"/>
      <c r="R11" s="6"/>
      <c r="S11" s="2"/>
      <c r="T11" s="2"/>
      <c r="U11" s="2"/>
      <c r="V11" s="2"/>
      <c r="W11" s="2"/>
      <c r="X11" s="4"/>
      <c r="Y11" s="4"/>
      <c r="Z11" s="4"/>
      <c r="AA11" s="4"/>
      <c r="AB11" s="2"/>
      <c r="AC11" s="2"/>
      <c r="AD11" s="2"/>
      <c r="AE11" s="2"/>
      <c r="AF11" s="2"/>
    </row>
    <row r="12" spans="1:35" x14ac:dyDescent="0.2">
      <c r="A12" t="s">
        <v>10</v>
      </c>
      <c r="B12">
        <v>39987174</v>
      </c>
      <c r="C12">
        <v>1796680</v>
      </c>
      <c r="D12">
        <v>1796680</v>
      </c>
      <c r="E12"/>
      <c r="F12">
        <v>4401092</v>
      </c>
      <c r="G12" s="8">
        <f t="shared" si="2"/>
        <v>0</v>
      </c>
      <c r="H12" s="8">
        <f t="shared" si="3"/>
        <v>0</v>
      </c>
      <c r="I12" s="8">
        <f t="shared" si="4"/>
        <v>0</v>
      </c>
      <c r="J12" s="8">
        <f t="shared" si="5"/>
        <v>0</v>
      </c>
      <c r="K12" s="2"/>
      <c r="L12" s="2"/>
      <c r="M12" s="2">
        <f t="shared" si="10"/>
        <v>1</v>
      </c>
      <c r="N12" s="2">
        <f t="shared" si="11"/>
        <v>1</v>
      </c>
      <c r="O12" s="2">
        <f t="shared" si="12"/>
        <v>0</v>
      </c>
      <c r="P12" s="2">
        <f t="shared" si="13"/>
        <v>1</v>
      </c>
      <c r="Q12" s="6"/>
      <c r="R12" s="6"/>
      <c r="S12" s="2"/>
      <c r="T12" s="2"/>
      <c r="U12" s="2"/>
      <c r="V12" s="2"/>
      <c r="W12" s="2"/>
      <c r="X12" s="4"/>
      <c r="Y12" s="4"/>
      <c r="Z12" s="4"/>
      <c r="AA12" s="4"/>
      <c r="AB12" s="2"/>
      <c r="AC12" s="2"/>
      <c r="AD12" s="2"/>
      <c r="AE12" s="2"/>
      <c r="AF12" s="2"/>
    </row>
    <row r="13" spans="1:35" x14ac:dyDescent="0.2">
      <c r="A13" t="s">
        <v>11</v>
      </c>
      <c r="B13">
        <v>22091144</v>
      </c>
      <c r="C13">
        <v>2630291</v>
      </c>
      <c r="D13">
        <v>2630291</v>
      </c>
      <c r="E13"/>
      <c r="F13"/>
      <c r="G13" s="8">
        <f t="shared" si="2"/>
        <v>0</v>
      </c>
      <c r="H13" s="8">
        <f t="shared" si="3"/>
        <v>0</v>
      </c>
      <c r="I13" s="8">
        <f t="shared" si="4"/>
        <v>0</v>
      </c>
      <c r="J13" s="8">
        <f t="shared" si="5"/>
        <v>0</v>
      </c>
      <c r="K13" s="2"/>
      <c r="L13" s="2"/>
      <c r="M13" s="2">
        <f t="shared" si="10"/>
        <v>1</v>
      </c>
      <c r="N13" s="2">
        <f t="shared" si="11"/>
        <v>1</v>
      </c>
      <c r="O13" s="2">
        <f t="shared" si="12"/>
        <v>0</v>
      </c>
      <c r="P13" s="2">
        <f t="shared" si="13"/>
        <v>0</v>
      </c>
      <c r="Q13" s="6"/>
      <c r="R13" s="6"/>
      <c r="S13" s="2"/>
      <c r="T13" s="2"/>
      <c r="U13" s="2"/>
      <c r="V13" s="2"/>
      <c r="W13" s="2"/>
      <c r="X13" s="4"/>
      <c r="Y13" s="4"/>
      <c r="Z13" s="4"/>
      <c r="AA13" s="4"/>
      <c r="AB13" s="2"/>
      <c r="AC13" s="2"/>
      <c r="AD13" s="2"/>
      <c r="AE13" s="2"/>
      <c r="AF13" s="2"/>
    </row>
    <row r="14" spans="1:35" x14ac:dyDescent="0.2">
      <c r="A14" t="s">
        <v>12</v>
      </c>
      <c r="B14">
        <v>18792238</v>
      </c>
      <c r="C14">
        <v>119285672</v>
      </c>
      <c r="D14">
        <v>31665892</v>
      </c>
      <c r="E14"/>
      <c r="F14">
        <v>31365702</v>
      </c>
      <c r="G14" s="8">
        <f t="shared" si="2"/>
        <v>1</v>
      </c>
      <c r="H14" s="8">
        <f t="shared" si="3"/>
        <v>1</v>
      </c>
      <c r="I14" s="8">
        <f t="shared" si="4"/>
        <v>0</v>
      </c>
      <c r="J14" s="8">
        <f t="shared" si="5"/>
        <v>1</v>
      </c>
      <c r="K14" s="2"/>
      <c r="L14" s="2"/>
      <c r="M14" s="2">
        <f t="shared" si="10"/>
        <v>1</v>
      </c>
      <c r="N14" s="2">
        <f t="shared" si="11"/>
        <v>1</v>
      </c>
      <c r="O14" s="2">
        <f t="shared" si="12"/>
        <v>0</v>
      </c>
      <c r="P14" s="2">
        <f t="shared" si="13"/>
        <v>1</v>
      </c>
      <c r="Q14" s="6"/>
      <c r="R14" s="6"/>
      <c r="S14" s="2"/>
      <c r="T14" s="2"/>
      <c r="U14" s="2"/>
      <c r="V14" s="2"/>
      <c r="W14" s="2"/>
      <c r="X14" s="4"/>
      <c r="Y14" s="4"/>
      <c r="Z14" s="4"/>
      <c r="AA14" s="4"/>
      <c r="AB14" s="2"/>
      <c r="AC14" s="2"/>
      <c r="AD14" s="2"/>
      <c r="AE14" s="2"/>
      <c r="AF14" s="2"/>
    </row>
    <row r="15" spans="1:35" x14ac:dyDescent="0.2">
      <c r="A15" t="s">
        <v>13</v>
      </c>
      <c r="B15">
        <v>1233184</v>
      </c>
      <c r="C15">
        <v>15636</v>
      </c>
      <c r="D15"/>
      <c r="E15">
        <v>347593</v>
      </c>
      <c r="F15"/>
      <c r="G15" s="8">
        <f t="shared" si="2"/>
        <v>0</v>
      </c>
      <c r="H15" s="8">
        <f t="shared" si="3"/>
        <v>0</v>
      </c>
      <c r="I15" s="8">
        <f t="shared" si="4"/>
        <v>0</v>
      </c>
      <c r="J15" s="8">
        <f t="shared" si="5"/>
        <v>0</v>
      </c>
      <c r="K15" s="2"/>
      <c r="L15" s="2"/>
      <c r="M15" s="2">
        <f t="shared" si="10"/>
        <v>1</v>
      </c>
      <c r="N15" s="2">
        <f t="shared" si="11"/>
        <v>0</v>
      </c>
      <c r="O15" s="2">
        <f t="shared" si="12"/>
        <v>1</v>
      </c>
      <c r="P15" s="2">
        <f t="shared" si="13"/>
        <v>0</v>
      </c>
      <c r="Q15" s="6"/>
      <c r="R15" s="6"/>
      <c r="S15" s="2"/>
      <c r="T15" s="2"/>
      <c r="U15" s="2"/>
      <c r="V15" s="2"/>
      <c r="W15" s="2"/>
      <c r="X15" s="4"/>
      <c r="Y15" s="4"/>
      <c r="Z15" s="4"/>
      <c r="AA15" s="4"/>
      <c r="AB15" s="2"/>
      <c r="AC15" s="2"/>
      <c r="AD15" s="2"/>
      <c r="AE15" s="2"/>
      <c r="AF15" s="2"/>
    </row>
    <row r="16" spans="1:35" x14ac:dyDescent="0.2">
      <c r="A16" t="s">
        <v>14</v>
      </c>
      <c r="B16">
        <v>16595</v>
      </c>
      <c r="C16">
        <v>1587</v>
      </c>
      <c r="D16">
        <v>1587</v>
      </c>
      <c r="E16">
        <v>1335</v>
      </c>
      <c r="F16">
        <v>1342</v>
      </c>
      <c r="G16" s="8">
        <f t="shared" si="2"/>
        <v>0</v>
      </c>
      <c r="H16" s="8">
        <f t="shared" si="3"/>
        <v>0</v>
      </c>
      <c r="I16" s="8">
        <f t="shared" si="4"/>
        <v>0</v>
      </c>
      <c r="J16" s="8">
        <f t="shared" si="5"/>
        <v>0</v>
      </c>
      <c r="K16" s="2"/>
      <c r="L16" s="2"/>
      <c r="M16" s="2">
        <f t="shared" si="10"/>
        <v>1</v>
      </c>
      <c r="N16" s="2">
        <f t="shared" si="11"/>
        <v>1</v>
      </c>
      <c r="O16" s="2">
        <f t="shared" si="12"/>
        <v>1</v>
      </c>
      <c r="P16" s="2">
        <f t="shared" si="13"/>
        <v>1</v>
      </c>
      <c r="Q16" s="6"/>
      <c r="R16" s="6"/>
      <c r="S16" s="2"/>
      <c r="T16" s="2"/>
      <c r="U16" s="2"/>
      <c r="V16" s="2"/>
      <c r="W16" s="2"/>
      <c r="X16" s="4"/>
      <c r="Y16" s="4"/>
      <c r="Z16" s="4"/>
      <c r="AA16" s="4"/>
      <c r="AB16" s="2"/>
      <c r="AC16" s="2"/>
      <c r="AD16" s="2"/>
      <c r="AE16" s="2"/>
      <c r="AF16" s="2"/>
    </row>
    <row r="17" spans="1:32" x14ac:dyDescent="0.2">
      <c r="A17" t="s">
        <v>15</v>
      </c>
      <c r="B17">
        <v>209823391</v>
      </c>
      <c r="C17">
        <v>45309</v>
      </c>
      <c r="D17">
        <v>45309</v>
      </c>
      <c r="E17"/>
      <c r="F17"/>
      <c r="G17" s="8">
        <f t="shared" si="2"/>
        <v>0</v>
      </c>
      <c r="H17" s="8">
        <f t="shared" si="3"/>
        <v>0</v>
      </c>
      <c r="I17" s="8">
        <f t="shared" si="4"/>
        <v>0</v>
      </c>
      <c r="J17" s="8">
        <f t="shared" si="5"/>
        <v>0</v>
      </c>
      <c r="K17" s="2"/>
      <c r="L17" s="2"/>
      <c r="M17" s="2">
        <f t="shared" si="10"/>
        <v>1</v>
      </c>
      <c r="N17" s="2">
        <f t="shared" si="11"/>
        <v>1</v>
      </c>
      <c r="O17" s="2">
        <f t="shared" si="12"/>
        <v>0</v>
      </c>
      <c r="P17" s="2">
        <f t="shared" si="13"/>
        <v>0</v>
      </c>
      <c r="Q17" s="6"/>
      <c r="R17" s="6"/>
      <c r="S17" s="2"/>
      <c r="T17" s="2"/>
      <c r="U17" s="2"/>
      <c r="V17" s="2"/>
      <c r="W17" s="2"/>
      <c r="X17" s="4"/>
      <c r="Y17" s="4"/>
      <c r="Z17" s="4"/>
      <c r="AA17" s="4"/>
      <c r="AB17" s="2"/>
      <c r="AC17" s="2"/>
      <c r="AD17" s="2"/>
      <c r="AE17" s="2"/>
      <c r="AF17" s="2"/>
    </row>
    <row r="18" spans="1:32" x14ac:dyDescent="0.2">
      <c r="A18" t="s">
        <v>16</v>
      </c>
      <c r="B18">
        <v>14284441</v>
      </c>
      <c r="C18">
        <v>22796476</v>
      </c>
      <c r="D18">
        <v>22678101</v>
      </c>
      <c r="E18"/>
      <c r="F18"/>
      <c r="G18" s="8">
        <f t="shared" si="2"/>
        <v>1</v>
      </c>
      <c r="H18" s="8">
        <f t="shared" si="3"/>
        <v>1</v>
      </c>
      <c r="I18" s="8">
        <f t="shared" si="4"/>
        <v>0</v>
      </c>
      <c r="J18" s="8">
        <f t="shared" si="5"/>
        <v>0</v>
      </c>
      <c r="K18" s="2"/>
      <c r="L18" s="2"/>
      <c r="M18" s="2">
        <f t="shared" si="10"/>
        <v>1</v>
      </c>
      <c r="N18" s="2">
        <f t="shared" si="11"/>
        <v>1</v>
      </c>
      <c r="O18" s="2">
        <f t="shared" si="12"/>
        <v>0</v>
      </c>
      <c r="P18" s="2">
        <f t="shared" si="13"/>
        <v>0</v>
      </c>
      <c r="Q18" s="6"/>
      <c r="R18" s="6"/>
      <c r="S18" s="2"/>
      <c r="T18" s="2"/>
      <c r="U18" s="2"/>
      <c r="V18" s="2"/>
      <c r="W18" s="2"/>
      <c r="X18" s="4"/>
      <c r="Y18" s="4"/>
      <c r="Z18" s="4"/>
      <c r="AA18" s="4"/>
      <c r="AB18" s="2"/>
      <c r="AC18" s="2"/>
      <c r="AD18" s="2"/>
      <c r="AE18" s="2"/>
      <c r="AF18" s="2"/>
    </row>
    <row r="19" spans="1:32" x14ac:dyDescent="0.2">
      <c r="A19" t="s">
        <v>17</v>
      </c>
      <c r="B19">
        <v>4960762</v>
      </c>
      <c r="C19">
        <v>77587</v>
      </c>
      <c r="D19">
        <v>77587</v>
      </c>
      <c r="E19">
        <v>100086</v>
      </c>
      <c r="F19">
        <v>502628</v>
      </c>
      <c r="G19" s="8">
        <f t="shared" si="2"/>
        <v>0</v>
      </c>
      <c r="H19" s="8">
        <f t="shared" si="3"/>
        <v>0</v>
      </c>
      <c r="I19" s="8">
        <f t="shared" si="4"/>
        <v>0</v>
      </c>
      <c r="J19" s="8">
        <f t="shared" si="5"/>
        <v>0</v>
      </c>
      <c r="K19" s="2"/>
      <c r="L19" s="2"/>
      <c r="M19" s="2">
        <f t="shared" si="10"/>
        <v>1</v>
      </c>
      <c r="N19" s="2">
        <f t="shared" si="11"/>
        <v>1</v>
      </c>
      <c r="O19" s="2">
        <f t="shared" si="12"/>
        <v>1</v>
      </c>
      <c r="P19" s="2">
        <f t="shared" si="13"/>
        <v>1</v>
      </c>
      <c r="Q19" s="6"/>
      <c r="R19" s="6"/>
      <c r="S19" s="2"/>
      <c r="T19" s="2"/>
      <c r="U19" s="2"/>
      <c r="V19" s="2"/>
      <c r="W19" s="2"/>
      <c r="X19" s="4"/>
      <c r="Y19" s="4"/>
      <c r="Z19" s="4"/>
      <c r="AA19" s="4"/>
      <c r="AB19" s="2"/>
      <c r="AC19" s="2"/>
      <c r="AD19" s="2"/>
      <c r="AE19" s="2"/>
      <c r="AF19" s="2"/>
    </row>
    <row r="20" spans="1:32" x14ac:dyDescent="0.2">
      <c r="A20" t="s">
        <v>18</v>
      </c>
      <c r="B20">
        <v>310438707</v>
      </c>
      <c r="C20">
        <v>14068</v>
      </c>
      <c r="D20">
        <v>14068</v>
      </c>
      <c r="E20"/>
      <c r="F20"/>
      <c r="G20" s="8">
        <f t="shared" si="2"/>
        <v>0</v>
      </c>
      <c r="H20" s="8">
        <f t="shared" si="3"/>
        <v>0</v>
      </c>
      <c r="I20" s="8">
        <f t="shared" si="4"/>
        <v>0</v>
      </c>
      <c r="J20" s="8">
        <f t="shared" si="5"/>
        <v>0</v>
      </c>
      <c r="K20" s="2"/>
      <c r="L20" s="2"/>
      <c r="M20" s="2">
        <f t="shared" si="10"/>
        <v>1</v>
      </c>
      <c r="N20" s="2">
        <f t="shared" si="11"/>
        <v>1</v>
      </c>
      <c r="O20" s="2">
        <f t="shared" si="12"/>
        <v>0</v>
      </c>
      <c r="P20" s="2">
        <f t="shared" si="13"/>
        <v>0</v>
      </c>
      <c r="Q20" s="6"/>
      <c r="R20" s="6"/>
      <c r="S20" s="2"/>
      <c r="T20" s="2"/>
      <c r="U20" s="2"/>
      <c r="V20" s="2"/>
      <c r="W20" s="2"/>
      <c r="X20" s="4"/>
      <c r="Y20" s="4"/>
      <c r="Z20" s="4"/>
      <c r="AA20" s="4"/>
      <c r="AB20" s="2"/>
      <c r="AC20" s="2"/>
      <c r="AD20" s="2"/>
      <c r="AE20" s="2"/>
      <c r="AF20" s="2"/>
    </row>
    <row r="21" spans="1:32" x14ac:dyDescent="0.2">
      <c r="A21" t="s">
        <v>19</v>
      </c>
      <c r="B21">
        <v>322561577</v>
      </c>
      <c r="C21">
        <v>16701152</v>
      </c>
      <c r="D21">
        <v>16701152</v>
      </c>
      <c r="E21"/>
      <c r="F21"/>
      <c r="G21" s="8">
        <f t="shared" si="2"/>
        <v>0</v>
      </c>
      <c r="H21" s="8">
        <f t="shared" si="3"/>
        <v>0</v>
      </c>
      <c r="I21" s="8">
        <f t="shared" si="4"/>
        <v>0</v>
      </c>
      <c r="J21" s="8">
        <f t="shared" si="5"/>
        <v>0</v>
      </c>
      <c r="K21" s="2"/>
      <c r="L21" s="2"/>
      <c r="M21" s="2">
        <f t="shared" si="10"/>
        <v>1</v>
      </c>
      <c r="N21" s="2">
        <f t="shared" si="11"/>
        <v>1</v>
      </c>
      <c r="O21" s="2">
        <f t="shared" si="12"/>
        <v>0</v>
      </c>
      <c r="P21" s="2">
        <f t="shared" si="13"/>
        <v>0</v>
      </c>
      <c r="Q21" s="6"/>
      <c r="R21" s="6"/>
      <c r="S21" s="2"/>
      <c r="T21" s="2"/>
      <c r="U21" s="2"/>
      <c r="V21" s="2"/>
      <c r="W21" s="2"/>
      <c r="X21" s="4"/>
      <c r="Y21" s="4"/>
      <c r="Z21" s="4"/>
      <c r="AA21" s="4"/>
      <c r="AB21" s="2"/>
      <c r="AC21" s="2"/>
      <c r="AD21" s="2"/>
      <c r="AE21" s="2"/>
      <c r="AF21" s="2"/>
    </row>
    <row r="22" spans="1:32" x14ac:dyDescent="0.2">
      <c r="A22" t="s">
        <v>20</v>
      </c>
      <c r="B22">
        <v>5350780</v>
      </c>
      <c r="C22">
        <v>30834</v>
      </c>
      <c r="D22">
        <v>32804</v>
      </c>
      <c r="E22">
        <v>95337</v>
      </c>
      <c r="F22">
        <v>684692</v>
      </c>
      <c r="G22" s="8">
        <f t="shared" si="2"/>
        <v>0</v>
      </c>
      <c r="H22" s="8">
        <f t="shared" si="3"/>
        <v>0</v>
      </c>
      <c r="I22" s="8">
        <f t="shared" si="4"/>
        <v>0</v>
      </c>
      <c r="J22" s="8">
        <f t="shared" si="5"/>
        <v>0</v>
      </c>
      <c r="K22" s="2"/>
      <c r="L22" s="2"/>
      <c r="M22" s="2">
        <f t="shared" si="10"/>
        <v>1</v>
      </c>
      <c r="N22" s="2">
        <f t="shared" si="11"/>
        <v>1</v>
      </c>
      <c r="O22" s="2">
        <f t="shared" si="12"/>
        <v>1</v>
      </c>
      <c r="P22" s="2">
        <f t="shared" si="13"/>
        <v>1</v>
      </c>
      <c r="Q22" s="6"/>
      <c r="R22" s="6"/>
      <c r="S22" s="2"/>
      <c r="T22" s="2"/>
      <c r="U22" s="2"/>
      <c r="V22" s="2"/>
      <c r="W22" s="2"/>
      <c r="X22" s="4"/>
      <c r="Y22" s="4"/>
      <c r="Z22" s="4"/>
      <c r="AA22" s="4"/>
      <c r="AB22" s="2"/>
      <c r="AC22" s="2"/>
      <c r="AD22" s="2"/>
      <c r="AE22" s="2"/>
      <c r="AF22" s="2"/>
    </row>
    <row r="23" spans="1:32" x14ac:dyDescent="0.2">
      <c r="A23" t="s">
        <v>21</v>
      </c>
      <c r="B23">
        <v>539046097</v>
      </c>
      <c r="C23">
        <v>151776405</v>
      </c>
      <c r="D23">
        <v>144385281</v>
      </c>
      <c r="E23"/>
      <c r="F23"/>
      <c r="G23" s="8">
        <f t="shared" si="2"/>
        <v>0</v>
      </c>
      <c r="H23" s="8">
        <f t="shared" si="3"/>
        <v>0</v>
      </c>
      <c r="I23" s="8">
        <f t="shared" si="4"/>
        <v>0</v>
      </c>
      <c r="J23" s="8">
        <f t="shared" si="5"/>
        <v>0</v>
      </c>
      <c r="K23" s="2"/>
      <c r="L23" s="2"/>
      <c r="M23" s="2">
        <f t="shared" si="10"/>
        <v>1</v>
      </c>
      <c r="N23" s="2">
        <f t="shared" si="11"/>
        <v>1</v>
      </c>
      <c r="O23" s="2">
        <f t="shared" si="12"/>
        <v>0</v>
      </c>
      <c r="P23" s="2">
        <f t="shared" si="13"/>
        <v>0</v>
      </c>
      <c r="Q23" s="6"/>
      <c r="R23" s="6"/>
      <c r="S23" s="2"/>
      <c r="T23" s="2"/>
      <c r="U23" s="2"/>
      <c r="V23" s="2"/>
      <c r="W23" s="2"/>
      <c r="X23" s="4"/>
      <c r="Y23" s="4"/>
      <c r="Z23" s="4"/>
      <c r="AA23" s="4"/>
      <c r="AB23" s="2"/>
      <c r="AC23" s="2"/>
      <c r="AD23" s="2"/>
      <c r="AE23" s="2"/>
      <c r="AF23" s="2"/>
    </row>
    <row r="24" spans="1:32" x14ac:dyDescent="0.2">
      <c r="A24" t="s">
        <v>22</v>
      </c>
      <c r="B24">
        <v>696</v>
      </c>
      <c r="C24">
        <v>151</v>
      </c>
      <c r="D24">
        <v>151</v>
      </c>
      <c r="E24">
        <v>71</v>
      </c>
      <c r="F24">
        <v>71</v>
      </c>
      <c r="G24" s="8">
        <f t="shared" si="2"/>
        <v>0</v>
      </c>
      <c r="H24" s="8">
        <f t="shared" si="3"/>
        <v>0</v>
      </c>
      <c r="I24" s="8">
        <f t="shared" si="4"/>
        <v>0</v>
      </c>
      <c r="J24" s="8">
        <f t="shared" si="5"/>
        <v>0</v>
      </c>
      <c r="K24" s="2"/>
      <c r="L24" s="2"/>
      <c r="M24" s="2">
        <f t="shared" si="10"/>
        <v>1</v>
      </c>
      <c r="N24" s="2">
        <f t="shared" si="11"/>
        <v>1</v>
      </c>
      <c r="O24" s="2">
        <f t="shared" si="12"/>
        <v>1</v>
      </c>
      <c r="P24" s="2">
        <f t="shared" si="13"/>
        <v>1</v>
      </c>
      <c r="Q24" s="6"/>
      <c r="R24" s="6"/>
      <c r="S24" s="2"/>
      <c r="T24" s="2"/>
      <c r="U24" s="2"/>
      <c r="V24" s="2"/>
      <c r="W24" s="2"/>
      <c r="X24" s="4"/>
      <c r="Y24" s="4"/>
      <c r="Z24" s="4"/>
      <c r="AA24" s="4"/>
      <c r="AB24" s="2"/>
      <c r="AC24" s="2"/>
      <c r="AD24" s="2"/>
      <c r="AE24" s="2"/>
      <c r="AF24" s="2"/>
    </row>
    <row r="25" spans="1:32" x14ac:dyDescent="0.2">
      <c r="A25" t="s">
        <v>23</v>
      </c>
      <c r="B25">
        <v>276461622</v>
      </c>
      <c r="C25">
        <v>3818</v>
      </c>
      <c r="D25">
        <v>3818</v>
      </c>
      <c r="E25">
        <v>10289</v>
      </c>
      <c r="F25">
        <v>3332</v>
      </c>
      <c r="G25" s="8">
        <f t="shared" si="2"/>
        <v>0</v>
      </c>
      <c r="H25" s="8">
        <f t="shared" si="3"/>
        <v>0</v>
      </c>
      <c r="I25" s="8">
        <f t="shared" si="4"/>
        <v>0</v>
      </c>
      <c r="J25" s="8">
        <f t="shared" si="5"/>
        <v>0</v>
      </c>
      <c r="K25" s="2"/>
      <c r="L25" s="2"/>
      <c r="M25" s="2">
        <f t="shared" si="10"/>
        <v>1</v>
      </c>
      <c r="N25" s="2">
        <f t="shared" si="11"/>
        <v>1</v>
      </c>
      <c r="O25" s="2">
        <f t="shared" si="12"/>
        <v>1</v>
      </c>
      <c r="P25" s="2">
        <f t="shared" si="13"/>
        <v>1</v>
      </c>
      <c r="Q25" s="6"/>
      <c r="R25" s="6"/>
      <c r="S25" s="2"/>
      <c r="T25" s="2"/>
      <c r="U25" s="2"/>
      <c r="V25" s="2"/>
      <c r="W25" s="2"/>
      <c r="X25" s="4"/>
      <c r="Y25" s="4"/>
      <c r="Z25" s="4"/>
      <c r="AA25" s="4"/>
      <c r="AB25" s="2"/>
      <c r="AC25" s="2"/>
      <c r="AD25" s="2"/>
      <c r="AE25" s="2"/>
      <c r="AF25" s="2"/>
    </row>
    <row r="26" spans="1:32" x14ac:dyDescent="0.2">
      <c r="A26" t="s">
        <v>24</v>
      </c>
      <c r="B26">
        <v>659706</v>
      </c>
      <c r="C26">
        <v>14442</v>
      </c>
      <c r="D26">
        <v>14442</v>
      </c>
      <c r="E26">
        <v>14203</v>
      </c>
      <c r="F26">
        <v>31004</v>
      </c>
      <c r="G26" s="8">
        <f t="shared" si="2"/>
        <v>0</v>
      </c>
      <c r="H26" s="8">
        <f t="shared" si="3"/>
        <v>0</v>
      </c>
      <c r="I26" s="8">
        <f t="shared" si="4"/>
        <v>0</v>
      </c>
      <c r="J26" s="8">
        <f t="shared" si="5"/>
        <v>0</v>
      </c>
      <c r="K26" s="2"/>
      <c r="L26" s="2"/>
      <c r="M26" s="2">
        <f t="shared" si="10"/>
        <v>1</v>
      </c>
      <c r="N26" s="2">
        <f t="shared" si="11"/>
        <v>1</v>
      </c>
      <c r="O26" s="2">
        <f t="shared" si="12"/>
        <v>1</v>
      </c>
      <c r="P26" s="2">
        <f t="shared" si="13"/>
        <v>1</v>
      </c>
      <c r="Q26" s="6"/>
      <c r="R26" s="6"/>
      <c r="S26" s="2"/>
      <c r="T26" s="2"/>
      <c r="U26" s="2"/>
      <c r="V26" s="2"/>
      <c r="W26" s="2"/>
      <c r="X26" s="4"/>
      <c r="Y26" s="4"/>
      <c r="Z26" s="4"/>
      <c r="AA26" s="4"/>
      <c r="AB26" s="2"/>
      <c r="AC26" s="2"/>
      <c r="AD26" s="2"/>
      <c r="AE26" s="2"/>
      <c r="AF26" s="2"/>
    </row>
    <row r="27" spans="1:32" x14ac:dyDescent="0.2">
      <c r="A27" t="s">
        <v>25</v>
      </c>
      <c r="B27">
        <v>178564795</v>
      </c>
      <c r="C27">
        <v>1478479</v>
      </c>
      <c r="D27">
        <v>1478479</v>
      </c>
      <c r="E27"/>
      <c r="F27"/>
      <c r="G27" s="8">
        <f t="shared" si="2"/>
        <v>0</v>
      </c>
      <c r="H27" s="8">
        <f t="shared" si="3"/>
        <v>0</v>
      </c>
      <c r="I27" s="8">
        <f t="shared" si="4"/>
        <v>0</v>
      </c>
      <c r="J27" s="8">
        <f t="shared" si="5"/>
        <v>0</v>
      </c>
      <c r="K27" s="2"/>
      <c r="L27" s="2"/>
      <c r="M27" s="2">
        <f t="shared" si="10"/>
        <v>1</v>
      </c>
      <c r="N27" s="2">
        <f t="shared" si="11"/>
        <v>1</v>
      </c>
      <c r="O27" s="2">
        <f t="shared" si="12"/>
        <v>0</v>
      </c>
      <c r="P27" s="2">
        <f t="shared" si="13"/>
        <v>0</v>
      </c>
      <c r="Q27" s="6"/>
      <c r="R27" s="6"/>
      <c r="S27" s="2"/>
      <c r="T27" s="2"/>
      <c r="U27" s="2"/>
      <c r="V27" s="2"/>
      <c r="W27" s="2"/>
      <c r="X27" s="4"/>
      <c r="Y27" s="4"/>
      <c r="Z27" s="4"/>
      <c r="AA27" s="4"/>
      <c r="AB27" s="2"/>
      <c r="AC27" s="2"/>
      <c r="AD27" s="2"/>
      <c r="AE27" s="2"/>
      <c r="AF27" s="2"/>
    </row>
    <row r="28" spans="1:32" x14ac:dyDescent="0.2">
      <c r="A28" t="s">
        <v>26</v>
      </c>
      <c r="B28">
        <v>47922995</v>
      </c>
      <c r="C28">
        <v>240663</v>
      </c>
      <c r="D28">
        <v>240663</v>
      </c>
      <c r="E28">
        <v>439224</v>
      </c>
      <c r="F28"/>
      <c r="G28" s="8">
        <f t="shared" si="2"/>
        <v>0</v>
      </c>
      <c r="H28" s="8">
        <f t="shared" si="3"/>
        <v>0</v>
      </c>
      <c r="I28" s="8">
        <f t="shared" si="4"/>
        <v>0</v>
      </c>
      <c r="J28" s="8">
        <f t="shared" si="5"/>
        <v>0</v>
      </c>
      <c r="K28" s="2"/>
      <c r="L28" s="2"/>
      <c r="M28" s="2">
        <f t="shared" si="10"/>
        <v>1</v>
      </c>
      <c r="N28" s="2">
        <f t="shared" si="11"/>
        <v>1</v>
      </c>
      <c r="O28" s="2">
        <f t="shared" si="12"/>
        <v>1</v>
      </c>
      <c r="P28" s="2">
        <f t="shared" si="13"/>
        <v>0</v>
      </c>
      <c r="Q28" s="6"/>
      <c r="R28" s="6"/>
      <c r="S28" s="2"/>
      <c r="T28" s="2"/>
      <c r="U28" s="2"/>
      <c r="V28" s="2"/>
      <c r="W28" s="2"/>
      <c r="X28" s="4"/>
      <c r="Y28" s="4"/>
      <c r="Z28" s="4"/>
      <c r="AA28" s="4"/>
      <c r="AB28" s="2"/>
      <c r="AC28" s="2"/>
      <c r="AD28" s="2"/>
      <c r="AE28" s="2"/>
      <c r="AF28" s="2"/>
    </row>
    <row r="29" spans="1:32" x14ac:dyDescent="0.2">
      <c r="A29" t="s">
        <v>27</v>
      </c>
      <c r="B29">
        <v>4626357</v>
      </c>
      <c r="C29">
        <v>39445</v>
      </c>
      <c r="D29">
        <v>39445</v>
      </c>
      <c r="E29">
        <v>11234</v>
      </c>
      <c r="F29">
        <v>6120</v>
      </c>
      <c r="G29" s="8">
        <f t="shared" si="2"/>
        <v>0</v>
      </c>
      <c r="H29" s="8">
        <f t="shared" si="3"/>
        <v>0</v>
      </c>
      <c r="I29" s="8">
        <f t="shared" si="4"/>
        <v>0</v>
      </c>
      <c r="J29" s="8">
        <f t="shared" si="5"/>
        <v>0</v>
      </c>
      <c r="K29" s="2"/>
      <c r="L29" s="2"/>
      <c r="M29" s="2">
        <f t="shared" si="10"/>
        <v>1</v>
      </c>
      <c r="N29" s="2">
        <f t="shared" si="11"/>
        <v>1</v>
      </c>
      <c r="O29" s="2">
        <f t="shared" si="12"/>
        <v>1</v>
      </c>
      <c r="P29" s="2">
        <f t="shared" si="13"/>
        <v>1</v>
      </c>
      <c r="Q29" s="6"/>
      <c r="R29" s="6"/>
      <c r="S29" s="2"/>
      <c r="T29" s="2"/>
      <c r="U29" s="2"/>
      <c r="V29" s="2"/>
      <c r="W29" s="2"/>
      <c r="X29" s="4"/>
      <c r="Y29" s="4"/>
      <c r="Z29" s="4"/>
      <c r="AA29" s="4"/>
      <c r="AB29" s="2"/>
      <c r="AC29" s="2"/>
      <c r="AD29" s="2"/>
      <c r="AE29" s="2"/>
      <c r="AF29" s="2"/>
    </row>
    <row r="30" spans="1:32" x14ac:dyDescent="0.2">
      <c r="A30" t="s">
        <v>28</v>
      </c>
      <c r="B30">
        <v>194620885</v>
      </c>
      <c r="C30">
        <v>10963470</v>
      </c>
      <c r="D30">
        <v>10970269</v>
      </c>
      <c r="E30"/>
      <c r="F30"/>
      <c r="G30" s="8">
        <f t="shared" si="2"/>
        <v>0</v>
      </c>
      <c r="H30" s="8">
        <f t="shared" si="3"/>
        <v>0</v>
      </c>
      <c r="I30" s="8">
        <f t="shared" si="4"/>
        <v>0</v>
      </c>
      <c r="J30" s="8">
        <f t="shared" si="5"/>
        <v>0</v>
      </c>
      <c r="K30" s="2"/>
      <c r="L30" s="2"/>
      <c r="M30" s="2">
        <f t="shared" si="10"/>
        <v>1</v>
      </c>
      <c r="N30" s="2">
        <f t="shared" si="11"/>
        <v>1</v>
      </c>
      <c r="O30" s="2">
        <f t="shared" si="12"/>
        <v>0</v>
      </c>
      <c r="P30" s="2">
        <f t="shared" si="13"/>
        <v>0</v>
      </c>
      <c r="Q30" s="6"/>
      <c r="R30" s="6"/>
      <c r="S30" s="2"/>
      <c r="T30" s="2"/>
      <c r="U30" s="2"/>
      <c r="V30" s="2"/>
      <c r="W30" s="2"/>
      <c r="X30" s="4"/>
      <c r="Y30" s="4"/>
      <c r="Z30" s="4"/>
      <c r="AA30" s="4"/>
      <c r="AB30" s="2"/>
      <c r="AC30" s="2"/>
      <c r="AD30" s="2"/>
      <c r="AE30" s="2"/>
      <c r="AF30" s="2"/>
    </row>
    <row r="31" spans="1:32" x14ac:dyDescent="0.2">
      <c r="A31" t="s">
        <v>29</v>
      </c>
      <c r="B31">
        <v>76207617</v>
      </c>
      <c r="C31">
        <v>12851995</v>
      </c>
      <c r="D31">
        <v>12851995</v>
      </c>
      <c r="E31"/>
      <c r="F31"/>
      <c r="G31" s="8">
        <f t="shared" si="2"/>
        <v>0</v>
      </c>
      <c r="H31" s="8">
        <f t="shared" si="3"/>
        <v>0</v>
      </c>
      <c r="I31" s="8">
        <f t="shared" si="4"/>
        <v>0</v>
      </c>
      <c r="J31" s="8">
        <f t="shared" si="5"/>
        <v>0</v>
      </c>
      <c r="K31" s="2"/>
      <c r="L31" s="2"/>
      <c r="M31" s="2">
        <f t="shared" si="10"/>
        <v>1</v>
      </c>
      <c r="N31" s="2">
        <f t="shared" si="11"/>
        <v>1</v>
      </c>
      <c r="O31" s="2">
        <f t="shared" si="12"/>
        <v>0</v>
      </c>
      <c r="P31" s="2">
        <f t="shared" si="13"/>
        <v>0</v>
      </c>
      <c r="Q31" s="6"/>
      <c r="R31" s="6"/>
      <c r="S31" s="2"/>
      <c r="T31" s="2"/>
      <c r="U31" s="2"/>
      <c r="V31" s="2"/>
      <c r="W31" s="2"/>
      <c r="X31" s="4"/>
      <c r="Y31" s="4"/>
      <c r="Z31" s="4"/>
      <c r="AA31" s="4"/>
      <c r="AB31" s="2"/>
      <c r="AC31" s="2"/>
      <c r="AD31" s="2"/>
      <c r="AE31" s="2"/>
      <c r="AF31" s="2"/>
    </row>
    <row r="32" spans="1:32" x14ac:dyDescent="0.2">
      <c r="A32" t="s">
        <v>30</v>
      </c>
      <c r="B32">
        <v>515687584</v>
      </c>
      <c r="C32">
        <v>17173512</v>
      </c>
      <c r="D32">
        <v>17173512</v>
      </c>
      <c r="E32"/>
      <c r="F32"/>
      <c r="G32" s="8">
        <f t="shared" si="2"/>
        <v>0</v>
      </c>
      <c r="H32" s="8">
        <f t="shared" si="3"/>
        <v>0</v>
      </c>
      <c r="I32" s="8">
        <f t="shared" si="4"/>
        <v>0</v>
      </c>
      <c r="J32" s="8">
        <f t="shared" si="5"/>
        <v>0</v>
      </c>
      <c r="K32" s="2"/>
      <c r="L32" s="2"/>
      <c r="M32" s="2">
        <f t="shared" si="10"/>
        <v>1</v>
      </c>
      <c r="N32" s="2">
        <f t="shared" si="11"/>
        <v>1</v>
      </c>
      <c r="O32" s="2">
        <f t="shared" si="12"/>
        <v>0</v>
      </c>
      <c r="P32" s="2">
        <f t="shared" si="13"/>
        <v>0</v>
      </c>
      <c r="Q32" s="6"/>
      <c r="R32" s="6"/>
      <c r="S32" s="2"/>
      <c r="T32" s="2"/>
      <c r="U32" s="2"/>
      <c r="V32" s="2"/>
      <c r="W32" s="2"/>
      <c r="X32" s="4"/>
      <c r="Y32" s="4"/>
      <c r="Z32" s="4"/>
      <c r="AA32" s="4"/>
      <c r="AB32" s="2"/>
      <c r="AC32" s="2"/>
      <c r="AD32" s="2"/>
      <c r="AE32" s="2"/>
      <c r="AF32" s="2"/>
    </row>
    <row r="33" spans="1:32" x14ac:dyDescent="0.2">
      <c r="A33" t="s">
        <v>31</v>
      </c>
      <c r="B33">
        <v>244873</v>
      </c>
      <c r="C33"/>
      <c r="D33"/>
      <c r="E33"/>
      <c r="F33">
        <v>130570</v>
      </c>
      <c r="G33" s="8">
        <f t="shared" si="2"/>
        <v>0</v>
      </c>
      <c r="H33" s="8">
        <f t="shared" si="3"/>
        <v>0</v>
      </c>
      <c r="I33" s="8">
        <f t="shared" si="4"/>
        <v>0</v>
      </c>
      <c r="J33" s="8">
        <f t="shared" si="5"/>
        <v>0</v>
      </c>
      <c r="K33" s="2"/>
      <c r="L33" s="2"/>
      <c r="M33" s="2">
        <f t="shared" si="10"/>
        <v>0</v>
      </c>
      <c r="N33" s="2">
        <f t="shared" si="11"/>
        <v>0</v>
      </c>
      <c r="O33" s="2">
        <f t="shared" si="12"/>
        <v>0</v>
      </c>
      <c r="P33" s="2">
        <f t="shared" si="13"/>
        <v>1</v>
      </c>
      <c r="Q33" s="6"/>
      <c r="R33" s="6"/>
      <c r="S33" s="2"/>
      <c r="T33" s="2"/>
      <c r="U33" s="2"/>
      <c r="V33" s="2"/>
      <c r="W33" s="2"/>
      <c r="X33" s="4"/>
      <c r="Y33" s="4"/>
      <c r="Z33" s="4"/>
      <c r="AA33" s="4"/>
      <c r="AB33" s="2"/>
      <c r="AC33" s="2"/>
      <c r="AD33" s="2"/>
      <c r="AE33" s="2"/>
      <c r="AF33" s="2"/>
    </row>
    <row r="34" spans="1:32" x14ac:dyDescent="0.2">
      <c r="A34" t="s">
        <v>32</v>
      </c>
      <c r="B34">
        <v>23023</v>
      </c>
      <c r="C34">
        <v>141</v>
      </c>
      <c r="D34">
        <v>141</v>
      </c>
      <c r="E34">
        <v>214</v>
      </c>
      <c r="F34">
        <v>277</v>
      </c>
      <c r="G34" s="8">
        <f t="shared" si="2"/>
        <v>0</v>
      </c>
      <c r="H34" s="8">
        <f t="shared" si="3"/>
        <v>0</v>
      </c>
      <c r="I34" s="8">
        <f t="shared" si="4"/>
        <v>0</v>
      </c>
      <c r="J34" s="8">
        <f t="shared" si="5"/>
        <v>0</v>
      </c>
      <c r="K34" s="2"/>
      <c r="L34" s="2"/>
      <c r="M34" s="2">
        <f t="shared" si="10"/>
        <v>1</v>
      </c>
      <c r="N34" s="2">
        <f t="shared" si="11"/>
        <v>1</v>
      </c>
      <c r="O34" s="2">
        <f t="shared" si="12"/>
        <v>1</v>
      </c>
      <c r="P34" s="2">
        <f t="shared" si="13"/>
        <v>1</v>
      </c>
      <c r="Q34" s="6"/>
      <c r="R34" s="6"/>
      <c r="S34" s="2"/>
      <c r="T34" s="2"/>
      <c r="U34" s="2"/>
      <c r="V34" s="2"/>
      <c r="W34" s="2"/>
      <c r="X34" s="4"/>
      <c r="Y34" s="4"/>
      <c r="Z34" s="4"/>
      <c r="AA34" s="4"/>
      <c r="AB34" s="2"/>
      <c r="AC34" s="2"/>
      <c r="AD34" s="2"/>
      <c r="AE34" s="2"/>
      <c r="AF34" s="2"/>
    </row>
    <row r="35" spans="1:32" x14ac:dyDescent="0.2">
      <c r="A35" t="s">
        <v>33</v>
      </c>
      <c r="B35">
        <v>124515247</v>
      </c>
      <c r="C35">
        <v>0</v>
      </c>
      <c r="D35">
        <v>0</v>
      </c>
      <c r="E35"/>
      <c r="F35">
        <v>0</v>
      </c>
      <c r="G35" s="8">
        <f t="shared" si="2"/>
        <v>0</v>
      </c>
      <c r="H35" s="8">
        <f t="shared" si="3"/>
        <v>0</v>
      </c>
      <c r="I35" s="8">
        <f t="shared" si="4"/>
        <v>0</v>
      </c>
      <c r="J35" s="8">
        <f t="shared" si="5"/>
        <v>0</v>
      </c>
      <c r="K35" s="2"/>
      <c r="L35" s="2"/>
      <c r="M35" s="2">
        <f t="shared" si="10"/>
        <v>1</v>
      </c>
      <c r="N35" s="2">
        <f t="shared" si="11"/>
        <v>1</v>
      </c>
      <c r="O35" s="2">
        <f t="shared" si="12"/>
        <v>0</v>
      </c>
      <c r="P35" s="2">
        <f t="shared" si="13"/>
        <v>1</v>
      </c>
      <c r="Q35" s="6"/>
      <c r="R35" s="6"/>
      <c r="S35" s="2"/>
      <c r="T35" s="2"/>
      <c r="U35" s="2"/>
      <c r="V35" s="2"/>
      <c r="W35" s="2"/>
      <c r="X35" s="4"/>
      <c r="Y35" s="4"/>
      <c r="Z35" s="4"/>
      <c r="AA35" s="4"/>
      <c r="AB35" s="2"/>
      <c r="AC35" s="2"/>
      <c r="AD35" s="2"/>
      <c r="AE35" s="2"/>
      <c r="AF35" s="2"/>
    </row>
    <row r="36" spans="1:32" x14ac:dyDescent="0.2">
      <c r="A36" t="s">
        <v>34</v>
      </c>
      <c r="B36">
        <v>1168</v>
      </c>
      <c r="C36">
        <v>232</v>
      </c>
      <c r="D36">
        <v>244</v>
      </c>
      <c r="E36">
        <v>165</v>
      </c>
      <c r="F36">
        <v>445</v>
      </c>
      <c r="G36" s="8">
        <f t="shared" si="2"/>
        <v>0</v>
      </c>
      <c r="H36" s="8">
        <f t="shared" si="3"/>
        <v>0</v>
      </c>
      <c r="I36" s="8">
        <f t="shared" si="4"/>
        <v>0</v>
      </c>
      <c r="J36" s="8">
        <f t="shared" si="5"/>
        <v>0</v>
      </c>
      <c r="K36" s="2"/>
      <c r="L36" s="2"/>
      <c r="M36" s="2">
        <f t="shared" si="10"/>
        <v>1</v>
      </c>
      <c r="N36" s="2">
        <f t="shared" si="11"/>
        <v>1</v>
      </c>
      <c r="O36" s="2">
        <f t="shared" si="12"/>
        <v>1</v>
      </c>
      <c r="P36" s="2">
        <f t="shared" si="13"/>
        <v>1</v>
      </c>
      <c r="Q36" s="6"/>
      <c r="R36" s="6"/>
      <c r="S36" s="2"/>
      <c r="T36" s="2"/>
      <c r="U36" s="2"/>
      <c r="V36" s="2"/>
      <c r="W36" s="2"/>
      <c r="X36" s="4"/>
      <c r="Y36" s="4"/>
      <c r="Z36" s="4"/>
      <c r="AA36" s="4"/>
      <c r="AB36" s="2"/>
      <c r="AC36" s="2"/>
      <c r="AD36" s="2"/>
      <c r="AE36" s="2"/>
      <c r="AF36" s="2"/>
    </row>
    <row r="37" spans="1:32" x14ac:dyDescent="0.2">
      <c r="A37" t="s">
        <v>35</v>
      </c>
      <c r="B37">
        <v>280655816</v>
      </c>
      <c r="C37">
        <v>37</v>
      </c>
      <c r="D37">
        <v>37</v>
      </c>
      <c r="E37">
        <v>68</v>
      </c>
      <c r="F37">
        <v>37</v>
      </c>
      <c r="G37" s="8">
        <f t="shared" si="2"/>
        <v>0</v>
      </c>
      <c r="H37" s="8">
        <f t="shared" si="3"/>
        <v>0</v>
      </c>
      <c r="I37" s="8">
        <f t="shared" si="4"/>
        <v>0</v>
      </c>
      <c r="J37" s="8">
        <f t="shared" si="5"/>
        <v>0</v>
      </c>
      <c r="K37" s="2"/>
      <c r="L37" s="2"/>
      <c r="M37" s="2">
        <f t="shared" si="10"/>
        <v>1</v>
      </c>
      <c r="N37" s="2">
        <f t="shared" si="11"/>
        <v>1</v>
      </c>
      <c r="O37" s="2">
        <f t="shared" si="12"/>
        <v>1</v>
      </c>
      <c r="P37" s="2">
        <f t="shared" si="13"/>
        <v>1</v>
      </c>
      <c r="Q37" s="6"/>
      <c r="R37" s="6"/>
      <c r="S37" s="2"/>
      <c r="T37" s="2"/>
      <c r="U37" s="2"/>
      <c r="V37" s="2"/>
      <c r="W37" s="2"/>
      <c r="X37" s="4"/>
      <c r="Y37" s="4"/>
      <c r="Z37" s="4"/>
      <c r="AA37" s="4"/>
      <c r="AB37" s="2"/>
      <c r="AC37" s="2"/>
      <c r="AD37" s="2"/>
      <c r="AE37" s="2"/>
      <c r="AF37" s="2"/>
    </row>
    <row r="38" spans="1:32" x14ac:dyDescent="0.2">
      <c r="A38" t="s">
        <v>36</v>
      </c>
      <c r="B38">
        <v>59725916</v>
      </c>
      <c r="C38">
        <v>39</v>
      </c>
      <c r="D38">
        <v>39</v>
      </c>
      <c r="E38">
        <v>105</v>
      </c>
      <c r="F38">
        <v>102</v>
      </c>
      <c r="G38" s="8">
        <f t="shared" si="2"/>
        <v>0</v>
      </c>
      <c r="H38" s="8">
        <f t="shared" si="3"/>
        <v>0</v>
      </c>
      <c r="I38" s="8">
        <f t="shared" si="4"/>
        <v>0</v>
      </c>
      <c r="J38" s="8">
        <f t="shared" si="5"/>
        <v>0</v>
      </c>
      <c r="K38" s="2"/>
      <c r="L38" s="2"/>
      <c r="M38" s="2">
        <f t="shared" si="10"/>
        <v>1</v>
      </c>
      <c r="N38" s="2">
        <f t="shared" si="11"/>
        <v>1</v>
      </c>
      <c r="O38" s="2">
        <f t="shared" si="12"/>
        <v>1</v>
      </c>
      <c r="P38" s="2">
        <f t="shared" si="13"/>
        <v>1</v>
      </c>
      <c r="Q38" s="6"/>
      <c r="R38" s="6"/>
      <c r="S38" s="2"/>
      <c r="T38" s="2"/>
      <c r="U38" s="2"/>
      <c r="V38" s="2"/>
      <c r="W38" s="2"/>
      <c r="X38" s="4"/>
      <c r="Y38" s="4"/>
      <c r="Z38" s="4"/>
      <c r="AA38" s="4"/>
      <c r="AB38" s="2"/>
      <c r="AC38" s="2"/>
      <c r="AD38" s="2"/>
      <c r="AE38" s="2"/>
      <c r="AF38" s="2"/>
    </row>
    <row r="39" spans="1:32" x14ac:dyDescent="0.2">
      <c r="A39" t="s">
        <v>37</v>
      </c>
      <c r="B39">
        <v>3314590</v>
      </c>
      <c r="C39">
        <v>135</v>
      </c>
      <c r="D39">
        <v>934</v>
      </c>
      <c r="E39">
        <v>531</v>
      </c>
      <c r="F39">
        <v>82</v>
      </c>
      <c r="G39" s="8">
        <f t="shared" si="2"/>
        <v>0</v>
      </c>
      <c r="H39" s="8">
        <f t="shared" si="3"/>
        <v>0</v>
      </c>
      <c r="I39" s="8">
        <f t="shared" si="4"/>
        <v>0</v>
      </c>
      <c r="J39" s="8">
        <f t="shared" si="5"/>
        <v>0</v>
      </c>
      <c r="K39" s="2"/>
      <c r="L39" s="2"/>
      <c r="M39" s="2">
        <f t="shared" si="10"/>
        <v>1</v>
      </c>
      <c r="N39" s="2">
        <f t="shared" si="11"/>
        <v>1</v>
      </c>
      <c r="O39" s="2">
        <f t="shared" si="12"/>
        <v>1</v>
      </c>
      <c r="P39" s="2">
        <f t="shared" si="13"/>
        <v>1</v>
      </c>
      <c r="Q39" s="6"/>
      <c r="R39" s="6"/>
      <c r="S39" s="2"/>
      <c r="T39" s="2"/>
      <c r="U39" s="2"/>
      <c r="V39" s="2"/>
      <c r="W39" s="2"/>
      <c r="X39" s="4"/>
      <c r="Y39" s="4"/>
      <c r="Z39" s="4"/>
      <c r="AA39" s="4"/>
      <c r="AB39" s="2"/>
      <c r="AC39" s="2"/>
      <c r="AD39" s="2"/>
      <c r="AE39" s="2"/>
      <c r="AF39" s="2"/>
    </row>
    <row r="40" spans="1:32" x14ac:dyDescent="0.2">
      <c r="A40" t="s">
        <v>38</v>
      </c>
      <c r="B40">
        <v>720</v>
      </c>
      <c r="C40">
        <v>52</v>
      </c>
      <c r="D40">
        <v>52</v>
      </c>
      <c r="E40">
        <v>52</v>
      </c>
      <c r="F40">
        <v>52</v>
      </c>
      <c r="G40" s="8">
        <f t="shared" si="2"/>
        <v>0</v>
      </c>
      <c r="H40" s="8">
        <f t="shared" si="3"/>
        <v>0</v>
      </c>
      <c r="I40" s="8">
        <f t="shared" si="4"/>
        <v>0</v>
      </c>
      <c r="J40" s="8">
        <f t="shared" si="5"/>
        <v>0</v>
      </c>
      <c r="K40" s="2"/>
      <c r="L40" s="2"/>
      <c r="M40" s="2">
        <f t="shared" si="10"/>
        <v>1</v>
      </c>
      <c r="N40" s="2">
        <f t="shared" si="11"/>
        <v>1</v>
      </c>
      <c r="O40" s="2">
        <f t="shared" si="12"/>
        <v>1</v>
      </c>
      <c r="P40" s="2">
        <f t="shared" si="13"/>
        <v>1</v>
      </c>
      <c r="Q40" s="6"/>
      <c r="R40" s="6"/>
      <c r="S40" s="2"/>
      <c r="T40" s="2"/>
      <c r="U40" s="2"/>
      <c r="V40" s="2"/>
      <c r="W40" s="2"/>
      <c r="X40" s="4"/>
      <c r="Y40" s="4"/>
      <c r="Z40" s="4"/>
      <c r="AA40" s="4"/>
      <c r="AB40" s="2"/>
      <c r="AC40" s="2"/>
      <c r="AD40" s="2"/>
      <c r="AE40" s="2"/>
      <c r="AF40" s="2"/>
    </row>
    <row r="41" spans="1:32" x14ac:dyDescent="0.2">
      <c r="A41" t="s">
        <v>39</v>
      </c>
      <c r="B41">
        <v>29447</v>
      </c>
      <c r="C41">
        <v>11670</v>
      </c>
      <c r="D41">
        <v>11670</v>
      </c>
      <c r="E41">
        <v>62257</v>
      </c>
      <c r="F41">
        <v>35874</v>
      </c>
      <c r="G41" s="8">
        <f t="shared" si="2"/>
        <v>0</v>
      </c>
      <c r="H41" s="8">
        <f t="shared" si="3"/>
        <v>0</v>
      </c>
      <c r="I41" s="8">
        <f t="shared" si="4"/>
        <v>1</v>
      </c>
      <c r="J41" s="8">
        <f t="shared" si="5"/>
        <v>1</v>
      </c>
      <c r="K41" s="2"/>
      <c r="L41" s="2"/>
      <c r="M41" s="2">
        <f t="shared" si="10"/>
        <v>1</v>
      </c>
      <c r="N41" s="2">
        <f t="shared" si="11"/>
        <v>1</v>
      </c>
      <c r="O41" s="2">
        <f t="shared" si="12"/>
        <v>1</v>
      </c>
      <c r="P41" s="2">
        <f t="shared" si="13"/>
        <v>1</v>
      </c>
      <c r="Q41" s="6"/>
      <c r="R41" s="6"/>
      <c r="S41" s="2"/>
      <c r="T41" s="2"/>
      <c r="U41" s="2"/>
      <c r="V41" s="2"/>
      <c r="W41" s="2"/>
      <c r="X41" s="4"/>
      <c r="Y41" s="4"/>
      <c r="Z41" s="4"/>
      <c r="AA41" s="4"/>
      <c r="AB41" s="2"/>
      <c r="AC41" s="2"/>
      <c r="AD41" s="2"/>
      <c r="AE41" s="2"/>
      <c r="AF41" s="2"/>
    </row>
    <row r="42" spans="1:32" x14ac:dyDescent="0.2">
      <c r="A42" t="s">
        <v>40</v>
      </c>
      <c r="B42">
        <v>119424</v>
      </c>
      <c r="C42">
        <v>586</v>
      </c>
      <c r="D42"/>
      <c r="E42">
        <v>1037</v>
      </c>
      <c r="F42">
        <v>1031</v>
      </c>
      <c r="G42" s="8">
        <f t="shared" si="2"/>
        <v>0</v>
      </c>
      <c r="H42" s="8">
        <f t="shared" si="3"/>
        <v>0</v>
      </c>
      <c r="I42" s="8">
        <f t="shared" si="4"/>
        <v>0</v>
      </c>
      <c r="J42" s="8">
        <f t="shared" si="5"/>
        <v>0</v>
      </c>
      <c r="K42" s="2"/>
      <c r="L42" s="2"/>
      <c r="M42" s="2">
        <f t="shared" si="10"/>
        <v>1</v>
      </c>
      <c r="N42" s="2">
        <f t="shared" si="11"/>
        <v>0</v>
      </c>
      <c r="O42" s="2">
        <f t="shared" si="12"/>
        <v>1</v>
      </c>
      <c r="P42" s="2">
        <f t="shared" si="13"/>
        <v>1</v>
      </c>
      <c r="Q42" s="6"/>
      <c r="R42" s="6"/>
      <c r="S42" s="2"/>
      <c r="T42" s="2"/>
      <c r="U42" s="2"/>
      <c r="V42" s="2"/>
      <c r="W42" s="2"/>
      <c r="X42" s="4"/>
      <c r="Y42" s="4"/>
      <c r="Z42" s="4"/>
      <c r="AA42" s="4"/>
      <c r="AB42" s="2"/>
      <c r="AC42" s="2"/>
      <c r="AD42" s="2"/>
      <c r="AE42" s="2"/>
      <c r="AF42" s="2"/>
    </row>
    <row r="43" spans="1:32" x14ac:dyDescent="0.2">
      <c r="A43" t="s">
        <v>41</v>
      </c>
      <c r="B43">
        <v>370693</v>
      </c>
      <c r="C43">
        <v>25</v>
      </c>
      <c r="D43">
        <v>25</v>
      </c>
      <c r="E43">
        <v>25</v>
      </c>
      <c r="F43">
        <v>25</v>
      </c>
      <c r="G43" s="8">
        <f t="shared" si="2"/>
        <v>0</v>
      </c>
      <c r="H43" s="8">
        <f t="shared" si="3"/>
        <v>0</v>
      </c>
      <c r="I43" s="8">
        <f t="shared" si="4"/>
        <v>0</v>
      </c>
      <c r="J43" s="8">
        <f t="shared" si="5"/>
        <v>0</v>
      </c>
      <c r="K43" s="2"/>
      <c r="L43" s="2"/>
      <c r="M43" s="2">
        <f t="shared" si="10"/>
        <v>1</v>
      </c>
      <c r="N43" s="2">
        <f t="shared" si="11"/>
        <v>1</v>
      </c>
      <c r="O43" s="2">
        <f t="shared" si="12"/>
        <v>1</v>
      </c>
      <c r="P43" s="2">
        <f t="shared" si="13"/>
        <v>1</v>
      </c>
      <c r="Q43" s="6"/>
      <c r="R43" s="6"/>
      <c r="S43" s="2"/>
      <c r="T43" s="2"/>
      <c r="U43" s="2"/>
      <c r="V43" s="2"/>
      <c r="W43" s="2"/>
      <c r="X43" s="4"/>
      <c r="Y43" s="4"/>
      <c r="Z43" s="4"/>
      <c r="AA43" s="4"/>
      <c r="AB43" s="2"/>
      <c r="AC43" s="2"/>
      <c r="AD43" s="2"/>
      <c r="AE43" s="2"/>
      <c r="AF43" s="2"/>
    </row>
    <row r="44" spans="1:32" x14ac:dyDescent="0.2">
      <c r="A44" t="s">
        <v>42</v>
      </c>
      <c r="B44">
        <v>1360121</v>
      </c>
      <c r="C44">
        <v>573004</v>
      </c>
      <c r="D44">
        <v>573004</v>
      </c>
      <c r="E44"/>
      <c r="F44"/>
      <c r="G44" s="8">
        <f t="shared" si="2"/>
        <v>0</v>
      </c>
      <c r="H44" s="8">
        <f t="shared" si="3"/>
        <v>0</v>
      </c>
      <c r="I44" s="8">
        <f t="shared" si="4"/>
        <v>0</v>
      </c>
      <c r="J44" s="8">
        <f t="shared" si="5"/>
        <v>0</v>
      </c>
      <c r="K44" s="2"/>
      <c r="L44" s="2"/>
      <c r="M44" s="2">
        <f t="shared" si="10"/>
        <v>1</v>
      </c>
      <c r="N44" s="2">
        <f t="shared" si="11"/>
        <v>1</v>
      </c>
      <c r="O44" s="2">
        <f t="shared" si="12"/>
        <v>0</v>
      </c>
      <c r="P44" s="2">
        <f t="shared" si="13"/>
        <v>0</v>
      </c>
      <c r="Q44" s="6"/>
      <c r="R44" s="6"/>
      <c r="S44" s="2"/>
      <c r="T44" s="2"/>
      <c r="U44" s="2"/>
      <c r="V44" s="2"/>
      <c r="W44" s="2"/>
      <c r="X44" s="4"/>
      <c r="Y44" s="4"/>
      <c r="Z44" s="4"/>
      <c r="AA44" s="4"/>
      <c r="AB44" s="2"/>
      <c r="AC44" s="2"/>
      <c r="AD44" s="2"/>
      <c r="AE44" s="2"/>
      <c r="AF44" s="2"/>
    </row>
    <row r="45" spans="1:32" x14ac:dyDescent="0.2">
      <c r="A45" t="s">
        <v>43</v>
      </c>
      <c r="B45">
        <v>1322347</v>
      </c>
      <c r="C45">
        <v>6128</v>
      </c>
      <c r="D45">
        <v>132202</v>
      </c>
      <c r="E45">
        <v>50095</v>
      </c>
      <c r="F45">
        <v>7834</v>
      </c>
      <c r="G45" s="8">
        <f t="shared" si="2"/>
        <v>0</v>
      </c>
      <c r="H45" s="8">
        <f t="shared" si="3"/>
        <v>0</v>
      </c>
      <c r="I45" s="8">
        <f t="shared" si="4"/>
        <v>0</v>
      </c>
      <c r="J45" s="8">
        <f t="shared" si="5"/>
        <v>0</v>
      </c>
      <c r="K45" s="2"/>
      <c r="L45" s="2"/>
      <c r="M45" s="2">
        <f t="shared" si="10"/>
        <v>1</v>
      </c>
      <c r="N45" s="2">
        <f t="shared" si="11"/>
        <v>1</v>
      </c>
      <c r="O45" s="2">
        <f t="shared" si="12"/>
        <v>1</v>
      </c>
      <c r="P45" s="2">
        <f t="shared" si="13"/>
        <v>1</v>
      </c>
      <c r="Q45" s="6"/>
      <c r="R45" s="6"/>
      <c r="S45" s="2"/>
      <c r="T45" s="2"/>
      <c r="U45" s="2"/>
      <c r="V45" s="2"/>
      <c r="W45" s="2"/>
      <c r="X45" s="4"/>
      <c r="Y45" s="4"/>
      <c r="Z45" s="4"/>
      <c r="AA45" s="4"/>
      <c r="AB45" s="2"/>
      <c r="AC45" s="2"/>
      <c r="AD45" s="2"/>
      <c r="AE45" s="2"/>
      <c r="AF45" s="2"/>
    </row>
    <row r="46" spans="1:32" x14ac:dyDescent="0.2">
      <c r="A46" t="s">
        <v>44</v>
      </c>
      <c r="B46">
        <v>1936894</v>
      </c>
      <c r="C46">
        <v>58794</v>
      </c>
      <c r="D46">
        <v>58815</v>
      </c>
      <c r="E46">
        <v>240523</v>
      </c>
      <c r="F46">
        <v>214001</v>
      </c>
      <c r="G46" s="8">
        <f t="shared" si="2"/>
        <v>0</v>
      </c>
      <c r="H46" s="8">
        <f t="shared" si="3"/>
        <v>0</v>
      </c>
      <c r="I46" s="8">
        <f t="shared" si="4"/>
        <v>0</v>
      </c>
      <c r="J46" s="8">
        <f t="shared" si="5"/>
        <v>0</v>
      </c>
      <c r="K46" s="2"/>
      <c r="L46" s="2"/>
      <c r="M46" s="2">
        <f t="shared" si="10"/>
        <v>1</v>
      </c>
      <c r="N46" s="2">
        <f t="shared" si="11"/>
        <v>1</v>
      </c>
      <c r="O46" s="2">
        <f t="shared" si="12"/>
        <v>1</v>
      </c>
      <c r="P46" s="2">
        <f t="shared" si="13"/>
        <v>1</v>
      </c>
      <c r="Q46" s="6"/>
      <c r="R46" s="6"/>
      <c r="S46" s="2"/>
      <c r="T46" s="2"/>
      <c r="U46" s="2"/>
      <c r="V46" s="2"/>
      <c r="W46" s="2"/>
      <c r="X46" s="4"/>
      <c r="Y46" s="4"/>
      <c r="Z46" s="4"/>
      <c r="AA46" s="4"/>
      <c r="AB46" s="2"/>
      <c r="AC46" s="2"/>
      <c r="AD46" s="2"/>
      <c r="AE46" s="2"/>
      <c r="AF46" s="2"/>
    </row>
    <row r="47" spans="1:32" x14ac:dyDescent="0.2">
      <c r="A47" t="s">
        <v>45</v>
      </c>
      <c r="B47">
        <v>1757575</v>
      </c>
      <c r="C47">
        <v>31</v>
      </c>
      <c r="D47"/>
      <c r="E47"/>
      <c r="F47"/>
      <c r="G47" s="8">
        <f t="shared" si="2"/>
        <v>0</v>
      </c>
      <c r="H47" s="8">
        <f t="shared" si="3"/>
        <v>0</v>
      </c>
      <c r="I47" s="8">
        <f t="shared" si="4"/>
        <v>0</v>
      </c>
      <c r="J47" s="8">
        <f t="shared" si="5"/>
        <v>0</v>
      </c>
      <c r="K47" s="2"/>
      <c r="L47" s="2"/>
      <c r="M47" s="2">
        <f t="shared" si="10"/>
        <v>1</v>
      </c>
      <c r="N47" s="2">
        <f t="shared" si="11"/>
        <v>0</v>
      </c>
      <c r="O47" s="2">
        <f t="shared" si="12"/>
        <v>0</v>
      </c>
      <c r="P47" s="2">
        <f t="shared" si="13"/>
        <v>0</v>
      </c>
      <c r="Q47" s="6"/>
      <c r="R47" s="6"/>
      <c r="S47" s="2"/>
      <c r="T47" s="2"/>
      <c r="U47" s="2"/>
      <c r="V47" s="2"/>
      <c r="W47" s="2"/>
      <c r="X47" s="4"/>
      <c r="Y47" s="4"/>
      <c r="Z47" s="4"/>
      <c r="AA47" s="4"/>
      <c r="AB47" s="2"/>
      <c r="AC47" s="2"/>
      <c r="AD47" s="2"/>
      <c r="AE47" s="2"/>
      <c r="AF47" s="2"/>
    </row>
    <row r="48" spans="1:32" x14ac:dyDescent="0.2">
      <c r="A48" t="s">
        <v>46</v>
      </c>
      <c r="B48">
        <v>588565</v>
      </c>
      <c r="C48">
        <v>42613</v>
      </c>
      <c r="D48">
        <v>44802</v>
      </c>
      <c r="E48">
        <v>83545</v>
      </c>
      <c r="F48">
        <v>303977</v>
      </c>
      <c r="G48" s="8">
        <f t="shared" si="2"/>
        <v>0</v>
      </c>
      <c r="H48" s="8">
        <f t="shared" si="3"/>
        <v>0</v>
      </c>
      <c r="I48" s="8">
        <f t="shared" si="4"/>
        <v>0</v>
      </c>
      <c r="J48" s="8">
        <f t="shared" si="5"/>
        <v>0</v>
      </c>
      <c r="K48" s="2"/>
      <c r="L48" s="2"/>
      <c r="M48" s="2">
        <f t="shared" si="10"/>
        <v>1</v>
      </c>
      <c r="N48" s="2">
        <f t="shared" si="11"/>
        <v>1</v>
      </c>
      <c r="O48" s="2">
        <f t="shared" si="12"/>
        <v>1</v>
      </c>
      <c r="P48" s="2">
        <f t="shared" si="13"/>
        <v>1</v>
      </c>
      <c r="Q48" s="6"/>
      <c r="R48" s="6"/>
      <c r="S48" s="2"/>
      <c r="T48" s="2"/>
      <c r="U48" s="2"/>
      <c r="V48" s="2"/>
      <c r="W48" s="2"/>
      <c r="X48" s="4"/>
      <c r="Y48" s="4"/>
      <c r="Z48" s="4"/>
      <c r="AA48" s="4"/>
      <c r="AB48" s="2"/>
      <c r="AC48" s="2"/>
      <c r="AD48" s="2"/>
      <c r="AE48" s="2"/>
      <c r="AF48" s="2"/>
    </row>
    <row r="49" spans="1:32" x14ac:dyDescent="0.2">
      <c r="A49" t="s">
        <v>47</v>
      </c>
      <c r="B49">
        <v>94310384</v>
      </c>
      <c r="C49">
        <v>23</v>
      </c>
      <c r="D49">
        <v>23</v>
      </c>
      <c r="E49">
        <v>23</v>
      </c>
      <c r="F49">
        <v>23</v>
      </c>
      <c r="G49" s="8">
        <f t="shared" si="2"/>
        <v>0</v>
      </c>
      <c r="H49" s="8">
        <f t="shared" si="3"/>
        <v>0</v>
      </c>
      <c r="I49" s="8">
        <f t="shared" si="4"/>
        <v>0</v>
      </c>
      <c r="J49" s="8">
        <f t="shared" si="5"/>
        <v>0</v>
      </c>
      <c r="K49" s="2"/>
      <c r="L49" s="2"/>
      <c r="M49" s="2">
        <f t="shared" si="10"/>
        <v>1</v>
      </c>
      <c r="N49" s="2">
        <f t="shared" si="11"/>
        <v>1</v>
      </c>
      <c r="O49" s="2">
        <f t="shared" si="12"/>
        <v>1</v>
      </c>
      <c r="P49" s="2">
        <f t="shared" si="13"/>
        <v>1</v>
      </c>
      <c r="Q49" s="6"/>
      <c r="R49" s="6"/>
      <c r="S49" s="2"/>
      <c r="T49" s="2"/>
      <c r="U49" s="2"/>
      <c r="V49" s="2"/>
      <c r="W49" s="2"/>
      <c r="X49" s="4"/>
      <c r="Y49" s="4"/>
      <c r="Z49" s="4"/>
      <c r="AA49" s="4"/>
      <c r="AB49" s="2"/>
      <c r="AC49" s="2"/>
      <c r="AD49" s="2"/>
      <c r="AE49" s="2"/>
      <c r="AF49" s="2"/>
    </row>
    <row r="50" spans="1:32" x14ac:dyDescent="0.2">
      <c r="A50" t="s">
        <v>48</v>
      </c>
      <c r="B50">
        <v>608601</v>
      </c>
      <c r="C50">
        <v>14254</v>
      </c>
      <c r="D50">
        <v>14254</v>
      </c>
      <c r="E50">
        <v>18223</v>
      </c>
      <c r="F50">
        <v>19029</v>
      </c>
      <c r="G50" s="8">
        <f t="shared" si="2"/>
        <v>0</v>
      </c>
      <c r="H50" s="8">
        <f t="shared" si="3"/>
        <v>0</v>
      </c>
      <c r="I50" s="8">
        <f t="shared" si="4"/>
        <v>0</v>
      </c>
      <c r="J50" s="8">
        <f t="shared" si="5"/>
        <v>0</v>
      </c>
      <c r="K50" s="2"/>
      <c r="L50" s="2"/>
      <c r="M50" s="2">
        <f t="shared" si="10"/>
        <v>1</v>
      </c>
      <c r="N50" s="2">
        <f t="shared" si="11"/>
        <v>1</v>
      </c>
      <c r="O50" s="2">
        <f t="shared" si="12"/>
        <v>1</v>
      </c>
      <c r="P50" s="2">
        <f t="shared" si="13"/>
        <v>1</v>
      </c>
      <c r="Q50" s="6"/>
      <c r="R50" s="6"/>
      <c r="S50" s="2"/>
      <c r="T50" s="2"/>
      <c r="U50" s="2"/>
      <c r="V50" s="2"/>
      <c r="W50" s="2"/>
      <c r="X50" s="4"/>
      <c r="Y50" s="4"/>
      <c r="Z50" s="4"/>
      <c r="AA50" s="4"/>
      <c r="AB50" s="2"/>
      <c r="AC50" s="2"/>
      <c r="AD50" s="2"/>
      <c r="AE50" s="2"/>
      <c r="AF50" s="2"/>
    </row>
    <row r="51" spans="1:32" x14ac:dyDescent="0.2">
      <c r="A51" t="s">
        <v>49</v>
      </c>
      <c r="B51">
        <v>9189950</v>
      </c>
      <c r="C51">
        <v>33921796</v>
      </c>
      <c r="D51">
        <v>36979805</v>
      </c>
      <c r="E51"/>
      <c r="F51">
        <v>6465252</v>
      </c>
      <c r="G51" s="8">
        <f t="shared" si="2"/>
        <v>1</v>
      </c>
      <c r="H51" s="8">
        <f t="shared" si="3"/>
        <v>1</v>
      </c>
      <c r="I51" s="8">
        <f t="shared" si="4"/>
        <v>0</v>
      </c>
      <c r="J51" s="8">
        <f t="shared" si="5"/>
        <v>0</v>
      </c>
      <c r="K51" s="2"/>
      <c r="L51" s="2"/>
      <c r="M51" s="2">
        <f t="shared" si="10"/>
        <v>1</v>
      </c>
      <c r="N51" s="2">
        <f t="shared" si="11"/>
        <v>1</v>
      </c>
      <c r="O51" s="2">
        <f t="shared" si="12"/>
        <v>0</v>
      </c>
      <c r="P51" s="2">
        <f t="shared" si="13"/>
        <v>1</v>
      </c>
      <c r="Q51" s="6"/>
      <c r="R51" s="6"/>
      <c r="S51" s="2"/>
      <c r="T51" s="2"/>
      <c r="U51" s="2"/>
      <c r="V51" s="2"/>
      <c r="W51" s="2"/>
      <c r="X51" s="4"/>
      <c r="Y51" s="4"/>
      <c r="Z51" s="4"/>
      <c r="AA51" s="4"/>
      <c r="AB51" s="2"/>
      <c r="AC51" s="2"/>
      <c r="AD51" s="2"/>
      <c r="AE51" s="2"/>
      <c r="AF51" s="2"/>
    </row>
    <row r="52" spans="1:32" x14ac:dyDescent="0.2">
      <c r="A52" t="s">
        <v>50</v>
      </c>
      <c r="B52">
        <v>16809</v>
      </c>
      <c r="C52">
        <v>1463488</v>
      </c>
      <c r="D52">
        <v>1463488</v>
      </c>
      <c r="E52">
        <v>14945</v>
      </c>
      <c r="F52">
        <v>3839</v>
      </c>
      <c r="G52" s="8">
        <f t="shared" si="2"/>
        <v>1</v>
      </c>
      <c r="H52" s="8">
        <f t="shared" si="3"/>
        <v>1</v>
      </c>
      <c r="I52" s="8">
        <f t="shared" si="4"/>
        <v>0</v>
      </c>
      <c r="J52" s="8">
        <f t="shared" si="5"/>
        <v>0</v>
      </c>
      <c r="K52" s="2"/>
      <c r="L52" s="2"/>
      <c r="M52" s="2">
        <f t="shared" si="10"/>
        <v>1</v>
      </c>
      <c r="N52" s="2">
        <f t="shared" si="11"/>
        <v>1</v>
      </c>
      <c r="O52" s="2">
        <f t="shared" si="12"/>
        <v>1</v>
      </c>
      <c r="P52" s="2">
        <f t="shared" si="13"/>
        <v>1</v>
      </c>
      <c r="Q52" s="6"/>
      <c r="R52" s="6"/>
      <c r="S52" s="2"/>
      <c r="T52" s="2"/>
      <c r="U52" s="2"/>
      <c r="V52" s="2"/>
      <c r="W52" s="2"/>
      <c r="X52" s="4"/>
      <c r="Y52" s="4"/>
      <c r="Z52" s="4"/>
      <c r="AA52" s="4"/>
      <c r="AB52" s="2"/>
      <c r="AC52" s="2"/>
      <c r="AD52" s="2"/>
      <c r="AE52" s="2"/>
      <c r="AF52" s="2"/>
    </row>
    <row r="53" spans="1:32" x14ac:dyDescent="0.2">
      <c r="A53" t="s">
        <v>51</v>
      </c>
      <c r="B53">
        <v>17485</v>
      </c>
      <c r="C53">
        <v>22569</v>
      </c>
      <c r="D53">
        <v>4190</v>
      </c>
      <c r="E53">
        <v>2469</v>
      </c>
      <c r="F53">
        <v>2477</v>
      </c>
      <c r="G53" s="8">
        <f t="shared" si="2"/>
        <v>1</v>
      </c>
      <c r="H53" s="8">
        <f t="shared" si="3"/>
        <v>0</v>
      </c>
      <c r="I53" s="8">
        <f t="shared" si="4"/>
        <v>0</v>
      </c>
      <c r="J53" s="8">
        <f t="shared" si="5"/>
        <v>0</v>
      </c>
      <c r="K53" s="2"/>
      <c r="L53" s="2"/>
      <c r="M53" s="2">
        <f t="shared" si="10"/>
        <v>1</v>
      </c>
      <c r="N53" s="2">
        <f t="shared" si="11"/>
        <v>1</v>
      </c>
      <c r="O53" s="2">
        <f t="shared" si="12"/>
        <v>1</v>
      </c>
      <c r="P53" s="2">
        <f t="shared" si="13"/>
        <v>1</v>
      </c>
      <c r="Q53" s="6"/>
      <c r="R53" s="6"/>
      <c r="S53" s="2"/>
      <c r="T53" s="2"/>
      <c r="U53" s="2"/>
      <c r="V53" s="2"/>
      <c r="W53" s="2"/>
      <c r="X53" s="4"/>
      <c r="Y53" s="4"/>
      <c r="Z53" s="4"/>
      <c r="AA53" s="4"/>
      <c r="AB53" s="2"/>
      <c r="AC53" s="2"/>
      <c r="AD53" s="2"/>
      <c r="AE53" s="2"/>
      <c r="AF53" s="2"/>
    </row>
    <row r="54" spans="1:32" x14ac:dyDescent="0.2">
      <c r="A54" t="s">
        <v>52</v>
      </c>
      <c r="B54">
        <v>39232237</v>
      </c>
      <c r="C54">
        <v>9099</v>
      </c>
      <c r="D54"/>
      <c r="E54">
        <v>60801</v>
      </c>
      <c r="F54">
        <v>892498</v>
      </c>
      <c r="G54" s="8">
        <f t="shared" si="2"/>
        <v>0</v>
      </c>
      <c r="H54" s="8">
        <f t="shared" si="3"/>
        <v>0</v>
      </c>
      <c r="I54" s="8">
        <f t="shared" si="4"/>
        <v>0</v>
      </c>
      <c r="J54" s="8">
        <f t="shared" si="5"/>
        <v>0</v>
      </c>
      <c r="K54" s="2"/>
      <c r="L54" s="2"/>
      <c r="M54" s="2">
        <f t="shared" si="10"/>
        <v>1</v>
      </c>
      <c r="N54" s="2">
        <f t="shared" si="11"/>
        <v>0</v>
      </c>
      <c r="O54" s="2">
        <f t="shared" si="12"/>
        <v>1</v>
      </c>
      <c r="P54" s="2">
        <f t="shared" si="13"/>
        <v>1</v>
      </c>
      <c r="Q54" s="6"/>
      <c r="R54" s="6"/>
      <c r="S54" s="2"/>
      <c r="T54" s="2"/>
      <c r="U54" s="2"/>
      <c r="V54" s="2"/>
      <c r="W54" s="2"/>
      <c r="X54" s="4"/>
      <c r="Y54" s="4"/>
      <c r="Z54" s="4"/>
      <c r="AA54" s="4"/>
      <c r="AB54" s="2"/>
      <c r="AC54" s="2"/>
      <c r="AD54" s="2"/>
      <c r="AE54" s="2"/>
      <c r="AF54" s="2"/>
    </row>
    <row r="55" spans="1:32" x14ac:dyDescent="0.2">
      <c r="A55" t="s">
        <v>53</v>
      </c>
      <c r="B55">
        <v>18792238</v>
      </c>
      <c r="C55">
        <v>9255390</v>
      </c>
      <c r="D55">
        <v>2856641</v>
      </c>
      <c r="E55"/>
      <c r="F55"/>
      <c r="G55" s="8">
        <f t="shared" si="2"/>
        <v>0</v>
      </c>
      <c r="H55" s="8">
        <f t="shared" si="3"/>
        <v>0</v>
      </c>
      <c r="I55" s="8">
        <f t="shared" si="4"/>
        <v>0</v>
      </c>
      <c r="J55" s="8">
        <f t="shared" si="5"/>
        <v>0</v>
      </c>
      <c r="K55" s="2"/>
      <c r="L55" s="2"/>
      <c r="M55" s="2">
        <f t="shared" si="10"/>
        <v>1</v>
      </c>
      <c r="N55" s="2">
        <f t="shared" si="11"/>
        <v>1</v>
      </c>
      <c r="O55" s="2">
        <f t="shared" si="12"/>
        <v>0</v>
      </c>
      <c r="P55" s="2">
        <f t="shared" si="13"/>
        <v>0</v>
      </c>
      <c r="Q55" s="6"/>
      <c r="R55" s="6"/>
      <c r="S55" s="2"/>
      <c r="T55" s="2"/>
      <c r="U55" s="2"/>
      <c r="V55" s="2"/>
      <c r="W55" s="2"/>
      <c r="X55" s="4"/>
      <c r="Y55" s="4"/>
      <c r="Z55" s="4"/>
      <c r="AA55" s="4"/>
      <c r="AB55" s="2"/>
      <c r="AC55" s="2"/>
      <c r="AD55" s="2"/>
      <c r="AE55" s="2"/>
      <c r="AF55" s="2"/>
    </row>
    <row r="56" spans="1:32" x14ac:dyDescent="0.2">
      <c r="A56" t="s">
        <v>54</v>
      </c>
      <c r="B56">
        <v>108635724</v>
      </c>
      <c r="C56">
        <v>4105264</v>
      </c>
      <c r="D56">
        <v>4105264</v>
      </c>
      <c r="E56"/>
      <c r="F56">
        <v>15387308</v>
      </c>
      <c r="G56" s="8">
        <f t="shared" si="2"/>
        <v>0</v>
      </c>
      <c r="H56" s="8">
        <f t="shared" si="3"/>
        <v>0</v>
      </c>
      <c r="I56" s="8">
        <f t="shared" si="4"/>
        <v>0</v>
      </c>
      <c r="J56" s="8">
        <f t="shared" si="5"/>
        <v>0</v>
      </c>
      <c r="K56" s="2"/>
      <c r="L56" s="2"/>
      <c r="M56" s="2">
        <f t="shared" si="10"/>
        <v>1</v>
      </c>
      <c r="N56" s="2">
        <f t="shared" si="11"/>
        <v>1</v>
      </c>
      <c r="O56" s="2">
        <f t="shared" si="12"/>
        <v>0</v>
      </c>
      <c r="P56" s="2">
        <f t="shared" si="13"/>
        <v>1</v>
      </c>
      <c r="Q56" s="6"/>
      <c r="R56" s="6"/>
      <c r="S56" s="2"/>
      <c r="T56" s="2"/>
      <c r="U56" s="2"/>
      <c r="V56" s="2"/>
      <c r="W56" s="2"/>
      <c r="X56" s="4"/>
      <c r="Y56" s="4"/>
      <c r="Z56" s="4"/>
      <c r="AA56" s="4"/>
      <c r="AB56" s="2"/>
      <c r="AC56" s="2"/>
      <c r="AD56" s="2"/>
      <c r="AE56" s="2"/>
      <c r="AF56" s="2"/>
    </row>
    <row r="57" spans="1:32" x14ac:dyDescent="0.2">
      <c r="A57" t="s">
        <v>55</v>
      </c>
      <c r="B57">
        <v>625117867</v>
      </c>
      <c r="C57">
        <v>489468</v>
      </c>
      <c r="D57">
        <v>489468</v>
      </c>
      <c r="E57"/>
      <c r="F57"/>
      <c r="G57" s="8">
        <f t="shared" si="2"/>
        <v>0</v>
      </c>
      <c r="H57" s="8">
        <f t="shared" si="3"/>
        <v>0</v>
      </c>
      <c r="I57" s="8">
        <f t="shared" si="4"/>
        <v>0</v>
      </c>
      <c r="J57" s="8">
        <f t="shared" si="5"/>
        <v>0</v>
      </c>
      <c r="K57" s="2"/>
      <c r="L57" s="2"/>
      <c r="M57" s="2">
        <f t="shared" si="10"/>
        <v>1</v>
      </c>
      <c r="N57" s="2">
        <f t="shared" si="11"/>
        <v>1</v>
      </c>
      <c r="O57" s="2">
        <f t="shared" si="12"/>
        <v>0</v>
      </c>
      <c r="P57" s="2">
        <f t="shared" si="13"/>
        <v>0</v>
      </c>
      <c r="Q57" s="6"/>
      <c r="R57" s="6"/>
      <c r="S57" s="2"/>
      <c r="T57" s="2"/>
      <c r="U57" s="2"/>
      <c r="V57" s="2"/>
      <c r="W57" s="2"/>
      <c r="X57" s="4"/>
      <c r="Y57" s="4"/>
      <c r="Z57" s="4"/>
      <c r="AA57" s="4"/>
      <c r="AB57" s="2"/>
      <c r="AC57" s="2"/>
      <c r="AD57" s="2"/>
      <c r="AE57" s="2"/>
      <c r="AF57" s="2"/>
    </row>
    <row r="58" spans="1:32" x14ac:dyDescent="0.2">
      <c r="A58" t="s">
        <v>56</v>
      </c>
      <c r="B58">
        <v>1152720</v>
      </c>
      <c r="C58">
        <v>9501</v>
      </c>
      <c r="D58">
        <v>9501</v>
      </c>
      <c r="E58">
        <v>12995</v>
      </c>
      <c r="F58">
        <v>74273</v>
      </c>
      <c r="G58" s="8">
        <f t="shared" si="2"/>
        <v>0</v>
      </c>
      <c r="H58" s="8">
        <f t="shared" si="3"/>
        <v>0</v>
      </c>
      <c r="I58" s="8">
        <f t="shared" si="4"/>
        <v>0</v>
      </c>
      <c r="J58" s="8">
        <f t="shared" si="5"/>
        <v>0</v>
      </c>
      <c r="K58" s="2"/>
      <c r="L58" s="2"/>
      <c r="M58" s="2">
        <f t="shared" si="10"/>
        <v>1</v>
      </c>
      <c r="N58" s="2">
        <f t="shared" si="11"/>
        <v>1</v>
      </c>
      <c r="O58" s="2">
        <f t="shared" si="12"/>
        <v>1</v>
      </c>
      <c r="P58" s="2">
        <f t="shared" si="13"/>
        <v>1</v>
      </c>
      <c r="Q58" s="6"/>
      <c r="R58" s="6"/>
      <c r="S58" s="2"/>
      <c r="T58" s="2"/>
      <c r="U58" s="2"/>
      <c r="V58" s="2"/>
      <c r="W58" s="2"/>
      <c r="X58" s="4"/>
      <c r="Y58" s="4"/>
      <c r="Z58" s="4"/>
      <c r="AA58" s="4"/>
      <c r="AB58" s="2"/>
      <c r="AC58" s="2"/>
      <c r="AD58" s="2"/>
      <c r="AE58" s="2"/>
      <c r="AF58" s="2"/>
    </row>
    <row r="59" spans="1:32" x14ac:dyDescent="0.2">
      <c r="A59" t="s">
        <v>57</v>
      </c>
      <c r="B59">
        <v>383283</v>
      </c>
      <c r="C59">
        <v>32023</v>
      </c>
      <c r="D59">
        <v>32023</v>
      </c>
      <c r="E59">
        <v>53228</v>
      </c>
      <c r="F59">
        <v>46039</v>
      </c>
      <c r="G59" s="8">
        <f t="shared" si="2"/>
        <v>0</v>
      </c>
      <c r="H59" s="8">
        <f t="shared" si="3"/>
        <v>0</v>
      </c>
      <c r="I59" s="8">
        <f t="shared" si="4"/>
        <v>0</v>
      </c>
      <c r="J59" s="8">
        <f t="shared" si="5"/>
        <v>0</v>
      </c>
      <c r="K59" s="2"/>
      <c r="L59" s="2"/>
      <c r="M59" s="2">
        <f t="shared" si="10"/>
        <v>1</v>
      </c>
      <c r="N59" s="2">
        <f t="shared" si="11"/>
        <v>1</v>
      </c>
      <c r="O59" s="2">
        <f t="shared" si="12"/>
        <v>1</v>
      </c>
      <c r="P59" s="2">
        <f t="shared" si="13"/>
        <v>1</v>
      </c>
      <c r="Q59" s="6"/>
      <c r="R59" s="6"/>
      <c r="S59" s="2"/>
      <c r="T59" s="2"/>
      <c r="U59" s="2"/>
      <c r="V59" s="2"/>
      <c r="W59" s="2"/>
      <c r="X59" s="4"/>
      <c r="Y59" s="4"/>
      <c r="Z59" s="4"/>
      <c r="AA59" s="4"/>
      <c r="AB59" s="2"/>
      <c r="AC59" s="2"/>
      <c r="AD59" s="2"/>
      <c r="AE59" s="2"/>
      <c r="AF59" s="2"/>
    </row>
    <row r="60" spans="1:32" x14ac:dyDescent="0.2">
      <c r="A60" t="s">
        <v>58</v>
      </c>
      <c r="B60">
        <v>2986913</v>
      </c>
      <c r="C60">
        <v>64985</v>
      </c>
      <c r="D60">
        <v>64985</v>
      </c>
      <c r="E60">
        <v>119769</v>
      </c>
      <c r="F60">
        <v>371763</v>
      </c>
      <c r="G60" s="8">
        <f t="shared" si="2"/>
        <v>0</v>
      </c>
      <c r="H60" s="8">
        <f t="shared" si="3"/>
        <v>0</v>
      </c>
      <c r="I60" s="8">
        <f t="shared" si="4"/>
        <v>0</v>
      </c>
      <c r="J60" s="8">
        <f t="shared" si="5"/>
        <v>0</v>
      </c>
      <c r="K60" s="2"/>
      <c r="L60" s="2"/>
      <c r="M60" s="2">
        <f t="shared" si="10"/>
        <v>1</v>
      </c>
      <c r="N60" s="2">
        <f t="shared" si="11"/>
        <v>1</v>
      </c>
      <c r="O60" s="2">
        <f t="shared" si="12"/>
        <v>1</v>
      </c>
      <c r="P60" s="2">
        <f t="shared" si="13"/>
        <v>1</v>
      </c>
      <c r="Q60" s="6"/>
      <c r="R60" s="6"/>
      <c r="S60" s="2"/>
      <c r="T60" s="2"/>
      <c r="U60" s="2"/>
      <c r="V60" s="2"/>
      <c r="W60" s="2"/>
      <c r="X60" s="4"/>
      <c r="Y60" s="4"/>
      <c r="Z60" s="4"/>
      <c r="AA60" s="4"/>
      <c r="AB60" s="2"/>
      <c r="AC60" s="2"/>
      <c r="AD60" s="2"/>
      <c r="AE60" s="2"/>
      <c r="AF60" s="2"/>
    </row>
    <row r="61" spans="1:32" x14ac:dyDescent="0.2">
      <c r="A61" t="s">
        <v>59</v>
      </c>
      <c r="B61">
        <v>129639314</v>
      </c>
      <c r="C61">
        <v>172059276</v>
      </c>
      <c r="D61">
        <v>22712294</v>
      </c>
      <c r="E61"/>
      <c r="F61">
        <v>14359785</v>
      </c>
      <c r="G61" s="8">
        <f t="shared" si="2"/>
        <v>1</v>
      </c>
      <c r="H61" s="8">
        <f t="shared" si="3"/>
        <v>0</v>
      </c>
      <c r="I61" s="8">
        <f t="shared" si="4"/>
        <v>0</v>
      </c>
      <c r="J61" s="8">
        <f t="shared" si="5"/>
        <v>0</v>
      </c>
      <c r="K61" s="2"/>
      <c r="L61" s="2"/>
      <c r="M61" s="2">
        <f t="shared" si="10"/>
        <v>1</v>
      </c>
      <c r="N61" s="2">
        <f t="shared" si="11"/>
        <v>1</v>
      </c>
      <c r="O61" s="2">
        <f t="shared" si="12"/>
        <v>0</v>
      </c>
      <c r="P61" s="2">
        <f t="shared" si="13"/>
        <v>1</v>
      </c>
      <c r="Q61" s="6"/>
      <c r="R61" s="6"/>
      <c r="S61" s="2"/>
      <c r="T61" s="2"/>
      <c r="U61" s="2"/>
      <c r="V61" s="2"/>
      <c r="W61" s="2"/>
      <c r="X61" s="4"/>
      <c r="Y61" s="4"/>
      <c r="Z61" s="4"/>
      <c r="AA61" s="4"/>
      <c r="AB61" s="2"/>
      <c r="AC61" s="2"/>
      <c r="AD61" s="2"/>
      <c r="AE61" s="2"/>
      <c r="AF61" s="2"/>
    </row>
    <row r="62" spans="1:32" x14ac:dyDescent="0.2">
      <c r="A62" t="s">
        <v>60</v>
      </c>
      <c r="B62">
        <v>743744504</v>
      </c>
      <c r="C62">
        <v>2885616</v>
      </c>
      <c r="D62">
        <v>2885616</v>
      </c>
      <c r="E62"/>
      <c r="F62"/>
      <c r="G62" s="8">
        <f t="shared" si="2"/>
        <v>0</v>
      </c>
      <c r="H62" s="8">
        <f t="shared" si="3"/>
        <v>0</v>
      </c>
      <c r="I62" s="8">
        <f t="shared" si="4"/>
        <v>0</v>
      </c>
      <c r="J62" s="8">
        <f t="shared" si="5"/>
        <v>0</v>
      </c>
      <c r="K62" s="2"/>
      <c r="L62" s="2"/>
      <c r="M62" s="2">
        <f t="shared" si="10"/>
        <v>1</v>
      </c>
      <c r="N62" s="2">
        <f t="shared" si="11"/>
        <v>1</v>
      </c>
      <c r="O62" s="2">
        <f t="shared" si="12"/>
        <v>0</v>
      </c>
      <c r="P62" s="2">
        <f t="shared" si="13"/>
        <v>0</v>
      </c>
      <c r="Q62" s="6"/>
      <c r="R62" s="6"/>
      <c r="S62" s="2"/>
      <c r="T62" s="2"/>
      <c r="U62" s="2"/>
      <c r="V62" s="2"/>
      <c r="W62" s="2"/>
      <c r="X62" s="4"/>
      <c r="Y62" s="4"/>
      <c r="Z62" s="4"/>
      <c r="AA62" s="4"/>
      <c r="AB62" s="2"/>
      <c r="AC62" s="2"/>
      <c r="AD62" s="2"/>
      <c r="AE62" s="2"/>
      <c r="AF62" s="2"/>
    </row>
    <row r="63" spans="1:32" x14ac:dyDescent="0.2">
      <c r="A63" t="s">
        <v>61</v>
      </c>
      <c r="B63">
        <v>386100978</v>
      </c>
      <c r="C63">
        <v>154084016</v>
      </c>
      <c r="D63">
        <v>154084016</v>
      </c>
      <c r="E63"/>
      <c r="F63"/>
      <c r="G63" s="8">
        <f t="shared" si="2"/>
        <v>0</v>
      </c>
      <c r="H63" s="8">
        <f t="shared" si="3"/>
        <v>0</v>
      </c>
      <c r="I63" s="8">
        <f t="shared" si="4"/>
        <v>0</v>
      </c>
      <c r="J63" s="8">
        <f t="shared" si="5"/>
        <v>0</v>
      </c>
      <c r="K63" s="2"/>
      <c r="L63" s="2"/>
      <c r="M63" s="2">
        <f t="shared" si="10"/>
        <v>1</v>
      </c>
      <c r="N63" s="2">
        <f t="shared" si="11"/>
        <v>1</v>
      </c>
      <c r="O63" s="2">
        <f t="shared" si="12"/>
        <v>0</v>
      </c>
      <c r="P63" s="2">
        <f t="shared" si="13"/>
        <v>0</v>
      </c>
      <c r="Q63" s="6"/>
      <c r="R63" s="6"/>
      <c r="S63" s="2"/>
      <c r="T63" s="2"/>
      <c r="U63" s="2"/>
      <c r="V63" s="2"/>
      <c r="W63" s="2"/>
      <c r="X63" s="4"/>
      <c r="Y63" s="4"/>
      <c r="Z63" s="4"/>
      <c r="AA63" s="4"/>
      <c r="AB63" s="2"/>
      <c r="AC63" s="2"/>
      <c r="AD63" s="2"/>
      <c r="AE63" s="2"/>
      <c r="AF63" s="2"/>
    </row>
    <row r="64" spans="1:32" x14ac:dyDescent="0.2">
      <c r="A64" t="s">
        <v>62</v>
      </c>
      <c r="B64">
        <v>182214755</v>
      </c>
      <c r="C64">
        <v>80455173</v>
      </c>
      <c r="D64">
        <v>83042028</v>
      </c>
      <c r="E64"/>
      <c r="F64"/>
      <c r="G64" s="8">
        <f t="shared" si="2"/>
        <v>0</v>
      </c>
      <c r="H64" s="8">
        <f t="shared" si="3"/>
        <v>0</v>
      </c>
      <c r="I64" s="8">
        <f t="shared" si="4"/>
        <v>0</v>
      </c>
      <c r="J64" s="8">
        <f t="shared" si="5"/>
        <v>0</v>
      </c>
      <c r="K64" s="2"/>
      <c r="L64" s="2"/>
      <c r="M64" s="2">
        <f t="shared" si="10"/>
        <v>1</v>
      </c>
      <c r="N64" s="2">
        <f t="shared" si="11"/>
        <v>1</v>
      </c>
      <c r="O64" s="2">
        <f t="shared" si="12"/>
        <v>0</v>
      </c>
      <c r="P64" s="2">
        <f t="shared" si="13"/>
        <v>0</v>
      </c>
      <c r="Q64" s="6"/>
      <c r="R64" s="6"/>
      <c r="S64" s="2"/>
      <c r="T64" s="2"/>
      <c r="U64" s="2"/>
      <c r="V64" s="2"/>
      <c r="W64" s="2"/>
      <c r="X64" s="4"/>
      <c r="Y64" s="4"/>
      <c r="Z64" s="4"/>
      <c r="AA64" s="4"/>
      <c r="AB64" s="2"/>
      <c r="AC64" s="2"/>
      <c r="AD64" s="2"/>
      <c r="AE64" s="2"/>
      <c r="AF64" s="2"/>
    </row>
    <row r="65" spans="1:32" x14ac:dyDescent="0.2">
      <c r="A65" t="s">
        <v>63</v>
      </c>
      <c r="B65">
        <v>3277462</v>
      </c>
      <c r="C65"/>
      <c r="D65"/>
      <c r="E65">
        <v>156628</v>
      </c>
      <c r="F65">
        <v>338235</v>
      </c>
      <c r="G65" s="8">
        <f t="shared" si="2"/>
        <v>0</v>
      </c>
      <c r="H65" s="8">
        <f t="shared" si="3"/>
        <v>0</v>
      </c>
      <c r="I65" s="8">
        <f t="shared" si="4"/>
        <v>0</v>
      </c>
      <c r="J65" s="8">
        <f t="shared" si="5"/>
        <v>0</v>
      </c>
      <c r="K65" s="2"/>
      <c r="L65" s="2"/>
      <c r="M65" s="2">
        <f t="shared" si="10"/>
        <v>0</v>
      </c>
      <c r="N65" s="2">
        <f t="shared" si="11"/>
        <v>0</v>
      </c>
      <c r="O65" s="2">
        <f t="shared" si="12"/>
        <v>1</v>
      </c>
      <c r="P65" s="2">
        <f t="shared" si="13"/>
        <v>1</v>
      </c>
      <c r="Q65" s="6"/>
      <c r="R65" s="6"/>
      <c r="S65" s="2"/>
      <c r="T65" s="2"/>
      <c r="U65" s="2"/>
      <c r="V65" s="2"/>
      <c r="W65" s="2"/>
      <c r="X65" s="4"/>
      <c r="Y65" s="4"/>
      <c r="Z65" s="4"/>
      <c r="AA65" s="4"/>
      <c r="AB65" s="2"/>
      <c r="AC65" s="2"/>
      <c r="AD65" s="2"/>
      <c r="AE65" s="2"/>
      <c r="AF65" s="2"/>
    </row>
    <row r="66" spans="1:32" x14ac:dyDescent="0.2">
      <c r="A66" t="s">
        <v>64</v>
      </c>
      <c r="B66">
        <v>38151302</v>
      </c>
      <c r="C66">
        <v>914108</v>
      </c>
      <c r="D66">
        <v>914108</v>
      </c>
      <c r="E66"/>
      <c r="F66"/>
      <c r="G66" s="8">
        <f t="shared" si="2"/>
        <v>0</v>
      </c>
      <c r="H66" s="8">
        <f t="shared" si="3"/>
        <v>0</v>
      </c>
      <c r="I66" s="8">
        <f t="shared" si="4"/>
        <v>0</v>
      </c>
      <c r="J66" s="8">
        <f t="shared" si="5"/>
        <v>0</v>
      </c>
      <c r="K66" s="2"/>
      <c r="L66" s="2"/>
      <c r="M66" s="2">
        <f t="shared" si="10"/>
        <v>1</v>
      </c>
      <c r="N66" s="2">
        <f t="shared" si="11"/>
        <v>1</v>
      </c>
      <c r="O66" s="2">
        <f t="shared" si="12"/>
        <v>0</v>
      </c>
      <c r="P66" s="2">
        <f t="shared" si="13"/>
        <v>0</v>
      </c>
      <c r="Q66" s="6"/>
      <c r="R66" s="6"/>
      <c r="S66" s="2"/>
      <c r="T66" s="2"/>
      <c r="U66" s="2"/>
      <c r="V66" s="2"/>
      <c r="W66" s="2"/>
      <c r="X66" s="4"/>
      <c r="Y66" s="4"/>
      <c r="Z66" s="4"/>
      <c r="AA66" s="4"/>
      <c r="AB66" s="2"/>
      <c r="AC66" s="2"/>
      <c r="AD66" s="2"/>
      <c r="AE66" s="2"/>
      <c r="AF66" s="2"/>
    </row>
    <row r="67" spans="1:32" x14ac:dyDescent="0.2">
      <c r="A67" t="s">
        <v>65</v>
      </c>
      <c r="B67">
        <v>4276939</v>
      </c>
      <c r="C67"/>
      <c r="D67"/>
      <c r="E67"/>
      <c r="F67"/>
      <c r="G67" s="8">
        <f t="shared" ref="G67:G123" si="14">IF(AND(C67 &lt;&gt; "", C67&gt;$B67),1,0)</f>
        <v>0</v>
      </c>
      <c r="H67" s="8">
        <f t="shared" ref="H67:H123" si="15">IF(AND(D67 &lt;&gt; "", D67&gt;$B67),1,0)</f>
        <v>0</v>
      </c>
      <c r="I67" s="8">
        <f t="shared" ref="I67:I123" si="16">IF(AND(E67 &lt;&gt; "", E67&gt;$B67),1,0)</f>
        <v>0</v>
      </c>
      <c r="J67" s="8">
        <f t="shared" ref="J67:J123" si="17">IF(AND(F67 &lt;&gt; "", F67&gt;$B67),1,0)</f>
        <v>0</v>
      </c>
      <c r="K67" s="2"/>
      <c r="L67" s="2"/>
      <c r="M67" s="2">
        <f t="shared" si="10"/>
        <v>0</v>
      </c>
      <c r="N67" s="2">
        <f t="shared" si="11"/>
        <v>0</v>
      </c>
      <c r="O67" s="2">
        <f t="shared" si="12"/>
        <v>0</v>
      </c>
      <c r="P67" s="2">
        <f t="shared" si="13"/>
        <v>0</v>
      </c>
      <c r="Q67" s="6"/>
      <c r="R67" s="6"/>
      <c r="S67" s="2"/>
      <c r="T67" s="2"/>
      <c r="U67" s="2"/>
      <c r="V67" s="2"/>
      <c r="W67" s="2"/>
      <c r="X67" s="4"/>
      <c r="Y67" s="4"/>
      <c r="Z67" s="4"/>
      <c r="AA67" s="4"/>
      <c r="AB67" s="2"/>
      <c r="AC67" s="2"/>
      <c r="AD67" s="2"/>
      <c r="AE67" s="2"/>
      <c r="AF67" s="2"/>
    </row>
    <row r="68" spans="1:32" x14ac:dyDescent="0.2">
      <c r="A68" t="s">
        <v>66</v>
      </c>
      <c r="B68">
        <v>2051288</v>
      </c>
      <c r="C68">
        <v>328</v>
      </c>
      <c r="D68">
        <v>328</v>
      </c>
      <c r="E68">
        <v>291</v>
      </c>
      <c r="F68">
        <v>386</v>
      </c>
      <c r="G68" s="8">
        <f t="shared" si="14"/>
        <v>0</v>
      </c>
      <c r="H68" s="8">
        <f t="shared" si="15"/>
        <v>0</v>
      </c>
      <c r="I68" s="8">
        <f t="shared" si="16"/>
        <v>0</v>
      </c>
      <c r="J68" s="8">
        <f t="shared" si="17"/>
        <v>0</v>
      </c>
      <c r="K68" s="2"/>
      <c r="L68" s="2"/>
      <c r="M68" s="2">
        <f t="shared" si="10"/>
        <v>1</v>
      </c>
      <c r="N68" s="2">
        <f t="shared" si="11"/>
        <v>1</v>
      </c>
      <c r="O68" s="2">
        <f t="shared" si="12"/>
        <v>1</v>
      </c>
      <c r="P68" s="2">
        <f t="shared" si="13"/>
        <v>1</v>
      </c>
      <c r="Q68" s="6"/>
      <c r="R68" s="6"/>
      <c r="S68" s="2"/>
      <c r="T68" s="2"/>
      <c r="U68" s="2"/>
      <c r="V68" s="2"/>
      <c r="W68" s="2"/>
      <c r="X68" s="4"/>
      <c r="Y68" s="4"/>
      <c r="Z68" s="4"/>
      <c r="AA68" s="4"/>
      <c r="AB68" s="2"/>
      <c r="AC68" s="2"/>
      <c r="AD68" s="2"/>
      <c r="AE68" s="2"/>
      <c r="AF68" s="2"/>
    </row>
    <row r="69" spans="1:32" x14ac:dyDescent="0.2">
      <c r="A69" t="s">
        <v>67</v>
      </c>
      <c r="B69">
        <v>625117867</v>
      </c>
      <c r="C69">
        <v>99789</v>
      </c>
      <c r="D69">
        <v>99789</v>
      </c>
      <c r="E69"/>
      <c r="F69"/>
      <c r="G69" s="8">
        <f t="shared" si="14"/>
        <v>0</v>
      </c>
      <c r="H69" s="8">
        <f t="shared" si="15"/>
        <v>0</v>
      </c>
      <c r="I69" s="8">
        <f t="shared" si="16"/>
        <v>0</v>
      </c>
      <c r="J69" s="8">
        <f t="shared" si="17"/>
        <v>0</v>
      </c>
      <c r="K69" s="2"/>
      <c r="L69" s="2"/>
      <c r="M69" s="2">
        <f t="shared" si="10"/>
        <v>1</v>
      </c>
      <c r="N69" s="2">
        <f t="shared" si="11"/>
        <v>1</v>
      </c>
      <c r="O69" s="2">
        <f t="shared" si="12"/>
        <v>0</v>
      </c>
      <c r="P69" s="2">
        <f t="shared" si="13"/>
        <v>0</v>
      </c>
      <c r="Q69" s="6"/>
      <c r="R69" s="6"/>
      <c r="S69" s="2"/>
      <c r="T69" s="2"/>
      <c r="U69" s="2"/>
      <c r="V69" s="2"/>
      <c r="W69" s="2"/>
      <c r="X69" s="4"/>
      <c r="Y69" s="4"/>
      <c r="Z69" s="4"/>
      <c r="AA69" s="4"/>
      <c r="AB69" s="2"/>
      <c r="AC69" s="2"/>
      <c r="AD69" s="2"/>
      <c r="AE69" s="2"/>
      <c r="AF69" s="2"/>
    </row>
    <row r="70" spans="1:32" x14ac:dyDescent="0.2">
      <c r="A70" t="s">
        <v>68</v>
      </c>
      <c r="B70">
        <v>123450981</v>
      </c>
      <c r="C70">
        <v>200715</v>
      </c>
      <c r="D70">
        <v>200715</v>
      </c>
      <c r="E70"/>
      <c r="F70"/>
      <c r="G70" s="8">
        <f t="shared" si="14"/>
        <v>0</v>
      </c>
      <c r="H70" s="8">
        <f t="shared" si="15"/>
        <v>0</v>
      </c>
      <c r="I70" s="8">
        <f t="shared" si="16"/>
        <v>0</v>
      </c>
      <c r="J70" s="8">
        <f t="shared" si="17"/>
        <v>0</v>
      </c>
      <c r="K70" s="2"/>
      <c r="L70" s="2"/>
      <c r="M70" s="2">
        <f t="shared" si="10"/>
        <v>1</v>
      </c>
      <c r="N70" s="2">
        <f t="shared" si="11"/>
        <v>1</v>
      </c>
      <c r="O70" s="2">
        <f t="shared" si="12"/>
        <v>0</v>
      </c>
      <c r="P70" s="2">
        <f t="shared" si="13"/>
        <v>0</v>
      </c>
      <c r="Q70" s="6"/>
      <c r="R70" s="6"/>
      <c r="S70" s="2"/>
      <c r="T70" s="2"/>
      <c r="U70" s="2"/>
      <c r="V70" s="2"/>
      <c r="W70" s="2"/>
      <c r="X70" s="4"/>
      <c r="Y70" s="4"/>
      <c r="Z70" s="4"/>
      <c r="AA70" s="4"/>
      <c r="AB70" s="2"/>
      <c r="AC70" s="2"/>
      <c r="AD70" s="2"/>
      <c r="AE70" s="2"/>
      <c r="AF70" s="2"/>
    </row>
    <row r="71" spans="1:32" x14ac:dyDescent="0.2">
      <c r="A71" t="s">
        <v>69</v>
      </c>
      <c r="B71">
        <v>12661413</v>
      </c>
      <c r="C71">
        <v>376</v>
      </c>
      <c r="D71">
        <v>298</v>
      </c>
      <c r="E71">
        <v>73</v>
      </c>
      <c r="F71">
        <v>9100</v>
      </c>
      <c r="G71" s="8">
        <f t="shared" si="14"/>
        <v>0</v>
      </c>
      <c r="H71" s="8">
        <f t="shared" si="15"/>
        <v>0</v>
      </c>
      <c r="I71" s="8">
        <f t="shared" si="16"/>
        <v>0</v>
      </c>
      <c r="J71" s="8">
        <f t="shared" si="17"/>
        <v>0</v>
      </c>
      <c r="K71" s="2"/>
      <c r="L71" s="2"/>
      <c r="M71" s="2">
        <f t="shared" ref="M71:M123" si="18">IF(C71="",0,1)</f>
        <v>1</v>
      </c>
      <c r="N71" s="2">
        <f t="shared" ref="N71:N123" si="19">IF(D71="",0,1)</f>
        <v>1</v>
      </c>
      <c r="O71" s="2">
        <f t="shared" ref="O71:O123" si="20">IF(E71="",0,1)</f>
        <v>1</v>
      </c>
      <c r="P71" s="2">
        <f t="shared" ref="P71:P123" si="21">IF(F71="",0,1)</f>
        <v>1</v>
      </c>
      <c r="Q71" s="6"/>
      <c r="R71" s="6"/>
      <c r="S71" s="2"/>
      <c r="T71" s="2"/>
      <c r="U71" s="2"/>
      <c r="V71" s="2"/>
      <c r="W71" s="2"/>
      <c r="X71" s="4"/>
      <c r="Y71" s="4"/>
      <c r="Z71" s="4"/>
      <c r="AA71" s="4"/>
      <c r="AB71" s="2"/>
      <c r="AC71" s="2"/>
      <c r="AD71" s="2"/>
      <c r="AE71" s="2"/>
      <c r="AF71" s="2"/>
    </row>
    <row r="72" spans="1:32" x14ac:dyDescent="0.2">
      <c r="A72" t="s">
        <v>70</v>
      </c>
      <c r="B72">
        <v>92494113</v>
      </c>
      <c r="C72">
        <v>23</v>
      </c>
      <c r="D72">
        <v>23</v>
      </c>
      <c r="E72">
        <v>23</v>
      </c>
      <c r="F72">
        <v>23</v>
      </c>
      <c r="G72" s="8">
        <f t="shared" si="14"/>
        <v>0</v>
      </c>
      <c r="H72" s="8">
        <f t="shared" si="15"/>
        <v>0</v>
      </c>
      <c r="I72" s="8">
        <f t="shared" si="16"/>
        <v>0</v>
      </c>
      <c r="J72" s="8">
        <f t="shared" si="17"/>
        <v>0</v>
      </c>
      <c r="K72" s="2"/>
      <c r="L72" s="2"/>
      <c r="M72" s="2">
        <f t="shared" si="18"/>
        <v>1</v>
      </c>
      <c r="N72" s="2">
        <f t="shared" si="19"/>
        <v>1</v>
      </c>
      <c r="O72" s="2">
        <f t="shared" si="20"/>
        <v>1</v>
      </c>
      <c r="P72" s="2">
        <f t="shared" si="21"/>
        <v>1</v>
      </c>
      <c r="Q72" s="6"/>
      <c r="R72" s="6"/>
      <c r="S72" s="2"/>
      <c r="T72" s="2"/>
      <c r="U72" s="2"/>
      <c r="V72" s="2"/>
      <c r="W72" s="2"/>
      <c r="X72" s="4"/>
      <c r="Y72" s="4"/>
      <c r="Z72" s="4"/>
      <c r="AA72" s="4"/>
      <c r="AB72" s="2"/>
      <c r="AC72" s="2"/>
      <c r="AD72" s="2"/>
      <c r="AE72" s="2"/>
      <c r="AF72" s="2"/>
    </row>
    <row r="73" spans="1:32" x14ac:dyDescent="0.2">
      <c r="A73" t="s">
        <v>71</v>
      </c>
      <c r="B73">
        <v>762159</v>
      </c>
      <c r="C73">
        <v>480359</v>
      </c>
      <c r="D73">
        <v>276196</v>
      </c>
      <c r="E73">
        <v>6187770</v>
      </c>
      <c r="F73"/>
      <c r="G73" s="8">
        <f t="shared" si="14"/>
        <v>0</v>
      </c>
      <c r="H73" s="8">
        <f t="shared" si="15"/>
        <v>0</v>
      </c>
      <c r="I73" s="8">
        <f t="shared" si="16"/>
        <v>1</v>
      </c>
      <c r="J73" s="8">
        <f t="shared" si="17"/>
        <v>0</v>
      </c>
      <c r="K73" s="2"/>
      <c r="L73" s="2"/>
      <c r="M73" s="2">
        <f t="shared" si="18"/>
        <v>1</v>
      </c>
      <c r="N73" s="2">
        <f t="shared" si="19"/>
        <v>1</v>
      </c>
      <c r="O73" s="2">
        <f t="shared" si="20"/>
        <v>1</v>
      </c>
      <c r="P73" s="2">
        <f t="shared" si="21"/>
        <v>0</v>
      </c>
      <c r="Q73" s="6"/>
      <c r="R73" s="6"/>
      <c r="S73" s="2"/>
      <c r="T73" s="2"/>
      <c r="U73" s="2"/>
      <c r="V73" s="2"/>
      <c r="W73" s="2"/>
      <c r="X73" s="4"/>
      <c r="Y73" s="4"/>
      <c r="Z73" s="4"/>
      <c r="AA73" s="4"/>
      <c r="AB73" s="2"/>
      <c r="AC73" s="2"/>
      <c r="AD73" s="2"/>
      <c r="AE73" s="2"/>
      <c r="AF73" s="2"/>
    </row>
    <row r="74" spans="1:32" x14ac:dyDescent="0.2">
      <c r="A74" t="s">
        <v>72</v>
      </c>
      <c r="B74">
        <v>244422</v>
      </c>
      <c r="C74">
        <v>6987</v>
      </c>
      <c r="D74">
        <v>6987</v>
      </c>
      <c r="E74">
        <v>6307</v>
      </c>
      <c r="F74">
        <v>9789</v>
      </c>
      <c r="G74" s="8">
        <f t="shared" si="14"/>
        <v>0</v>
      </c>
      <c r="H74" s="8">
        <f t="shared" si="15"/>
        <v>0</v>
      </c>
      <c r="I74" s="8">
        <f t="shared" si="16"/>
        <v>0</v>
      </c>
      <c r="J74" s="8">
        <f t="shared" si="17"/>
        <v>0</v>
      </c>
      <c r="K74" s="2"/>
      <c r="L74" s="2"/>
      <c r="M74" s="2">
        <f t="shared" si="18"/>
        <v>1</v>
      </c>
      <c r="N74" s="2">
        <f t="shared" si="19"/>
        <v>1</v>
      </c>
      <c r="O74" s="2">
        <f t="shared" si="20"/>
        <v>1</v>
      </c>
      <c r="P74" s="2">
        <f t="shared" si="21"/>
        <v>1</v>
      </c>
      <c r="Q74" s="6"/>
      <c r="R74" s="6"/>
      <c r="S74" s="2"/>
      <c r="T74" s="2"/>
      <c r="U74" s="2"/>
      <c r="V74" s="2"/>
      <c r="W74" s="2"/>
      <c r="X74" s="4"/>
      <c r="Y74" s="4"/>
      <c r="Z74" s="4"/>
      <c r="AA74" s="4"/>
      <c r="AB74" s="2"/>
      <c r="AC74" s="2"/>
      <c r="AD74" s="2"/>
      <c r="AE74" s="2"/>
      <c r="AF74" s="2"/>
    </row>
    <row r="75" spans="1:32" x14ac:dyDescent="0.2">
      <c r="A75" t="s">
        <v>73</v>
      </c>
      <c r="B75">
        <v>263129</v>
      </c>
      <c r="C75">
        <v>3504</v>
      </c>
      <c r="D75">
        <v>6219</v>
      </c>
      <c r="E75">
        <v>2226</v>
      </c>
      <c r="F75">
        <v>1528</v>
      </c>
      <c r="G75" s="8">
        <f t="shared" si="14"/>
        <v>0</v>
      </c>
      <c r="H75" s="8">
        <f t="shared" si="15"/>
        <v>0</v>
      </c>
      <c r="I75" s="8">
        <f t="shared" si="16"/>
        <v>0</v>
      </c>
      <c r="J75" s="8">
        <f t="shared" si="17"/>
        <v>0</v>
      </c>
      <c r="K75" s="2"/>
      <c r="L75" s="2"/>
      <c r="M75" s="2">
        <f t="shared" si="18"/>
        <v>1</v>
      </c>
      <c r="N75" s="2">
        <f t="shared" si="19"/>
        <v>1</v>
      </c>
      <c r="O75" s="2">
        <f t="shared" si="20"/>
        <v>1</v>
      </c>
      <c r="P75" s="2">
        <f t="shared" si="21"/>
        <v>1</v>
      </c>
      <c r="Q75" s="6"/>
      <c r="R75" s="6"/>
      <c r="S75" s="2"/>
      <c r="T75" s="2"/>
      <c r="U75" s="2"/>
      <c r="V75" s="2"/>
      <c r="W75" s="2"/>
      <c r="X75" s="4"/>
      <c r="Y75" s="4"/>
      <c r="Z75" s="4"/>
      <c r="AA75" s="4"/>
      <c r="AB75" s="2"/>
      <c r="AC75" s="2"/>
      <c r="AD75" s="2"/>
      <c r="AE75" s="2"/>
      <c r="AF75" s="2"/>
    </row>
    <row r="76" spans="1:32" x14ac:dyDescent="0.2">
      <c r="A76" t="s">
        <v>74</v>
      </c>
      <c r="B76">
        <v>376262047</v>
      </c>
      <c r="C76">
        <v>20881458</v>
      </c>
      <c r="D76">
        <v>20881458</v>
      </c>
      <c r="E76"/>
      <c r="F76"/>
      <c r="G76" s="8">
        <f t="shared" si="14"/>
        <v>0</v>
      </c>
      <c r="H76" s="8">
        <f t="shared" si="15"/>
        <v>0</v>
      </c>
      <c r="I76" s="8">
        <f t="shared" si="16"/>
        <v>0</v>
      </c>
      <c r="J76" s="8">
        <f t="shared" si="17"/>
        <v>0</v>
      </c>
      <c r="K76" s="2"/>
      <c r="L76" s="2"/>
      <c r="M76" s="2">
        <f t="shared" si="18"/>
        <v>1</v>
      </c>
      <c r="N76" s="2">
        <f t="shared" si="19"/>
        <v>1</v>
      </c>
      <c r="O76" s="2">
        <f t="shared" si="20"/>
        <v>0</v>
      </c>
      <c r="P76" s="2">
        <f t="shared" si="21"/>
        <v>0</v>
      </c>
      <c r="Q76" s="6"/>
      <c r="R76" s="6"/>
      <c r="S76" s="2"/>
      <c r="T76" s="2"/>
      <c r="U76" s="2"/>
      <c r="V76" s="2"/>
      <c r="W76" s="2"/>
      <c r="X76" s="4"/>
      <c r="Y76" s="4"/>
      <c r="Z76" s="4"/>
      <c r="AA76" s="4"/>
      <c r="AB76" s="2"/>
      <c r="AC76" s="2"/>
      <c r="AD76" s="2"/>
      <c r="AE76" s="2"/>
      <c r="AF76" s="2"/>
    </row>
    <row r="77" spans="1:32" x14ac:dyDescent="0.2">
      <c r="A77" t="s">
        <v>75</v>
      </c>
      <c r="B77">
        <v>3312767</v>
      </c>
      <c r="C77">
        <v>33635</v>
      </c>
      <c r="D77">
        <v>33635</v>
      </c>
      <c r="E77">
        <v>56691</v>
      </c>
      <c r="F77">
        <v>296652</v>
      </c>
      <c r="G77" s="8">
        <f t="shared" si="14"/>
        <v>0</v>
      </c>
      <c r="H77" s="8">
        <f t="shared" si="15"/>
        <v>0</v>
      </c>
      <c r="I77" s="8">
        <f t="shared" si="16"/>
        <v>0</v>
      </c>
      <c r="J77" s="8">
        <f t="shared" si="17"/>
        <v>0</v>
      </c>
      <c r="K77" s="2"/>
      <c r="L77" s="2"/>
      <c r="M77" s="2">
        <f t="shared" si="18"/>
        <v>1</v>
      </c>
      <c r="N77" s="2">
        <f t="shared" si="19"/>
        <v>1</v>
      </c>
      <c r="O77" s="2">
        <f t="shared" si="20"/>
        <v>1</v>
      </c>
      <c r="P77" s="2">
        <f t="shared" si="21"/>
        <v>1</v>
      </c>
      <c r="Q77" s="6"/>
      <c r="R77" s="6"/>
      <c r="S77" s="2"/>
      <c r="T77" s="2"/>
      <c r="U77" s="2"/>
      <c r="V77" s="2"/>
      <c r="W77" s="2"/>
      <c r="X77" s="4"/>
      <c r="Y77" s="4"/>
      <c r="Z77" s="4"/>
      <c r="AA77" s="4"/>
      <c r="AB77" s="2"/>
      <c r="AC77" s="2"/>
      <c r="AD77" s="2"/>
      <c r="AE77" s="2"/>
      <c r="AF77" s="2"/>
    </row>
    <row r="78" spans="1:32" x14ac:dyDescent="0.2">
      <c r="A78" t="s">
        <v>76</v>
      </c>
      <c r="B78">
        <v>122973198</v>
      </c>
      <c r="C78">
        <v>63809777</v>
      </c>
      <c r="D78">
        <v>63757198</v>
      </c>
      <c r="E78"/>
      <c r="F78"/>
      <c r="G78" s="8">
        <f t="shared" si="14"/>
        <v>0</v>
      </c>
      <c r="H78" s="8">
        <f t="shared" si="15"/>
        <v>0</v>
      </c>
      <c r="I78" s="8">
        <f t="shared" si="16"/>
        <v>0</v>
      </c>
      <c r="J78" s="8">
        <f t="shared" si="17"/>
        <v>0</v>
      </c>
      <c r="K78" s="2"/>
      <c r="L78" s="2"/>
      <c r="M78" s="2">
        <f t="shared" si="18"/>
        <v>1</v>
      </c>
      <c r="N78" s="2">
        <f t="shared" si="19"/>
        <v>1</v>
      </c>
      <c r="O78" s="2">
        <f t="shared" si="20"/>
        <v>0</v>
      </c>
      <c r="P78" s="2">
        <f t="shared" si="21"/>
        <v>0</v>
      </c>
      <c r="Q78" s="6"/>
      <c r="R78" s="6"/>
      <c r="S78" s="2"/>
      <c r="T78" s="2"/>
      <c r="U78" s="2"/>
      <c r="V78" s="2"/>
      <c r="W78" s="2"/>
      <c r="X78" s="4"/>
      <c r="Y78" s="4"/>
      <c r="Z78" s="4"/>
      <c r="AA78" s="4"/>
      <c r="AB78" s="2"/>
      <c r="AC78" s="2"/>
      <c r="AD78" s="2"/>
      <c r="AE78" s="2"/>
      <c r="AF78" s="2"/>
    </row>
    <row r="79" spans="1:32" x14ac:dyDescent="0.2">
      <c r="A79" t="s">
        <v>77</v>
      </c>
      <c r="B79">
        <v>174529846</v>
      </c>
      <c r="C79"/>
      <c r="D79">
        <v>214565289</v>
      </c>
      <c r="E79"/>
      <c r="F79"/>
      <c r="G79" s="8">
        <f t="shared" si="14"/>
        <v>0</v>
      </c>
      <c r="H79" s="8">
        <f t="shared" si="15"/>
        <v>1</v>
      </c>
      <c r="I79" s="8">
        <f t="shared" si="16"/>
        <v>0</v>
      </c>
      <c r="J79" s="8">
        <f t="shared" si="17"/>
        <v>0</v>
      </c>
      <c r="K79" s="2"/>
      <c r="L79" s="2"/>
      <c r="M79" s="2">
        <f t="shared" si="18"/>
        <v>0</v>
      </c>
      <c r="N79" s="2">
        <f t="shared" si="19"/>
        <v>1</v>
      </c>
      <c r="O79" s="2">
        <f t="shared" si="20"/>
        <v>0</v>
      </c>
      <c r="P79" s="2">
        <f t="shared" si="21"/>
        <v>0</v>
      </c>
      <c r="Q79" s="6"/>
      <c r="R79" s="6"/>
      <c r="S79" s="2"/>
      <c r="T79" s="2"/>
      <c r="U79" s="2"/>
      <c r="V79" s="2"/>
      <c r="W79" s="2"/>
      <c r="X79" s="4"/>
      <c r="Y79" s="4"/>
      <c r="Z79" s="4"/>
      <c r="AA79" s="4"/>
      <c r="AB79" s="2"/>
      <c r="AC79" s="2"/>
      <c r="AD79" s="2"/>
      <c r="AE79" s="2"/>
      <c r="AF79" s="2"/>
    </row>
    <row r="80" spans="1:32" x14ac:dyDescent="0.2">
      <c r="A80" t="s">
        <v>78</v>
      </c>
      <c r="B80">
        <v>424594732</v>
      </c>
      <c r="C80">
        <v>731</v>
      </c>
      <c r="D80">
        <v>731</v>
      </c>
      <c r="E80">
        <v>943</v>
      </c>
      <c r="F80">
        <v>661</v>
      </c>
      <c r="G80" s="8">
        <f t="shared" si="14"/>
        <v>0</v>
      </c>
      <c r="H80" s="8">
        <f t="shared" si="15"/>
        <v>0</v>
      </c>
      <c r="I80" s="8">
        <f t="shared" si="16"/>
        <v>0</v>
      </c>
      <c r="J80" s="8">
        <f t="shared" si="17"/>
        <v>0</v>
      </c>
      <c r="K80" s="2"/>
      <c r="L80" s="2"/>
      <c r="M80" s="2">
        <f t="shared" si="18"/>
        <v>1</v>
      </c>
      <c r="N80" s="2">
        <f t="shared" si="19"/>
        <v>1</v>
      </c>
      <c r="O80" s="2">
        <f t="shared" si="20"/>
        <v>1</v>
      </c>
      <c r="P80" s="2">
        <f t="shared" si="21"/>
        <v>1</v>
      </c>
      <c r="Q80" s="6"/>
      <c r="R80" s="6"/>
      <c r="S80" s="2"/>
      <c r="T80" s="2"/>
      <c r="U80" s="2"/>
      <c r="V80" s="2"/>
      <c r="W80" s="2"/>
      <c r="X80" s="4"/>
      <c r="Y80" s="4"/>
      <c r="Z80" s="4"/>
      <c r="AA80" s="4"/>
      <c r="AB80" s="2"/>
      <c r="AC80" s="2"/>
      <c r="AD80" s="2"/>
      <c r="AE80" s="2"/>
      <c r="AF80" s="2"/>
    </row>
    <row r="81" spans="1:32" x14ac:dyDescent="0.2">
      <c r="A81" t="s">
        <v>79</v>
      </c>
      <c r="B81">
        <v>1260194</v>
      </c>
      <c r="C81">
        <v>1311</v>
      </c>
      <c r="D81">
        <v>1283</v>
      </c>
      <c r="E81">
        <v>1601</v>
      </c>
      <c r="F81">
        <v>17434</v>
      </c>
      <c r="G81" s="8">
        <f t="shared" si="14"/>
        <v>0</v>
      </c>
      <c r="H81" s="8">
        <f t="shared" si="15"/>
        <v>0</v>
      </c>
      <c r="I81" s="8">
        <f t="shared" si="16"/>
        <v>0</v>
      </c>
      <c r="J81" s="8">
        <f t="shared" si="17"/>
        <v>0</v>
      </c>
      <c r="K81" s="2"/>
      <c r="L81" s="2"/>
      <c r="M81" s="2">
        <f t="shared" si="18"/>
        <v>1</v>
      </c>
      <c r="N81" s="2">
        <f t="shared" si="19"/>
        <v>1</v>
      </c>
      <c r="O81" s="2">
        <f t="shared" si="20"/>
        <v>1</v>
      </c>
      <c r="P81" s="2">
        <f t="shared" si="21"/>
        <v>1</v>
      </c>
      <c r="Q81" s="6"/>
      <c r="R81" s="6"/>
      <c r="S81" s="2"/>
      <c r="T81" s="2"/>
      <c r="U81" s="2"/>
      <c r="V81" s="2"/>
      <c r="W81" s="2"/>
      <c r="X81" s="4"/>
      <c r="Y81" s="4"/>
      <c r="Z81" s="4"/>
      <c r="AA81" s="4"/>
      <c r="AB81" s="2"/>
      <c r="AC81" s="2"/>
      <c r="AD81" s="2"/>
      <c r="AE81" s="2"/>
      <c r="AF81" s="2"/>
    </row>
    <row r="82" spans="1:32" x14ac:dyDescent="0.2">
      <c r="A82" t="s">
        <v>80</v>
      </c>
      <c r="B82">
        <v>659177829</v>
      </c>
      <c r="C82">
        <v>5883433</v>
      </c>
      <c r="D82">
        <v>5883433</v>
      </c>
      <c r="E82"/>
      <c r="F82"/>
      <c r="G82" s="8">
        <f t="shared" si="14"/>
        <v>0</v>
      </c>
      <c r="H82" s="8">
        <f t="shared" si="15"/>
        <v>0</v>
      </c>
      <c r="I82" s="8">
        <f t="shared" si="16"/>
        <v>0</v>
      </c>
      <c r="J82" s="8">
        <f t="shared" si="17"/>
        <v>0</v>
      </c>
      <c r="K82" s="2"/>
      <c r="L82" s="2"/>
      <c r="M82" s="2">
        <f t="shared" si="18"/>
        <v>1</v>
      </c>
      <c r="N82" s="2">
        <f t="shared" si="19"/>
        <v>1</v>
      </c>
      <c r="O82" s="2">
        <f t="shared" si="20"/>
        <v>0</v>
      </c>
      <c r="P82" s="2">
        <f t="shared" si="21"/>
        <v>0</v>
      </c>
      <c r="Q82" s="6"/>
      <c r="R82" s="6"/>
      <c r="S82" s="2"/>
      <c r="T82" s="2"/>
      <c r="U82" s="2"/>
      <c r="V82" s="2"/>
      <c r="W82" s="2"/>
      <c r="X82" s="4"/>
      <c r="Y82" s="4"/>
      <c r="Z82" s="4"/>
      <c r="AA82" s="4"/>
      <c r="AB82" s="2"/>
      <c r="AC82" s="2"/>
      <c r="AD82" s="2"/>
      <c r="AE82" s="2"/>
      <c r="AF82" s="2"/>
    </row>
    <row r="83" spans="1:32" x14ac:dyDescent="0.2">
      <c r="A83" t="s">
        <v>81</v>
      </c>
      <c r="B83">
        <v>7699791</v>
      </c>
      <c r="C83">
        <v>2649653</v>
      </c>
      <c r="D83">
        <v>2649653</v>
      </c>
      <c r="E83"/>
      <c r="F83"/>
      <c r="G83" s="8">
        <f t="shared" si="14"/>
        <v>0</v>
      </c>
      <c r="H83" s="8">
        <f t="shared" si="15"/>
        <v>0</v>
      </c>
      <c r="I83" s="8">
        <f t="shared" si="16"/>
        <v>0</v>
      </c>
      <c r="J83" s="8">
        <f t="shared" si="17"/>
        <v>0</v>
      </c>
      <c r="K83" s="2"/>
      <c r="L83" s="2"/>
      <c r="M83" s="2">
        <f t="shared" si="18"/>
        <v>1</v>
      </c>
      <c r="N83" s="2">
        <f t="shared" si="19"/>
        <v>1</v>
      </c>
      <c r="O83" s="2">
        <f t="shared" si="20"/>
        <v>0</v>
      </c>
      <c r="P83" s="2">
        <f t="shared" si="21"/>
        <v>0</v>
      </c>
      <c r="Q83" s="6"/>
      <c r="R83" s="6"/>
      <c r="S83" s="2"/>
      <c r="T83" s="2"/>
      <c r="U83" s="2"/>
      <c r="V83" s="2"/>
      <c r="W83" s="2"/>
      <c r="X83" s="4"/>
      <c r="Y83" s="4"/>
      <c r="Z83" s="4"/>
      <c r="AA83" s="4"/>
      <c r="AB83" s="2"/>
      <c r="AC83" s="2"/>
      <c r="AD83" s="2"/>
      <c r="AE83" s="2"/>
      <c r="AF83" s="2"/>
    </row>
    <row r="84" spans="1:32" x14ac:dyDescent="0.2">
      <c r="A84" t="s">
        <v>82</v>
      </c>
      <c r="B84">
        <v>534475311</v>
      </c>
      <c r="C84"/>
      <c r="D84">
        <v>147709693</v>
      </c>
      <c r="E84"/>
      <c r="F84"/>
      <c r="G84" s="8">
        <f t="shared" si="14"/>
        <v>0</v>
      </c>
      <c r="H84" s="8">
        <f t="shared" si="15"/>
        <v>0</v>
      </c>
      <c r="I84" s="8">
        <f t="shared" si="16"/>
        <v>0</v>
      </c>
      <c r="J84" s="8">
        <f t="shared" si="17"/>
        <v>0</v>
      </c>
      <c r="K84" s="2"/>
      <c r="L84" s="2"/>
      <c r="M84" s="2">
        <f t="shared" si="18"/>
        <v>0</v>
      </c>
      <c r="N84" s="2">
        <f t="shared" si="19"/>
        <v>1</v>
      </c>
      <c r="O84" s="2">
        <f t="shared" si="20"/>
        <v>0</v>
      </c>
      <c r="P84" s="2">
        <f t="shared" si="21"/>
        <v>0</v>
      </c>
      <c r="Q84" s="6"/>
      <c r="R84" s="6"/>
      <c r="S84" s="2"/>
      <c r="T84" s="2"/>
      <c r="U84" s="2"/>
      <c r="V84" s="2"/>
      <c r="W84" s="2"/>
      <c r="X84" s="4"/>
      <c r="Y84" s="4"/>
      <c r="Z84" s="4"/>
      <c r="AA84" s="4"/>
      <c r="AB84" s="2"/>
      <c r="AC84" s="2"/>
      <c r="AD84" s="2"/>
      <c r="AE84" s="2"/>
      <c r="AF84" s="2"/>
    </row>
    <row r="85" spans="1:32" x14ac:dyDescent="0.2">
      <c r="A85" t="s">
        <v>83</v>
      </c>
      <c r="B85">
        <v>5661688</v>
      </c>
      <c r="C85">
        <v>8420620</v>
      </c>
      <c r="D85">
        <v>7023987</v>
      </c>
      <c r="E85"/>
      <c r="F85"/>
      <c r="G85" s="8">
        <f t="shared" si="14"/>
        <v>1</v>
      </c>
      <c r="H85" s="8">
        <f t="shared" si="15"/>
        <v>1</v>
      </c>
      <c r="I85" s="8">
        <f t="shared" si="16"/>
        <v>0</v>
      </c>
      <c r="J85" s="8">
        <f t="shared" si="17"/>
        <v>0</v>
      </c>
      <c r="K85" s="2"/>
      <c r="L85" s="2"/>
      <c r="M85" s="2">
        <f t="shared" si="18"/>
        <v>1</v>
      </c>
      <c r="N85" s="2">
        <f t="shared" si="19"/>
        <v>1</v>
      </c>
      <c r="O85" s="2">
        <f t="shared" si="20"/>
        <v>0</v>
      </c>
      <c r="P85" s="2">
        <f t="shared" si="21"/>
        <v>0</v>
      </c>
      <c r="Q85" s="6"/>
      <c r="R85" s="6"/>
      <c r="S85" s="2"/>
      <c r="T85" s="2"/>
      <c r="U85" s="2"/>
      <c r="V85" s="2"/>
      <c r="W85" s="2"/>
      <c r="X85" s="4"/>
      <c r="Y85" s="4"/>
      <c r="Z85" s="4"/>
      <c r="AA85" s="4"/>
      <c r="AB85" s="2"/>
      <c r="AC85" s="2"/>
      <c r="AD85" s="2"/>
      <c r="AE85" s="2"/>
      <c r="AF85" s="2"/>
    </row>
    <row r="86" spans="1:32" x14ac:dyDescent="0.2">
      <c r="A86" t="s">
        <v>84</v>
      </c>
      <c r="B86">
        <v>1301623</v>
      </c>
      <c r="C86">
        <v>31713</v>
      </c>
      <c r="D86">
        <v>31713</v>
      </c>
      <c r="E86">
        <v>149882</v>
      </c>
      <c r="F86">
        <v>130050</v>
      </c>
      <c r="G86" s="8">
        <f t="shared" si="14"/>
        <v>0</v>
      </c>
      <c r="H86" s="8">
        <f t="shared" si="15"/>
        <v>0</v>
      </c>
      <c r="I86" s="8">
        <f t="shared" si="16"/>
        <v>0</v>
      </c>
      <c r="J86" s="8">
        <f t="shared" si="17"/>
        <v>0</v>
      </c>
      <c r="K86" s="2"/>
      <c r="L86" s="2"/>
      <c r="M86" s="2">
        <f t="shared" si="18"/>
        <v>1</v>
      </c>
      <c r="N86" s="2">
        <f t="shared" si="19"/>
        <v>1</v>
      </c>
      <c r="O86" s="2">
        <f t="shared" si="20"/>
        <v>1</v>
      </c>
      <c r="P86" s="2">
        <f t="shared" si="21"/>
        <v>1</v>
      </c>
      <c r="Q86" s="6"/>
      <c r="R86" s="6"/>
      <c r="S86" s="2"/>
      <c r="T86" s="2"/>
      <c r="U86" s="2"/>
      <c r="V86" s="2"/>
      <c r="W86" s="2"/>
      <c r="X86" s="4"/>
      <c r="Y86" s="4"/>
      <c r="Z86" s="4"/>
      <c r="AA86" s="4"/>
      <c r="AB86" s="2"/>
      <c r="AC86" s="2"/>
      <c r="AD86" s="2"/>
      <c r="AE86" s="2"/>
      <c r="AF86" s="2"/>
    </row>
    <row r="87" spans="1:32" x14ac:dyDescent="0.2">
      <c r="A87" t="s">
        <v>85</v>
      </c>
      <c r="B87">
        <v>43073</v>
      </c>
      <c r="C87">
        <v>49</v>
      </c>
      <c r="D87">
        <v>49</v>
      </c>
      <c r="E87">
        <v>49</v>
      </c>
      <c r="F87">
        <v>49</v>
      </c>
      <c r="G87" s="8">
        <f t="shared" si="14"/>
        <v>0</v>
      </c>
      <c r="H87" s="8">
        <f t="shared" si="15"/>
        <v>0</v>
      </c>
      <c r="I87" s="8">
        <f t="shared" si="16"/>
        <v>0</v>
      </c>
      <c r="J87" s="8">
        <f t="shared" si="17"/>
        <v>0</v>
      </c>
      <c r="K87" s="2"/>
      <c r="L87" s="2"/>
      <c r="M87" s="2">
        <f t="shared" si="18"/>
        <v>1</v>
      </c>
      <c r="N87" s="2">
        <f t="shared" si="19"/>
        <v>1</v>
      </c>
      <c r="O87" s="2">
        <f t="shared" si="20"/>
        <v>1</v>
      </c>
      <c r="P87" s="2">
        <f t="shared" si="21"/>
        <v>1</v>
      </c>
      <c r="Q87" s="6"/>
      <c r="R87" s="6"/>
      <c r="S87" s="2"/>
      <c r="T87" s="2"/>
      <c r="U87" s="2"/>
      <c r="V87" s="2"/>
      <c r="W87" s="2"/>
      <c r="X87" s="4"/>
      <c r="Y87" s="4"/>
      <c r="Z87" s="4"/>
      <c r="AA87" s="4"/>
      <c r="AB87" s="2"/>
      <c r="AC87" s="2"/>
      <c r="AD87" s="2"/>
      <c r="AE87" s="2"/>
      <c r="AF87" s="2"/>
    </row>
    <row r="88" spans="1:32" x14ac:dyDescent="0.2">
      <c r="A88" t="s">
        <v>86</v>
      </c>
      <c r="B88">
        <v>16632</v>
      </c>
      <c r="C88">
        <v>18</v>
      </c>
      <c r="D88">
        <v>18</v>
      </c>
      <c r="E88">
        <v>18</v>
      </c>
      <c r="F88">
        <v>145</v>
      </c>
      <c r="G88" s="8">
        <f t="shared" si="14"/>
        <v>0</v>
      </c>
      <c r="H88" s="8">
        <f t="shared" si="15"/>
        <v>0</v>
      </c>
      <c r="I88" s="8">
        <f t="shared" si="16"/>
        <v>0</v>
      </c>
      <c r="J88" s="8">
        <f t="shared" si="17"/>
        <v>0</v>
      </c>
      <c r="K88" s="2"/>
      <c r="L88" s="2"/>
      <c r="M88" s="2">
        <f t="shared" si="18"/>
        <v>1</v>
      </c>
      <c r="N88" s="2">
        <f t="shared" si="19"/>
        <v>1</v>
      </c>
      <c r="O88" s="2">
        <f t="shared" si="20"/>
        <v>1</v>
      </c>
      <c r="P88" s="2">
        <f t="shared" si="21"/>
        <v>1</v>
      </c>
      <c r="Q88" s="6"/>
      <c r="R88" s="6"/>
      <c r="S88" s="2"/>
      <c r="T88" s="2"/>
      <c r="U88" s="2"/>
      <c r="V88" s="2"/>
      <c r="W88" s="2"/>
      <c r="X88" s="4"/>
      <c r="Y88" s="4"/>
      <c r="Z88" s="4"/>
      <c r="AA88" s="4"/>
      <c r="AB88" s="2"/>
      <c r="AC88" s="2"/>
      <c r="AD88" s="2"/>
      <c r="AE88" s="2"/>
      <c r="AF88" s="2"/>
    </row>
    <row r="89" spans="1:32" x14ac:dyDescent="0.2">
      <c r="A89" t="s">
        <v>87</v>
      </c>
      <c r="B89">
        <v>1317527</v>
      </c>
      <c r="C89">
        <v>43</v>
      </c>
      <c r="D89">
        <v>43</v>
      </c>
      <c r="E89">
        <v>43</v>
      </c>
      <c r="F89">
        <v>43</v>
      </c>
      <c r="G89" s="8">
        <f t="shared" si="14"/>
        <v>0</v>
      </c>
      <c r="H89" s="8">
        <f t="shared" si="15"/>
        <v>0</v>
      </c>
      <c r="I89" s="8">
        <f t="shared" si="16"/>
        <v>0</v>
      </c>
      <c r="J89" s="8">
        <f t="shared" si="17"/>
        <v>0</v>
      </c>
      <c r="K89" s="2"/>
      <c r="L89" s="2"/>
      <c r="M89" s="2">
        <f t="shared" si="18"/>
        <v>1</v>
      </c>
      <c r="N89" s="2">
        <f t="shared" si="19"/>
        <v>1</v>
      </c>
      <c r="O89" s="2">
        <f t="shared" si="20"/>
        <v>1</v>
      </c>
      <c r="P89" s="2">
        <f t="shared" si="21"/>
        <v>1</v>
      </c>
      <c r="Q89" s="6"/>
      <c r="R89" s="6"/>
      <c r="S89" s="2"/>
      <c r="T89" s="2"/>
      <c r="U89" s="2"/>
      <c r="V89" s="2"/>
      <c r="W89" s="2"/>
      <c r="X89" s="4"/>
      <c r="Y89" s="4"/>
      <c r="Z89" s="4"/>
      <c r="AA89" s="4"/>
      <c r="AB89" s="2"/>
      <c r="AC89" s="2"/>
      <c r="AD89" s="2"/>
      <c r="AE89" s="2"/>
      <c r="AF89" s="2"/>
    </row>
    <row r="90" spans="1:32" x14ac:dyDescent="0.2">
      <c r="A90" t="s">
        <v>88</v>
      </c>
      <c r="B90">
        <v>159190006</v>
      </c>
      <c r="C90">
        <v>17</v>
      </c>
      <c r="D90">
        <v>17</v>
      </c>
      <c r="E90">
        <v>17</v>
      </c>
      <c r="F90">
        <v>17</v>
      </c>
      <c r="G90" s="8">
        <f t="shared" si="14"/>
        <v>0</v>
      </c>
      <c r="H90" s="8">
        <f t="shared" si="15"/>
        <v>0</v>
      </c>
      <c r="I90" s="8">
        <f t="shared" si="16"/>
        <v>0</v>
      </c>
      <c r="J90" s="8">
        <f t="shared" si="17"/>
        <v>0</v>
      </c>
      <c r="K90" s="2"/>
      <c r="L90" s="2"/>
      <c r="M90" s="2">
        <f t="shared" si="18"/>
        <v>1</v>
      </c>
      <c r="N90" s="2">
        <f t="shared" si="19"/>
        <v>1</v>
      </c>
      <c r="O90" s="2">
        <f t="shared" si="20"/>
        <v>1</v>
      </c>
      <c r="P90" s="2">
        <f t="shared" si="21"/>
        <v>1</v>
      </c>
      <c r="Q90" s="6"/>
      <c r="R90" s="6"/>
      <c r="S90" s="2"/>
      <c r="T90" s="2"/>
      <c r="U90" s="2"/>
      <c r="V90" s="2"/>
      <c r="W90" s="2"/>
      <c r="X90" s="4"/>
      <c r="Y90" s="4"/>
      <c r="Z90" s="4"/>
      <c r="AA90" s="4"/>
      <c r="AB90" s="2"/>
      <c r="AC90" s="2"/>
      <c r="AD90" s="2"/>
      <c r="AE90" s="2"/>
      <c r="AF90" s="2"/>
    </row>
    <row r="91" spans="1:32" x14ac:dyDescent="0.2">
      <c r="A91" t="s">
        <v>89</v>
      </c>
      <c r="B91">
        <v>608</v>
      </c>
      <c r="C91">
        <v>72</v>
      </c>
      <c r="D91">
        <v>72</v>
      </c>
      <c r="E91">
        <v>72</v>
      </c>
      <c r="F91">
        <v>72</v>
      </c>
      <c r="G91" s="8">
        <f t="shared" si="14"/>
        <v>0</v>
      </c>
      <c r="H91" s="8">
        <f t="shared" si="15"/>
        <v>0</v>
      </c>
      <c r="I91" s="8">
        <f t="shared" si="16"/>
        <v>0</v>
      </c>
      <c r="J91" s="8">
        <f t="shared" si="17"/>
        <v>0</v>
      </c>
      <c r="K91" s="2"/>
      <c r="L91" s="2"/>
      <c r="M91" s="2">
        <f t="shared" si="18"/>
        <v>1</v>
      </c>
      <c r="N91" s="2">
        <f t="shared" si="19"/>
        <v>1</v>
      </c>
      <c r="O91" s="2">
        <f t="shared" si="20"/>
        <v>1</v>
      </c>
      <c r="P91" s="2">
        <f t="shared" si="21"/>
        <v>1</v>
      </c>
      <c r="Q91" s="6"/>
      <c r="R91" s="6"/>
      <c r="S91" s="2"/>
      <c r="T91" s="2"/>
      <c r="U91" s="2"/>
      <c r="V91" s="2"/>
      <c r="W91" s="2"/>
      <c r="X91" s="4"/>
      <c r="Y91" s="4"/>
      <c r="Z91" s="4"/>
      <c r="AA91" s="4"/>
      <c r="AB91" s="2"/>
      <c r="AC91" s="2"/>
      <c r="AD91" s="2"/>
      <c r="AE91" s="2"/>
      <c r="AF91" s="2"/>
    </row>
    <row r="92" spans="1:32" x14ac:dyDescent="0.2">
      <c r="A92" t="s">
        <v>90</v>
      </c>
      <c r="B92">
        <v>54986</v>
      </c>
      <c r="C92">
        <v>171</v>
      </c>
      <c r="D92">
        <v>171</v>
      </c>
      <c r="E92">
        <v>99</v>
      </c>
      <c r="F92">
        <v>205</v>
      </c>
      <c r="G92" s="8">
        <f t="shared" si="14"/>
        <v>0</v>
      </c>
      <c r="H92" s="8">
        <f t="shared" si="15"/>
        <v>0</v>
      </c>
      <c r="I92" s="8">
        <f t="shared" si="16"/>
        <v>0</v>
      </c>
      <c r="J92" s="8">
        <f t="shared" si="17"/>
        <v>0</v>
      </c>
      <c r="K92" s="2"/>
      <c r="L92" s="2"/>
      <c r="M92" s="2">
        <f t="shared" si="18"/>
        <v>1</v>
      </c>
      <c r="N92" s="2">
        <f t="shared" si="19"/>
        <v>1</v>
      </c>
      <c r="O92" s="2">
        <f t="shared" si="20"/>
        <v>1</v>
      </c>
      <c r="P92" s="2">
        <f t="shared" si="21"/>
        <v>1</v>
      </c>
      <c r="Q92" s="6"/>
      <c r="R92" s="6"/>
      <c r="S92" s="2"/>
      <c r="T92" s="2"/>
      <c r="U92" s="2"/>
      <c r="V92" s="2"/>
      <c r="W92" s="2"/>
      <c r="X92" s="4"/>
      <c r="Y92" s="4"/>
      <c r="Z92" s="4"/>
      <c r="AA92" s="4"/>
      <c r="AB92" s="2"/>
      <c r="AC92" s="2"/>
      <c r="AD92" s="2"/>
      <c r="AE92" s="2"/>
      <c r="AF92" s="2"/>
    </row>
    <row r="93" spans="1:32" x14ac:dyDescent="0.2">
      <c r="A93" t="s">
        <v>91</v>
      </c>
      <c r="B93">
        <v>114120566</v>
      </c>
      <c r="C93">
        <v>46</v>
      </c>
      <c r="D93">
        <v>46</v>
      </c>
      <c r="E93">
        <v>46</v>
      </c>
      <c r="F93">
        <v>46</v>
      </c>
      <c r="G93" s="8">
        <f t="shared" si="14"/>
        <v>0</v>
      </c>
      <c r="H93" s="8">
        <f t="shared" si="15"/>
        <v>0</v>
      </c>
      <c r="I93" s="8">
        <f t="shared" si="16"/>
        <v>0</v>
      </c>
      <c r="J93" s="8">
        <f t="shared" si="17"/>
        <v>0</v>
      </c>
      <c r="K93" s="2"/>
      <c r="L93" s="2"/>
      <c r="M93" s="2">
        <f t="shared" si="18"/>
        <v>1</v>
      </c>
      <c r="N93" s="2">
        <f t="shared" si="19"/>
        <v>1</v>
      </c>
      <c r="O93" s="2">
        <f t="shared" si="20"/>
        <v>1</v>
      </c>
      <c r="P93" s="2">
        <f t="shared" si="21"/>
        <v>1</v>
      </c>
      <c r="Q93" s="6"/>
      <c r="R93" s="6"/>
      <c r="S93" s="2"/>
      <c r="T93" s="2"/>
      <c r="U93" s="2"/>
      <c r="V93" s="2"/>
      <c r="W93" s="2"/>
      <c r="X93" s="4"/>
      <c r="Y93" s="4"/>
      <c r="Z93" s="4"/>
      <c r="AA93" s="4"/>
      <c r="AB93" s="2"/>
      <c r="AC93" s="2"/>
      <c r="AD93" s="2"/>
      <c r="AE93" s="2"/>
      <c r="AF93" s="2"/>
    </row>
    <row r="94" spans="1:32" x14ac:dyDescent="0.2">
      <c r="A94" t="s">
        <v>92</v>
      </c>
      <c r="B94">
        <v>143247498</v>
      </c>
      <c r="C94">
        <v>178</v>
      </c>
      <c r="D94">
        <v>161</v>
      </c>
      <c r="E94">
        <v>167</v>
      </c>
      <c r="F94"/>
      <c r="G94" s="8">
        <f t="shared" si="14"/>
        <v>0</v>
      </c>
      <c r="H94" s="8">
        <f t="shared" si="15"/>
        <v>0</v>
      </c>
      <c r="I94" s="8">
        <f t="shared" si="16"/>
        <v>0</v>
      </c>
      <c r="J94" s="8">
        <f t="shared" si="17"/>
        <v>0</v>
      </c>
      <c r="K94" s="2"/>
      <c r="L94" s="2"/>
      <c r="M94" s="2">
        <f t="shared" si="18"/>
        <v>1</v>
      </c>
      <c r="N94" s="2">
        <f t="shared" si="19"/>
        <v>1</v>
      </c>
      <c r="O94" s="2">
        <f t="shared" si="20"/>
        <v>1</v>
      </c>
      <c r="P94" s="2">
        <f t="shared" si="21"/>
        <v>0</v>
      </c>
      <c r="Q94" s="6"/>
      <c r="R94" s="6"/>
      <c r="S94" s="2"/>
      <c r="T94" s="2"/>
      <c r="U94" s="2"/>
      <c r="V94" s="2"/>
      <c r="W94" s="2"/>
      <c r="X94" s="4"/>
      <c r="Y94" s="4"/>
      <c r="Z94" s="4"/>
      <c r="AA94" s="4"/>
      <c r="AB94" s="2"/>
      <c r="AC94" s="2"/>
      <c r="AD94" s="2"/>
      <c r="AE94" s="2"/>
      <c r="AF94" s="2"/>
    </row>
    <row r="95" spans="1:32" x14ac:dyDescent="0.2">
      <c r="A95" t="s">
        <v>93</v>
      </c>
      <c r="B95">
        <v>804</v>
      </c>
      <c r="C95">
        <v>79</v>
      </c>
      <c r="D95">
        <v>79</v>
      </c>
      <c r="E95">
        <v>64</v>
      </c>
      <c r="F95">
        <v>84</v>
      </c>
      <c r="G95" s="8">
        <f t="shared" si="14"/>
        <v>0</v>
      </c>
      <c r="H95" s="8">
        <f t="shared" si="15"/>
        <v>0</v>
      </c>
      <c r="I95" s="8">
        <f t="shared" si="16"/>
        <v>0</v>
      </c>
      <c r="J95" s="8">
        <f t="shared" si="17"/>
        <v>0</v>
      </c>
      <c r="K95" s="2"/>
      <c r="L95" s="2"/>
      <c r="M95" s="2">
        <f t="shared" si="18"/>
        <v>1</v>
      </c>
      <c r="N95" s="2">
        <f t="shared" si="19"/>
        <v>1</v>
      </c>
      <c r="O95" s="2">
        <f t="shared" si="20"/>
        <v>1</v>
      </c>
      <c r="P95" s="2">
        <f t="shared" si="21"/>
        <v>1</v>
      </c>
      <c r="Q95" s="6"/>
      <c r="R95" s="6"/>
      <c r="S95" s="2"/>
      <c r="T95" s="2"/>
      <c r="U95" s="2"/>
      <c r="V95" s="2"/>
      <c r="W95" s="2"/>
      <c r="X95" s="4"/>
      <c r="Y95" s="4"/>
      <c r="Z95" s="4"/>
      <c r="AA95" s="4"/>
      <c r="AB95" s="2"/>
      <c r="AC95" s="2"/>
      <c r="AD95" s="2"/>
      <c r="AE95" s="2"/>
      <c r="AF95" s="2"/>
    </row>
    <row r="96" spans="1:32" x14ac:dyDescent="0.2">
      <c r="A96" t="s">
        <v>94</v>
      </c>
      <c r="B96">
        <v>30823655</v>
      </c>
      <c r="C96">
        <v>75</v>
      </c>
      <c r="D96">
        <v>75</v>
      </c>
      <c r="E96">
        <v>75</v>
      </c>
      <c r="F96">
        <v>57</v>
      </c>
      <c r="G96" s="8">
        <f t="shared" si="14"/>
        <v>0</v>
      </c>
      <c r="H96" s="8">
        <f t="shared" si="15"/>
        <v>0</v>
      </c>
      <c r="I96" s="8">
        <f t="shared" si="16"/>
        <v>0</v>
      </c>
      <c r="J96" s="8">
        <f t="shared" si="17"/>
        <v>0</v>
      </c>
      <c r="K96" s="2"/>
      <c r="L96" s="2"/>
      <c r="M96" s="2">
        <f t="shared" si="18"/>
        <v>1</v>
      </c>
      <c r="N96" s="2">
        <f t="shared" si="19"/>
        <v>1</v>
      </c>
      <c r="O96" s="2">
        <f t="shared" si="20"/>
        <v>1</v>
      </c>
      <c r="P96" s="2">
        <f t="shared" si="21"/>
        <v>1</v>
      </c>
      <c r="Q96" s="6"/>
      <c r="R96" s="6"/>
      <c r="S96" s="2"/>
      <c r="T96" s="2"/>
      <c r="U96" s="2"/>
      <c r="V96" s="2"/>
      <c r="W96" s="2"/>
      <c r="X96" s="4"/>
      <c r="Y96" s="4"/>
      <c r="Z96" s="4"/>
      <c r="AA96" s="4"/>
      <c r="AB96" s="2"/>
      <c r="AC96" s="2"/>
      <c r="AD96" s="2"/>
      <c r="AE96" s="2"/>
      <c r="AF96" s="2"/>
    </row>
    <row r="97" spans="1:32" x14ac:dyDescent="0.2">
      <c r="A97" t="s">
        <v>95</v>
      </c>
      <c r="B97">
        <v>4152</v>
      </c>
      <c r="C97">
        <v>1013</v>
      </c>
      <c r="D97">
        <v>1200</v>
      </c>
      <c r="E97">
        <v>1313</v>
      </c>
      <c r="F97">
        <v>2842</v>
      </c>
      <c r="G97" s="8">
        <f t="shared" si="14"/>
        <v>0</v>
      </c>
      <c r="H97" s="8">
        <f t="shared" si="15"/>
        <v>0</v>
      </c>
      <c r="I97" s="8">
        <f t="shared" si="16"/>
        <v>0</v>
      </c>
      <c r="J97" s="8">
        <f t="shared" si="17"/>
        <v>0</v>
      </c>
      <c r="K97" s="2"/>
      <c r="L97" s="2"/>
      <c r="M97" s="2">
        <f t="shared" si="18"/>
        <v>1</v>
      </c>
      <c r="N97" s="2">
        <f t="shared" si="19"/>
        <v>1</v>
      </c>
      <c r="O97" s="2">
        <f t="shared" si="20"/>
        <v>1</v>
      </c>
      <c r="P97" s="2">
        <f t="shared" si="21"/>
        <v>1</v>
      </c>
      <c r="Q97" s="6"/>
      <c r="R97" s="6"/>
      <c r="S97" s="2"/>
      <c r="T97" s="2"/>
      <c r="U97" s="2"/>
      <c r="V97" s="2"/>
      <c r="W97" s="2"/>
      <c r="X97" s="4"/>
      <c r="Y97" s="4"/>
      <c r="Z97" s="4"/>
      <c r="AA97" s="4"/>
      <c r="AB97" s="2"/>
      <c r="AC97" s="2"/>
      <c r="AD97" s="2"/>
      <c r="AE97" s="2"/>
      <c r="AF97" s="2"/>
    </row>
    <row r="98" spans="1:32" x14ac:dyDescent="0.2">
      <c r="A98" t="s">
        <v>96</v>
      </c>
      <c r="B98">
        <v>195690</v>
      </c>
      <c r="C98">
        <v>918</v>
      </c>
      <c r="D98">
        <v>2860</v>
      </c>
      <c r="E98">
        <v>1592</v>
      </c>
      <c r="F98">
        <v>1962</v>
      </c>
      <c r="G98" s="8">
        <f t="shared" si="14"/>
        <v>0</v>
      </c>
      <c r="H98" s="8">
        <f t="shared" si="15"/>
        <v>0</v>
      </c>
      <c r="I98" s="8">
        <f t="shared" si="16"/>
        <v>0</v>
      </c>
      <c r="J98" s="8">
        <f t="shared" si="17"/>
        <v>0</v>
      </c>
      <c r="K98" s="2"/>
      <c r="L98" s="2"/>
      <c r="M98" s="2">
        <f t="shared" si="18"/>
        <v>1</v>
      </c>
      <c r="N98" s="2">
        <f t="shared" si="19"/>
        <v>1</v>
      </c>
      <c r="O98" s="2">
        <f t="shared" si="20"/>
        <v>1</v>
      </c>
      <c r="P98" s="2">
        <f t="shared" si="21"/>
        <v>1</v>
      </c>
      <c r="Q98" s="6"/>
      <c r="R98" s="6"/>
      <c r="S98" s="2"/>
      <c r="T98" s="2"/>
      <c r="U98" s="2"/>
      <c r="V98" s="2"/>
      <c r="W98" s="2"/>
      <c r="X98" s="4"/>
      <c r="Y98" s="4"/>
      <c r="Z98" s="4"/>
      <c r="AA98" s="4"/>
      <c r="AB98" s="2"/>
      <c r="AC98" s="2"/>
      <c r="AD98" s="2"/>
      <c r="AE98" s="2"/>
      <c r="AF98" s="2"/>
    </row>
    <row r="99" spans="1:32" x14ac:dyDescent="0.2">
      <c r="A99" t="s">
        <v>97</v>
      </c>
      <c r="B99">
        <v>115514</v>
      </c>
      <c r="C99">
        <v>338</v>
      </c>
      <c r="D99">
        <v>232</v>
      </c>
      <c r="E99">
        <v>300</v>
      </c>
      <c r="F99">
        <v>219</v>
      </c>
      <c r="G99" s="8">
        <f t="shared" si="14"/>
        <v>0</v>
      </c>
      <c r="H99" s="8">
        <f t="shared" si="15"/>
        <v>0</v>
      </c>
      <c r="I99" s="8">
        <f t="shared" si="16"/>
        <v>0</v>
      </c>
      <c r="J99" s="8">
        <f t="shared" si="17"/>
        <v>0</v>
      </c>
      <c r="K99" s="2"/>
      <c r="L99" s="2"/>
      <c r="M99" s="2">
        <f t="shared" si="18"/>
        <v>1</v>
      </c>
      <c r="N99" s="2">
        <f t="shared" si="19"/>
        <v>1</v>
      </c>
      <c r="O99" s="2">
        <f t="shared" si="20"/>
        <v>1</v>
      </c>
      <c r="P99" s="2">
        <f t="shared" si="21"/>
        <v>1</v>
      </c>
      <c r="Q99" s="6"/>
      <c r="R99" s="6"/>
      <c r="S99" s="2"/>
      <c r="T99" s="2"/>
      <c r="U99" s="2"/>
      <c r="V99" s="2"/>
      <c r="W99" s="2"/>
      <c r="X99" s="4"/>
      <c r="Y99" s="4"/>
      <c r="Z99" s="4"/>
      <c r="AA99" s="4"/>
      <c r="AB99" s="2"/>
      <c r="AC99" s="2"/>
      <c r="AD99" s="2"/>
      <c r="AE99" s="2"/>
      <c r="AF99" s="2"/>
    </row>
    <row r="100" spans="1:32" x14ac:dyDescent="0.2">
      <c r="A100" t="s">
        <v>98</v>
      </c>
      <c r="B100">
        <v>52745565</v>
      </c>
      <c r="C100">
        <v>514</v>
      </c>
      <c r="D100">
        <v>514</v>
      </c>
      <c r="E100">
        <v>574</v>
      </c>
      <c r="F100">
        <v>427</v>
      </c>
      <c r="G100" s="8">
        <f t="shared" si="14"/>
        <v>0</v>
      </c>
      <c r="H100" s="8">
        <f t="shared" si="15"/>
        <v>0</v>
      </c>
      <c r="I100" s="8">
        <f t="shared" si="16"/>
        <v>0</v>
      </c>
      <c r="J100" s="8">
        <f t="shared" si="17"/>
        <v>0</v>
      </c>
      <c r="K100" s="2"/>
      <c r="L100" s="2"/>
      <c r="M100" s="2">
        <f t="shared" si="18"/>
        <v>1</v>
      </c>
      <c r="N100" s="2">
        <f t="shared" si="19"/>
        <v>1</v>
      </c>
      <c r="O100" s="2">
        <f t="shared" si="20"/>
        <v>1</v>
      </c>
      <c r="P100" s="2">
        <f t="shared" si="21"/>
        <v>1</v>
      </c>
      <c r="Q100" s="6"/>
      <c r="R100" s="6"/>
      <c r="S100" s="2"/>
      <c r="T100" s="2"/>
      <c r="U100" s="2"/>
      <c r="V100" s="2"/>
      <c r="W100" s="2"/>
      <c r="X100" s="4"/>
      <c r="Y100" s="4"/>
      <c r="Z100" s="4"/>
      <c r="AA100" s="4"/>
      <c r="AB100" s="2"/>
      <c r="AC100" s="2"/>
      <c r="AD100" s="2"/>
      <c r="AE100" s="2"/>
      <c r="AF100" s="2"/>
    </row>
    <row r="101" spans="1:32" x14ac:dyDescent="0.2">
      <c r="A101" t="s">
        <v>99</v>
      </c>
      <c r="B101">
        <v>28180385</v>
      </c>
      <c r="C101">
        <v>199</v>
      </c>
      <c r="D101">
        <v>199</v>
      </c>
      <c r="E101">
        <v>44</v>
      </c>
      <c r="F101">
        <v>69</v>
      </c>
      <c r="G101" s="8">
        <f t="shared" si="14"/>
        <v>0</v>
      </c>
      <c r="H101" s="8">
        <f t="shared" si="15"/>
        <v>0</v>
      </c>
      <c r="I101" s="8">
        <f t="shared" si="16"/>
        <v>0</v>
      </c>
      <c r="J101" s="8">
        <f t="shared" si="17"/>
        <v>0</v>
      </c>
      <c r="K101" s="2"/>
      <c r="L101" s="2"/>
      <c r="M101" s="2">
        <f t="shared" si="18"/>
        <v>1</v>
      </c>
      <c r="N101" s="2">
        <f t="shared" si="19"/>
        <v>1</v>
      </c>
      <c r="O101" s="2">
        <f t="shared" si="20"/>
        <v>1</v>
      </c>
      <c r="P101" s="2">
        <f t="shared" si="21"/>
        <v>1</v>
      </c>
      <c r="Q101" s="6"/>
      <c r="R101" s="6"/>
      <c r="S101" s="2"/>
      <c r="T101" s="2"/>
      <c r="U101" s="2"/>
      <c r="V101" s="2"/>
      <c r="W101" s="2"/>
      <c r="X101" s="4"/>
      <c r="Y101" s="4"/>
      <c r="Z101" s="4"/>
      <c r="AA101" s="4"/>
      <c r="AB101" s="2"/>
      <c r="AC101" s="2"/>
      <c r="AD101" s="2"/>
      <c r="AE101" s="2"/>
      <c r="AF101" s="2"/>
    </row>
    <row r="102" spans="1:32" x14ac:dyDescent="0.2">
      <c r="A102" t="s">
        <v>100</v>
      </c>
      <c r="B102">
        <v>173716</v>
      </c>
      <c r="C102">
        <v>27916</v>
      </c>
      <c r="D102">
        <v>32999</v>
      </c>
      <c r="E102">
        <v>55962</v>
      </c>
      <c r="F102">
        <v>106451</v>
      </c>
      <c r="G102" s="8">
        <f t="shared" si="14"/>
        <v>0</v>
      </c>
      <c r="H102" s="8">
        <f t="shared" si="15"/>
        <v>0</v>
      </c>
      <c r="I102" s="8">
        <f t="shared" si="16"/>
        <v>0</v>
      </c>
      <c r="J102" s="8">
        <f t="shared" si="17"/>
        <v>0</v>
      </c>
      <c r="K102" s="2"/>
      <c r="L102" s="2"/>
      <c r="M102" s="2">
        <f t="shared" si="18"/>
        <v>1</v>
      </c>
      <c r="N102" s="2">
        <f t="shared" si="19"/>
        <v>1</v>
      </c>
      <c r="O102" s="2">
        <f t="shared" si="20"/>
        <v>1</v>
      </c>
      <c r="P102" s="2">
        <f t="shared" si="21"/>
        <v>1</v>
      </c>
      <c r="Q102" s="6"/>
      <c r="R102" s="6"/>
      <c r="S102" s="2"/>
      <c r="T102" s="2"/>
      <c r="U102" s="2"/>
      <c r="V102" s="2"/>
      <c r="W102" s="2"/>
      <c r="X102" s="4"/>
      <c r="Y102" s="4"/>
      <c r="Z102" s="4"/>
      <c r="AA102" s="4"/>
      <c r="AB102" s="2"/>
      <c r="AC102" s="2"/>
      <c r="AD102" s="2"/>
      <c r="AE102" s="2"/>
      <c r="AF102" s="2"/>
    </row>
    <row r="103" spans="1:32" x14ac:dyDescent="0.2">
      <c r="A103" t="s">
        <v>101</v>
      </c>
      <c r="B103">
        <v>51419991</v>
      </c>
      <c r="C103">
        <v>1945877</v>
      </c>
      <c r="D103">
        <v>2256058</v>
      </c>
      <c r="E103"/>
      <c r="F103"/>
      <c r="G103" s="8">
        <f t="shared" si="14"/>
        <v>0</v>
      </c>
      <c r="H103" s="8">
        <f t="shared" si="15"/>
        <v>0</v>
      </c>
      <c r="I103" s="8">
        <f t="shared" si="16"/>
        <v>0</v>
      </c>
      <c r="J103" s="8">
        <f t="shared" si="17"/>
        <v>0</v>
      </c>
      <c r="K103" s="2"/>
      <c r="L103" s="2"/>
      <c r="M103" s="2">
        <f t="shared" si="18"/>
        <v>1</v>
      </c>
      <c r="N103" s="2">
        <f t="shared" si="19"/>
        <v>1</v>
      </c>
      <c r="O103" s="2">
        <f t="shared" si="20"/>
        <v>0</v>
      </c>
      <c r="P103" s="2">
        <f t="shared" si="21"/>
        <v>0</v>
      </c>
      <c r="Q103" s="6"/>
      <c r="R103" s="6"/>
      <c r="S103" s="2"/>
      <c r="T103" s="2"/>
      <c r="U103" s="2"/>
      <c r="V103" s="2"/>
      <c r="W103" s="2"/>
      <c r="X103" s="4"/>
      <c r="Y103" s="4"/>
      <c r="Z103" s="4"/>
      <c r="AA103" s="4"/>
      <c r="AB103" s="2"/>
      <c r="AC103" s="2"/>
      <c r="AD103" s="2"/>
      <c r="AE103" s="2"/>
      <c r="AF103" s="2"/>
    </row>
    <row r="104" spans="1:32" x14ac:dyDescent="0.2">
      <c r="A104" t="s">
        <v>102</v>
      </c>
      <c r="B104">
        <v>1694365</v>
      </c>
      <c r="C104">
        <v>45050</v>
      </c>
      <c r="D104"/>
      <c r="E104">
        <v>42101</v>
      </c>
      <c r="F104">
        <v>26008</v>
      </c>
      <c r="G104" s="8">
        <f t="shared" si="14"/>
        <v>0</v>
      </c>
      <c r="H104" s="8">
        <f t="shared" si="15"/>
        <v>0</v>
      </c>
      <c r="I104" s="8">
        <f t="shared" si="16"/>
        <v>0</v>
      </c>
      <c r="J104" s="8">
        <f t="shared" si="17"/>
        <v>0</v>
      </c>
      <c r="K104" s="2"/>
      <c r="L104" s="2"/>
      <c r="M104" s="2">
        <f t="shared" si="18"/>
        <v>1</v>
      </c>
      <c r="N104" s="2">
        <f t="shared" si="19"/>
        <v>0</v>
      </c>
      <c r="O104" s="2">
        <f t="shared" si="20"/>
        <v>1</v>
      </c>
      <c r="P104" s="2">
        <f t="shared" si="21"/>
        <v>1</v>
      </c>
      <c r="Q104" s="6"/>
      <c r="R104" s="6"/>
      <c r="S104" s="2"/>
      <c r="T104" s="2"/>
      <c r="U104" s="2"/>
      <c r="V104" s="2"/>
      <c r="W104" s="2"/>
      <c r="X104" s="4"/>
      <c r="Y104" s="4"/>
      <c r="Z104" s="4"/>
      <c r="AA104" s="4"/>
      <c r="AB104" s="2"/>
      <c r="AC104" s="2"/>
      <c r="AD104" s="2"/>
      <c r="AE104" s="2"/>
      <c r="AF104" s="2"/>
    </row>
    <row r="105" spans="1:32" x14ac:dyDescent="0.2">
      <c r="A105" t="s">
        <v>103</v>
      </c>
      <c r="B105">
        <v>15210868</v>
      </c>
      <c r="C105">
        <v>14646485</v>
      </c>
      <c r="D105">
        <v>14646485</v>
      </c>
      <c r="E105"/>
      <c r="F105">
        <v>15210868</v>
      </c>
      <c r="G105" s="8">
        <f t="shared" si="14"/>
        <v>0</v>
      </c>
      <c r="H105" s="8">
        <f t="shared" si="15"/>
        <v>0</v>
      </c>
      <c r="I105" s="8">
        <f t="shared" si="16"/>
        <v>0</v>
      </c>
      <c r="J105" s="8">
        <f t="shared" si="17"/>
        <v>0</v>
      </c>
      <c r="K105" s="2"/>
      <c r="L105" s="2"/>
      <c r="M105" s="2">
        <f t="shared" si="18"/>
        <v>1</v>
      </c>
      <c r="N105" s="2">
        <f t="shared" si="19"/>
        <v>1</v>
      </c>
      <c r="O105" s="2">
        <f t="shared" si="20"/>
        <v>0</v>
      </c>
      <c r="P105" s="2">
        <f t="shared" si="21"/>
        <v>1</v>
      </c>
      <c r="Q105" s="6"/>
      <c r="R105" s="6"/>
      <c r="S105" s="2"/>
      <c r="T105" s="2"/>
      <c r="U105" s="2"/>
      <c r="V105" s="2"/>
      <c r="W105" s="2"/>
      <c r="X105" s="4"/>
      <c r="Y105" s="4"/>
      <c r="Z105" s="4"/>
      <c r="AA105" s="4"/>
      <c r="AB105" s="2"/>
      <c r="AC105" s="2"/>
      <c r="AD105" s="2"/>
      <c r="AE105" s="2"/>
      <c r="AF105" s="2"/>
    </row>
    <row r="106" spans="1:32" x14ac:dyDescent="0.2">
      <c r="A106" t="s">
        <v>104</v>
      </c>
      <c r="B106">
        <v>36140782</v>
      </c>
      <c r="C106">
        <v>1759075</v>
      </c>
      <c r="D106">
        <v>1759075</v>
      </c>
      <c r="E106"/>
      <c r="F106">
        <v>4426702</v>
      </c>
      <c r="G106" s="8">
        <f t="shared" si="14"/>
        <v>0</v>
      </c>
      <c r="H106" s="8">
        <f t="shared" si="15"/>
        <v>0</v>
      </c>
      <c r="I106" s="8">
        <f t="shared" si="16"/>
        <v>0</v>
      </c>
      <c r="J106" s="8">
        <f t="shared" si="17"/>
        <v>0</v>
      </c>
      <c r="K106" s="2"/>
      <c r="L106" s="2"/>
      <c r="M106" s="2">
        <f t="shared" si="18"/>
        <v>1</v>
      </c>
      <c r="N106" s="2">
        <f t="shared" si="19"/>
        <v>1</v>
      </c>
      <c r="O106" s="2">
        <f t="shared" si="20"/>
        <v>0</v>
      </c>
      <c r="P106" s="2">
        <f t="shared" si="21"/>
        <v>1</v>
      </c>
      <c r="Q106" s="6"/>
      <c r="R106" s="6"/>
      <c r="S106" s="2"/>
      <c r="T106" s="2"/>
      <c r="U106" s="2"/>
      <c r="V106" s="2"/>
      <c r="W106" s="2"/>
      <c r="X106" s="4"/>
      <c r="Y106" s="4"/>
      <c r="Z106" s="4"/>
      <c r="AA106" s="4"/>
      <c r="AB106" s="2"/>
      <c r="AC106" s="2"/>
      <c r="AD106" s="2"/>
      <c r="AE106" s="2"/>
      <c r="AF106" s="2"/>
    </row>
    <row r="107" spans="1:32" x14ac:dyDescent="0.2">
      <c r="A107" t="s">
        <v>105</v>
      </c>
      <c r="B107">
        <v>34371783</v>
      </c>
      <c r="C107">
        <v>6879174</v>
      </c>
      <c r="D107">
        <v>6394336</v>
      </c>
      <c r="E107"/>
      <c r="F107">
        <v>3244068</v>
      </c>
      <c r="G107" s="8">
        <f t="shared" si="14"/>
        <v>0</v>
      </c>
      <c r="H107" s="8">
        <f t="shared" si="15"/>
        <v>0</v>
      </c>
      <c r="I107" s="8">
        <f t="shared" si="16"/>
        <v>0</v>
      </c>
      <c r="J107" s="8">
        <f t="shared" si="17"/>
        <v>0</v>
      </c>
      <c r="K107" s="2"/>
      <c r="L107" s="2"/>
      <c r="M107" s="2">
        <f t="shared" si="18"/>
        <v>1</v>
      </c>
      <c r="N107" s="2">
        <f t="shared" si="19"/>
        <v>1</v>
      </c>
      <c r="O107" s="2">
        <f t="shared" si="20"/>
        <v>0</v>
      </c>
      <c r="P107" s="2">
        <f t="shared" si="21"/>
        <v>1</v>
      </c>
      <c r="Q107" s="6"/>
      <c r="R107" s="6"/>
      <c r="S107" s="2"/>
      <c r="T107" s="2"/>
      <c r="U107" s="2"/>
      <c r="V107" s="2"/>
      <c r="W107" s="2"/>
      <c r="X107" s="4"/>
      <c r="Y107" s="4"/>
      <c r="Z107" s="4"/>
      <c r="AA107" s="4"/>
      <c r="AB107" s="2"/>
      <c r="AC107" s="2"/>
      <c r="AD107" s="2"/>
      <c r="AE107" s="2"/>
      <c r="AF107" s="2"/>
    </row>
    <row r="108" spans="1:32" x14ac:dyDescent="0.2">
      <c r="A108" t="s">
        <v>106</v>
      </c>
      <c r="B108">
        <v>18792238</v>
      </c>
      <c r="C108">
        <v>330041</v>
      </c>
      <c r="D108">
        <v>400159</v>
      </c>
      <c r="E108"/>
      <c r="F108"/>
      <c r="G108" s="8">
        <f t="shared" si="14"/>
        <v>0</v>
      </c>
      <c r="H108" s="8">
        <f t="shared" si="15"/>
        <v>0</v>
      </c>
      <c r="I108" s="8">
        <f t="shared" si="16"/>
        <v>0</v>
      </c>
      <c r="J108" s="8">
        <f t="shared" si="17"/>
        <v>0</v>
      </c>
      <c r="K108" s="2"/>
      <c r="L108" s="2"/>
      <c r="M108" s="2">
        <f t="shared" si="18"/>
        <v>1</v>
      </c>
      <c r="N108" s="2">
        <f t="shared" si="19"/>
        <v>1</v>
      </c>
      <c r="O108" s="2">
        <f t="shared" si="20"/>
        <v>0</v>
      </c>
      <c r="P108" s="2">
        <f t="shared" si="21"/>
        <v>0</v>
      </c>
      <c r="Q108" s="6"/>
      <c r="R108" s="6"/>
      <c r="S108" s="2"/>
      <c r="T108" s="2"/>
      <c r="U108" s="2"/>
      <c r="V108" s="2"/>
      <c r="W108" s="2"/>
      <c r="X108" s="4"/>
      <c r="Y108" s="4"/>
      <c r="Z108" s="4"/>
      <c r="AA108" s="4"/>
      <c r="AB108" s="2"/>
      <c r="AC108" s="2"/>
      <c r="AD108" s="2"/>
      <c r="AE108" s="2"/>
      <c r="AF108" s="2"/>
    </row>
    <row r="109" spans="1:32" x14ac:dyDescent="0.2">
      <c r="A109" t="s">
        <v>107</v>
      </c>
      <c r="B109">
        <v>26188072</v>
      </c>
      <c r="C109"/>
      <c r="D109">
        <v>6461465</v>
      </c>
      <c r="E109"/>
      <c r="F109">
        <v>3231652</v>
      </c>
      <c r="G109" s="8">
        <f t="shared" si="14"/>
        <v>0</v>
      </c>
      <c r="H109" s="8">
        <f t="shared" si="15"/>
        <v>0</v>
      </c>
      <c r="I109" s="8">
        <f t="shared" si="16"/>
        <v>0</v>
      </c>
      <c r="J109" s="8">
        <f t="shared" si="17"/>
        <v>0</v>
      </c>
      <c r="K109" s="2"/>
      <c r="L109" s="2"/>
      <c r="M109" s="2">
        <f t="shared" si="18"/>
        <v>0</v>
      </c>
      <c r="N109" s="2">
        <f t="shared" si="19"/>
        <v>1</v>
      </c>
      <c r="O109" s="2">
        <f t="shared" si="20"/>
        <v>0</v>
      </c>
      <c r="P109" s="2">
        <f t="shared" si="21"/>
        <v>1</v>
      </c>
      <c r="Q109" s="6"/>
      <c r="R109" s="6"/>
      <c r="S109" s="2"/>
      <c r="T109" s="2"/>
      <c r="U109" s="2"/>
      <c r="V109" s="2"/>
      <c r="W109" s="2"/>
      <c r="X109" s="4"/>
      <c r="Y109" s="4"/>
      <c r="Z109" s="4"/>
      <c r="AA109" s="4"/>
      <c r="AB109" s="2"/>
      <c r="AC109" s="2"/>
      <c r="AD109" s="2"/>
      <c r="AE109" s="2"/>
      <c r="AF109" s="2"/>
    </row>
    <row r="110" spans="1:32" x14ac:dyDescent="0.2">
      <c r="A110" t="s">
        <v>108</v>
      </c>
      <c r="B110">
        <v>625117867</v>
      </c>
      <c r="C110">
        <v>670776</v>
      </c>
      <c r="D110">
        <v>670776</v>
      </c>
      <c r="E110"/>
      <c r="F110"/>
      <c r="G110" s="8">
        <f t="shared" si="14"/>
        <v>0</v>
      </c>
      <c r="H110" s="8">
        <f t="shared" si="15"/>
        <v>0</v>
      </c>
      <c r="I110" s="8">
        <f t="shared" si="16"/>
        <v>0</v>
      </c>
      <c r="J110" s="8">
        <f t="shared" si="17"/>
        <v>0</v>
      </c>
      <c r="K110" s="2"/>
      <c r="L110" s="2"/>
      <c r="M110" s="2">
        <f t="shared" si="18"/>
        <v>1</v>
      </c>
      <c r="N110" s="2">
        <f t="shared" si="19"/>
        <v>1</v>
      </c>
      <c r="O110" s="2">
        <f t="shared" si="20"/>
        <v>0</v>
      </c>
      <c r="P110" s="2">
        <f t="shared" si="21"/>
        <v>0</v>
      </c>
      <c r="Q110" s="6"/>
      <c r="R110" s="6"/>
      <c r="S110" s="2"/>
      <c r="T110" s="2"/>
      <c r="U110" s="2"/>
      <c r="V110" s="2"/>
      <c r="W110" s="2"/>
      <c r="X110" s="4"/>
      <c r="Y110" s="4"/>
      <c r="Z110" s="4"/>
      <c r="AA110" s="4"/>
      <c r="AB110" s="2"/>
      <c r="AC110" s="2"/>
      <c r="AD110" s="2"/>
      <c r="AE110" s="2"/>
      <c r="AF110" s="2"/>
    </row>
    <row r="111" spans="1:32" x14ac:dyDescent="0.2">
      <c r="A111" t="s">
        <v>109</v>
      </c>
      <c r="B111">
        <v>162492807</v>
      </c>
      <c r="C111">
        <v>5600650</v>
      </c>
      <c r="D111">
        <v>5600650</v>
      </c>
      <c r="E111"/>
      <c r="F111"/>
      <c r="G111" s="8">
        <f t="shared" si="14"/>
        <v>0</v>
      </c>
      <c r="H111" s="8">
        <f t="shared" si="15"/>
        <v>0</v>
      </c>
      <c r="I111" s="8">
        <f t="shared" si="16"/>
        <v>0</v>
      </c>
      <c r="J111" s="8">
        <f t="shared" si="17"/>
        <v>0</v>
      </c>
      <c r="K111" s="2"/>
      <c r="L111" s="2"/>
      <c r="M111" s="2">
        <f t="shared" si="18"/>
        <v>1</v>
      </c>
      <c r="N111" s="2">
        <f t="shared" si="19"/>
        <v>1</v>
      </c>
      <c r="O111" s="2">
        <f t="shared" si="20"/>
        <v>0</v>
      </c>
      <c r="P111" s="2">
        <f t="shared" si="21"/>
        <v>0</v>
      </c>
      <c r="Q111" s="6"/>
      <c r="R111" s="6"/>
      <c r="S111" s="2"/>
      <c r="T111" s="2"/>
      <c r="U111" s="2"/>
      <c r="V111" s="2"/>
      <c r="W111" s="2"/>
      <c r="X111" s="4"/>
      <c r="Y111" s="4"/>
      <c r="Z111" s="4"/>
      <c r="AA111" s="4"/>
      <c r="AB111" s="2"/>
      <c r="AC111" s="2"/>
      <c r="AD111" s="2"/>
      <c r="AE111" s="2"/>
      <c r="AF111" s="2"/>
    </row>
    <row r="112" spans="1:32" x14ac:dyDescent="0.2">
      <c r="A112" t="s">
        <v>110</v>
      </c>
      <c r="B112">
        <v>221020216</v>
      </c>
      <c r="C112">
        <v>3499</v>
      </c>
      <c r="D112">
        <v>3499</v>
      </c>
      <c r="E112">
        <v>4919</v>
      </c>
      <c r="F112">
        <v>478</v>
      </c>
      <c r="G112" s="8">
        <f t="shared" si="14"/>
        <v>0</v>
      </c>
      <c r="H112" s="8">
        <f t="shared" si="15"/>
        <v>0</v>
      </c>
      <c r="I112" s="8">
        <f t="shared" si="16"/>
        <v>0</v>
      </c>
      <c r="J112" s="8">
        <f t="shared" si="17"/>
        <v>0</v>
      </c>
      <c r="K112" s="2"/>
      <c r="L112" s="2"/>
      <c r="M112" s="2">
        <f t="shared" si="18"/>
        <v>1</v>
      </c>
      <c r="N112" s="2">
        <f t="shared" si="19"/>
        <v>1</v>
      </c>
      <c r="O112" s="2">
        <f t="shared" si="20"/>
        <v>1</v>
      </c>
      <c r="P112" s="2">
        <f t="shared" si="21"/>
        <v>1</v>
      </c>
      <c r="Q112" s="6"/>
      <c r="R112" s="6"/>
      <c r="S112" s="2"/>
      <c r="T112" s="2"/>
      <c r="U112" s="2"/>
      <c r="V112" s="2"/>
      <c r="W112" s="2"/>
      <c r="X112" s="4"/>
      <c r="Y112" s="4"/>
      <c r="Z112" s="4"/>
      <c r="AA112" s="4"/>
      <c r="AB112" s="2"/>
      <c r="AC112" s="2"/>
      <c r="AD112" s="2"/>
      <c r="AE112" s="2"/>
      <c r="AF112" s="2"/>
    </row>
    <row r="113" spans="1:32" x14ac:dyDescent="0.2">
      <c r="A113" t="s">
        <v>111</v>
      </c>
      <c r="B113">
        <v>2216431</v>
      </c>
      <c r="C113">
        <v>26430</v>
      </c>
      <c r="D113"/>
      <c r="E113">
        <v>976634</v>
      </c>
      <c r="F113"/>
      <c r="G113" s="8">
        <f t="shared" si="14"/>
        <v>0</v>
      </c>
      <c r="H113" s="8">
        <f t="shared" si="15"/>
        <v>0</v>
      </c>
      <c r="I113" s="8">
        <f t="shared" si="16"/>
        <v>0</v>
      </c>
      <c r="J113" s="8">
        <f t="shared" si="17"/>
        <v>0</v>
      </c>
      <c r="K113" s="2"/>
      <c r="L113" s="2"/>
      <c r="M113" s="2">
        <f t="shared" si="18"/>
        <v>1</v>
      </c>
      <c r="N113" s="2">
        <f t="shared" si="19"/>
        <v>0</v>
      </c>
      <c r="O113" s="2">
        <f t="shared" si="20"/>
        <v>1</v>
      </c>
      <c r="P113" s="2">
        <f t="shared" si="21"/>
        <v>0</v>
      </c>
      <c r="Q113" s="6"/>
      <c r="R113" s="6"/>
      <c r="S113" s="2"/>
      <c r="T113" s="2"/>
      <c r="U113" s="2"/>
      <c r="V113" s="2"/>
      <c r="W113" s="2"/>
      <c r="X113" s="4"/>
      <c r="Y113" s="4"/>
      <c r="Z113" s="4"/>
      <c r="AA113" s="4"/>
      <c r="AB113" s="2"/>
      <c r="AC113" s="2"/>
      <c r="AD113" s="2"/>
      <c r="AE113" s="2"/>
      <c r="AF113" s="2"/>
    </row>
    <row r="114" spans="1:32" x14ac:dyDescent="0.2">
      <c r="A114" t="s">
        <v>112</v>
      </c>
      <c r="B114">
        <v>5359757</v>
      </c>
      <c r="C114">
        <v>19967</v>
      </c>
      <c r="D114">
        <v>23147</v>
      </c>
      <c r="E114">
        <v>24037</v>
      </c>
      <c r="F114">
        <v>19662</v>
      </c>
      <c r="G114" s="8">
        <f t="shared" si="14"/>
        <v>0</v>
      </c>
      <c r="H114" s="8">
        <f t="shared" si="15"/>
        <v>0</v>
      </c>
      <c r="I114" s="8">
        <f t="shared" si="16"/>
        <v>0</v>
      </c>
      <c r="J114" s="8">
        <f t="shared" si="17"/>
        <v>0</v>
      </c>
      <c r="K114" s="2"/>
      <c r="L114" s="2"/>
      <c r="M114" s="2">
        <f t="shared" si="18"/>
        <v>1</v>
      </c>
      <c r="N114" s="2">
        <f t="shared" si="19"/>
        <v>1</v>
      </c>
      <c r="O114" s="2">
        <f t="shared" si="20"/>
        <v>1</v>
      </c>
      <c r="P114" s="2">
        <f t="shared" si="21"/>
        <v>1</v>
      </c>
      <c r="Q114" s="6"/>
      <c r="R114" s="6"/>
      <c r="S114" s="2"/>
      <c r="T114" s="2"/>
      <c r="U114" s="2"/>
      <c r="V114" s="2"/>
      <c r="W114" s="2"/>
      <c r="X114" s="4"/>
      <c r="Y114" s="4"/>
      <c r="Z114" s="4"/>
      <c r="AA114" s="4"/>
      <c r="AB114" s="2"/>
      <c r="AC114" s="2"/>
      <c r="AD114" s="2"/>
      <c r="AE114" s="2"/>
      <c r="AF114" s="2"/>
    </row>
    <row r="115" spans="1:32" x14ac:dyDescent="0.2">
      <c r="A115" t="s">
        <v>113</v>
      </c>
      <c r="B115">
        <v>65108052</v>
      </c>
      <c r="C115">
        <v>20220</v>
      </c>
      <c r="D115"/>
      <c r="E115"/>
      <c r="F115">
        <v>1213826</v>
      </c>
      <c r="G115" s="8">
        <f t="shared" si="14"/>
        <v>0</v>
      </c>
      <c r="H115" s="8">
        <f t="shared" si="15"/>
        <v>0</v>
      </c>
      <c r="I115" s="8">
        <f t="shared" si="16"/>
        <v>0</v>
      </c>
      <c r="J115" s="8">
        <f t="shared" si="17"/>
        <v>0</v>
      </c>
      <c r="K115" s="2"/>
      <c r="L115" s="2"/>
      <c r="M115" s="2">
        <f t="shared" si="18"/>
        <v>1</v>
      </c>
      <c r="N115" s="2">
        <f t="shared" si="19"/>
        <v>0</v>
      </c>
      <c r="O115" s="2">
        <f t="shared" si="20"/>
        <v>0</v>
      </c>
      <c r="P115" s="2">
        <f t="shared" si="21"/>
        <v>1</v>
      </c>
      <c r="Q115" s="6"/>
      <c r="R115" s="6"/>
      <c r="S115" s="2"/>
      <c r="T115" s="2"/>
      <c r="U115" s="2"/>
      <c r="V115" s="2"/>
      <c r="W115" s="2"/>
      <c r="X115" s="4"/>
      <c r="Y115" s="4"/>
      <c r="Z115" s="4"/>
      <c r="AA115" s="4"/>
      <c r="AB115" s="2"/>
      <c r="AC115" s="2"/>
      <c r="AD115" s="2"/>
      <c r="AE115" s="2"/>
      <c r="AF115" s="2"/>
    </row>
    <row r="116" spans="1:32" x14ac:dyDescent="0.2">
      <c r="A116" t="s">
        <v>114</v>
      </c>
      <c r="B116">
        <v>273191511</v>
      </c>
      <c r="C116">
        <v>9180498</v>
      </c>
      <c r="D116">
        <v>9180498</v>
      </c>
      <c r="E116"/>
      <c r="F116"/>
      <c r="G116" s="8">
        <f t="shared" si="14"/>
        <v>0</v>
      </c>
      <c r="H116" s="8">
        <f t="shared" si="15"/>
        <v>0</v>
      </c>
      <c r="I116" s="8">
        <f t="shared" si="16"/>
        <v>0</v>
      </c>
      <c r="J116" s="8">
        <f t="shared" si="17"/>
        <v>0</v>
      </c>
      <c r="K116" s="2"/>
      <c r="L116" s="2"/>
      <c r="M116" s="2">
        <f t="shared" si="18"/>
        <v>1</v>
      </c>
      <c r="N116" s="2">
        <f t="shared" si="19"/>
        <v>1</v>
      </c>
      <c r="O116" s="2">
        <f t="shared" si="20"/>
        <v>0</v>
      </c>
      <c r="P116" s="2">
        <f t="shared" si="21"/>
        <v>0</v>
      </c>
      <c r="Q116" s="6"/>
      <c r="R116" s="6"/>
      <c r="S116" s="2"/>
      <c r="T116" s="2"/>
      <c r="U116" s="2"/>
      <c r="V116" s="2"/>
      <c r="W116" s="2"/>
      <c r="X116" s="4"/>
      <c r="Y116" s="4"/>
      <c r="Z116" s="4"/>
      <c r="AA116" s="4"/>
      <c r="AB116" s="2"/>
      <c r="AC116" s="2"/>
      <c r="AD116" s="2"/>
      <c r="AE116" s="2"/>
      <c r="AF116" s="2"/>
    </row>
    <row r="117" spans="1:32" x14ac:dyDescent="0.2">
      <c r="A117" t="s">
        <v>115</v>
      </c>
      <c r="B117">
        <v>129639314</v>
      </c>
      <c r="C117">
        <v>8541263</v>
      </c>
      <c r="D117">
        <v>3530486</v>
      </c>
      <c r="E117"/>
      <c r="F117"/>
      <c r="G117" s="8">
        <f t="shared" si="14"/>
        <v>0</v>
      </c>
      <c r="H117" s="8">
        <f t="shared" si="15"/>
        <v>0</v>
      </c>
      <c r="I117" s="8">
        <f t="shared" si="16"/>
        <v>0</v>
      </c>
      <c r="J117" s="8">
        <f t="shared" si="17"/>
        <v>0</v>
      </c>
      <c r="K117" s="2"/>
      <c r="L117" s="2"/>
      <c r="M117" s="2">
        <f t="shared" si="18"/>
        <v>1</v>
      </c>
      <c r="N117" s="2">
        <f t="shared" si="19"/>
        <v>1</v>
      </c>
      <c r="O117" s="2">
        <f t="shared" si="20"/>
        <v>0</v>
      </c>
      <c r="P117" s="2">
        <f t="shared" si="21"/>
        <v>0</v>
      </c>
      <c r="Q117" s="6"/>
      <c r="R117" s="6"/>
      <c r="S117" s="2"/>
      <c r="T117" s="2"/>
      <c r="U117" s="2"/>
      <c r="V117" s="2"/>
      <c r="W117" s="2"/>
      <c r="X117" s="4"/>
      <c r="Y117" s="4"/>
      <c r="Z117" s="4"/>
      <c r="AA117" s="4"/>
      <c r="AB117" s="2"/>
      <c r="AC117" s="2"/>
      <c r="AD117" s="2"/>
      <c r="AE117" s="2"/>
      <c r="AF117" s="2"/>
    </row>
    <row r="118" spans="1:32" x14ac:dyDescent="0.2">
      <c r="A118" t="s">
        <v>116</v>
      </c>
      <c r="B118">
        <v>520898127</v>
      </c>
      <c r="C118">
        <v>4254423</v>
      </c>
      <c r="D118">
        <v>3806120</v>
      </c>
      <c r="E118"/>
      <c r="F118"/>
      <c r="G118" s="8">
        <f t="shared" si="14"/>
        <v>0</v>
      </c>
      <c r="H118" s="8">
        <f t="shared" si="15"/>
        <v>0</v>
      </c>
      <c r="I118" s="8">
        <f t="shared" si="16"/>
        <v>0</v>
      </c>
      <c r="J118" s="8">
        <f t="shared" si="17"/>
        <v>0</v>
      </c>
      <c r="K118" s="2"/>
      <c r="L118" s="2"/>
      <c r="M118" s="2">
        <f t="shared" si="18"/>
        <v>1</v>
      </c>
      <c r="N118" s="2">
        <f t="shared" si="19"/>
        <v>1</v>
      </c>
      <c r="O118" s="2">
        <f t="shared" si="20"/>
        <v>0</v>
      </c>
      <c r="P118" s="2">
        <f t="shared" si="21"/>
        <v>0</v>
      </c>
      <c r="Q118" s="6"/>
      <c r="R118" s="6"/>
      <c r="S118" s="2"/>
      <c r="T118" s="2"/>
      <c r="U118" s="2"/>
      <c r="V118" s="2"/>
      <c r="W118" s="2"/>
      <c r="X118" s="4"/>
      <c r="Y118" s="4"/>
      <c r="Z118" s="4"/>
      <c r="AA118" s="4"/>
      <c r="AB118" s="2"/>
      <c r="AC118" s="2"/>
      <c r="AD118" s="2"/>
      <c r="AE118" s="2"/>
      <c r="AF118" s="2"/>
    </row>
    <row r="119" spans="1:32" x14ac:dyDescent="0.2">
      <c r="A119" t="s">
        <v>117</v>
      </c>
      <c r="B119">
        <v>297773229</v>
      </c>
      <c r="C119">
        <v>727920488</v>
      </c>
      <c r="D119">
        <v>727920488</v>
      </c>
      <c r="E119"/>
      <c r="F119"/>
      <c r="G119" s="8">
        <f t="shared" si="14"/>
        <v>1</v>
      </c>
      <c r="H119" s="8">
        <f t="shared" si="15"/>
        <v>1</v>
      </c>
      <c r="I119" s="8">
        <f t="shared" si="16"/>
        <v>0</v>
      </c>
      <c r="J119" s="8">
        <f t="shared" si="17"/>
        <v>0</v>
      </c>
      <c r="K119" s="2"/>
      <c r="L119" s="2"/>
      <c r="M119" s="2">
        <f t="shared" si="18"/>
        <v>1</v>
      </c>
      <c r="N119" s="2">
        <f t="shared" si="19"/>
        <v>1</v>
      </c>
      <c r="O119" s="2">
        <f t="shared" si="20"/>
        <v>0</v>
      </c>
      <c r="P119" s="2">
        <f t="shared" si="21"/>
        <v>0</v>
      </c>
      <c r="Q119" s="6"/>
      <c r="R119" s="6"/>
      <c r="S119" s="2"/>
      <c r="T119" s="2"/>
      <c r="U119" s="2"/>
      <c r="V119" s="2"/>
      <c r="W119" s="2"/>
      <c r="X119" s="4"/>
      <c r="Y119" s="4"/>
      <c r="Z119" s="4"/>
      <c r="AA119" s="4"/>
      <c r="AB119" s="2"/>
      <c r="AC119" s="2"/>
      <c r="AD119" s="2"/>
      <c r="AE119" s="2"/>
      <c r="AF119" s="2"/>
    </row>
    <row r="120" spans="1:32" x14ac:dyDescent="0.2">
      <c r="A120" t="s">
        <v>118</v>
      </c>
      <c r="B120">
        <v>353169</v>
      </c>
      <c r="C120">
        <v>300761</v>
      </c>
      <c r="D120">
        <v>300761</v>
      </c>
      <c r="E120">
        <v>2344372</v>
      </c>
      <c r="F120">
        <v>420641</v>
      </c>
      <c r="G120" s="8">
        <f t="shared" si="14"/>
        <v>0</v>
      </c>
      <c r="H120" s="8">
        <f t="shared" si="15"/>
        <v>0</v>
      </c>
      <c r="I120" s="8">
        <f t="shared" si="16"/>
        <v>1</v>
      </c>
      <c r="J120" s="8">
        <f t="shared" si="17"/>
        <v>1</v>
      </c>
      <c r="K120" s="2"/>
      <c r="L120" s="2"/>
      <c r="M120" s="2">
        <f t="shared" si="18"/>
        <v>1</v>
      </c>
      <c r="N120" s="2">
        <f t="shared" si="19"/>
        <v>1</v>
      </c>
      <c r="O120" s="2">
        <f t="shared" si="20"/>
        <v>1</v>
      </c>
      <c r="P120" s="2">
        <f t="shared" si="21"/>
        <v>1</v>
      </c>
      <c r="Q120" s="6"/>
      <c r="R120" s="6"/>
      <c r="S120" s="2"/>
      <c r="T120" s="2"/>
      <c r="U120" s="2"/>
      <c r="V120" s="2"/>
      <c r="W120" s="2"/>
      <c r="X120" s="4"/>
      <c r="Y120" s="4"/>
      <c r="Z120" s="4"/>
      <c r="AA120" s="4"/>
      <c r="AB120" s="2"/>
      <c r="AC120" s="2"/>
      <c r="AD120" s="2"/>
      <c r="AE120" s="2"/>
      <c r="AF120" s="2"/>
    </row>
    <row r="121" spans="1:32" x14ac:dyDescent="0.2">
      <c r="A121" t="s">
        <v>119</v>
      </c>
      <c r="B121">
        <v>523317770</v>
      </c>
      <c r="C121">
        <v>7901641</v>
      </c>
      <c r="D121">
        <v>7780527</v>
      </c>
      <c r="E121"/>
      <c r="F121"/>
      <c r="G121" s="8">
        <f t="shared" si="14"/>
        <v>0</v>
      </c>
      <c r="H121" s="8">
        <f t="shared" si="15"/>
        <v>0</v>
      </c>
      <c r="I121" s="8">
        <f t="shared" si="16"/>
        <v>0</v>
      </c>
      <c r="J121" s="8">
        <f t="shared" si="17"/>
        <v>0</v>
      </c>
      <c r="K121" s="2"/>
      <c r="L121" s="2"/>
      <c r="M121" s="2">
        <f t="shared" si="18"/>
        <v>1</v>
      </c>
      <c r="N121" s="2">
        <f t="shared" si="19"/>
        <v>1</v>
      </c>
      <c r="O121" s="2">
        <f t="shared" si="20"/>
        <v>0</v>
      </c>
      <c r="P121" s="2">
        <f t="shared" si="21"/>
        <v>0</v>
      </c>
      <c r="Q121" s="6"/>
      <c r="R121" s="6"/>
      <c r="S121" s="2"/>
      <c r="T121" s="2"/>
      <c r="U121" s="2"/>
      <c r="V121" s="2"/>
      <c r="W121" s="2"/>
      <c r="X121" s="4"/>
      <c r="Y121" s="4"/>
      <c r="Z121" s="4"/>
      <c r="AA121" s="4"/>
      <c r="AB121" s="2"/>
      <c r="AC121" s="2"/>
      <c r="AD121" s="2"/>
      <c r="AE121" s="2"/>
      <c r="AF121" s="2"/>
    </row>
    <row r="122" spans="1:32" x14ac:dyDescent="0.2">
      <c r="A122" t="s">
        <v>120</v>
      </c>
      <c r="B122">
        <v>1426362</v>
      </c>
      <c r="C122">
        <v>145870</v>
      </c>
      <c r="D122">
        <v>134764</v>
      </c>
      <c r="E122">
        <v>393518</v>
      </c>
      <c r="F122">
        <v>144898</v>
      </c>
      <c r="G122" s="8">
        <f t="shared" si="14"/>
        <v>0</v>
      </c>
      <c r="H122" s="8">
        <f t="shared" si="15"/>
        <v>0</v>
      </c>
      <c r="I122" s="8">
        <f t="shared" si="16"/>
        <v>0</v>
      </c>
      <c r="J122" s="8">
        <f t="shared" si="17"/>
        <v>0</v>
      </c>
      <c r="K122" s="2"/>
      <c r="L122" s="2"/>
      <c r="M122" s="2">
        <f t="shared" si="18"/>
        <v>1</v>
      </c>
      <c r="N122" s="2">
        <f t="shared" si="19"/>
        <v>1</v>
      </c>
      <c r="O122" s="2">
        <f t="shared" si="20"/>
        <v>1</v>
      </c>
      <c r="P122" s="2">
        <f t="shared" si="21"/>
        <v>1</v>
      </c>
      <c r="Q122" s="6"/>
      <c r="R122" s="6"/>
      <c r="S122" s="2"/>
      <c r="T122" s="2"/>
      <c r="U122" s="2"/>
      <c r="V122" s="2"/>
      <c r="W122" s="2"/>
      <c r="X122" s="4"/>
      <c r="Y122" s="4"/>
      <c r="Z122" s="4"/>
      <c r="AA122" s="4"/>
      <c r="AB122" s="2"/>
      <c r="AC122" s="2"/>
      <c r="AD122" s="2"/>
      <c r="AE122" s="2"/>
      <c r="AF122" s="2"/>
    </row>
    <row r="123" spans="1:32" x14ac:dyDescent="0.2">
      <c r="A123" t="s">
        <v>121</v>
      </c>
      <c r="B123">
        <v>405473986</v>
      </c>
      <c r="C123">
        <v>266225911</v>
      </c>
      <c r="D123">
        <v>266225911</v>
      </c>
      <c r="E123"/>
      <c r="F123">
        <v>405473986</v>
      </c>
      <c r="G123" s="8">
        <f t="shared" si="14"/>
        <v>0</v>
      </c>
      <c r="H123" s="8">
        <f t="shared" si="15"/>
        <v>0</v>
      </c>
      <c r="I123" s="8">
        <f t="shared" si="16"/>
        <v>0</v>
      </c>
      <c r="J123" s="8">
        <f t="shared" si="17"/>
        <v>0</v>
      </c>
      <c r="K123" s="2"/>
      <c r="L123" s="2"/>
      <c r="M123" s="2">
        <f t="shared" si="18"/>
        <v>1</v>
      </c>
      <c r="N123" s="2">
        <f t="shared" si="19"/>
        <v>1</v>
      </c>
      <c r="O123" s="2">
        <f t="shared" si="20"/>
        <v>0</v>
      </c>
      <c r="P123" s="2">
        <f t="shared" si="21"/>
        <v>1</v>
      </c>
      <c r="Q123" s="6"/>
      <c r="R123" s="6"/>
      <c r="S123" s="2"/>
      <c r="T123" s="2"/>
      <c r="U123" s="2"/>
      <c r="V123" s="2"/>
      <c r="W123" s="2"/>
      <c r="X123" s="4"/>
      <c r="Y123" s="4"/>
      <c r="Z123" s="4"/>
      <c r="AA123" s="4"/>
      <c r="AB123" s="2"/>
      <c r="AC123" s="2"/>
      <c r="AD123" s="2"/>
      <c r="AE123" s="2"/>
      <c r="AF123" s="2"/>
    </row>
    <row r="124" spans="1:32" x14ac:dyDescent="0.2">
      <c r="B124"/>
      <c r="C124"/>
      <c r="D124"/>
      <c r="E124"/>
      <c r="F124"/>
      <c r="G124" s="8"/>
      <c r="H124" s="8"/>
      <c r="I124" s="8"/>
      <c r="J124" s="8"/>
      <c r="K124" s="2"/>
      <c r="L124" s="2"/>
      <c r="M124" s="2"/>
      <c r="N124" s="6"/>
      <c r="O124" s="6"/>
      <c r="P124" s="6"/>
      <c r="Q124" s="6"/>
      <c r="R124" s="6"/>
      <c r="S124" s="2"/>
      <c r="T124" s="2"/>
      <c r="U124" s="2"/>
      <c r="V124" s="2"/>
      <c r="W124" s="2"/>
      <c r="X124" s="4"/>
      <c r="Y124" s="4"/>
      <c r="Z124" s="4"/>
      <c r="AA124" s="4"/>
      <c r="AB124" s="2"/>
      <c r="AC124" s="2"/>
      <c r="AD124" s="2"/>
      <c r="AE124" s="2"/>
      <c r="AF124" s="2"/>
    </row>
    <row r="125" spans="1:32" x14ac:dyDescent="0.2">
      <c r="B125"/>
      <c r="C125"/>
      <c r="D125"/>
      <c r="E125"/>
      <c r="F125"/>
      <c r="G125" s="8"/>
      <c r="H125" s="8"/>
      <c r="I125" s="8"/>
      <c r="J125" s="8"/>
      <c r="K125" s="2"/>
      <c r="L125" s="2"/>
      <c r="M125" s="2"/>
      <c r="N125" s="6"/>
      <c r="O125" s="6"/>
      <c r="P125" s="6"/>
      <c r="Q125" s="6"/>
      <c r="R125" s="6"/>
      <c r="S125" s="2"/>
      <c r="T125" s="2"/>
      <c r="U125" s="2"/>
      <c r="V125" s="2"/>
      <c r="W125" s="2"/>
      <c r="X125" s="4"/>
      <c r="Y125" s="4"/>
      <c r="Z125" s="4"/>
      <c r="AA125" s="4"/>
      <c r="AB125" s="2"/>
      <c r="AC125" s="2"/>
      <c r="AD125" s="2"/>
      <c r="AE125" s="2"/>
      <c r="AF1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Times</vt:lpstr>
      <vt:lpstr>Clauses</vt:lpstr>
      <vt:lpstr>Portfolio</vt:lpstr>
      <vt:lpstr>Clause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2023-09-26T12:50:19Z</dcterms:created>
  <dcterms:modified xsi:type="dcterms:W3CDTF">2023-12-20T19:33:31Z</dcterms:modified>
</cp:coreProperties>
</file>