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6515" windowHeight="5130"/>
  </bookViews>
  <sheets>
    <sheet name="cronograma" sheetId="1" r:id="rId1"/>
    <sheet name="presupuesto soles " sheetId="4" r:id="rId2"/>
    <sheet name="presupuesto dólares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F22" i="2" l="1"/>
  <c r="F12" i="2"/>
  <c r="G12" i="2" s="1"/>
  <c r="F41" i="2"/>
  <c r="G41" i="2" s="1"/>
  <c r="F42" i="2"/>
  <c r="G42" i="2" s="1"/>
  <c r="F43" i="2"/>
  <c r="G43" i="2" s="1"/>
  <c r="F44" i="2"/>
  <c r="G44" i="2" s="1"/>
  <c r="F45" i="2"/>
  <c r="G45" i="2" s="1"/>
  <c r="F40" i="2"/>
  <c r="G40" i="2" s="1"/>
  <c r="G46" i="2" s="1"/>
  <c r="G28" i="2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28" i="2"/>
  <c r="G19" i="2"/>
  <c r="F19" i="2"/>
  <c r="F20" i="2"/>
  <c r="G20" i="2" s="1"/>
  <c r="F21" i="2"/>
  <c r="G21" i="2" s="1"/>
  <c r="G22" i="2"/>
  <c r="F23" i="2"/>
  <c r="G23" i="2" s="1"/>
  <c r="F18" i="2"/>
  <c r="G18" i="2" s="1"/>
  <c r="F13" i="2"/>
  <c r="G13" i="2" s="1"/>
  <c r="F45" i="4"/>
  <c r="F44" i="4"/>
  <c r="F43" i="4"/>
  <c r="F42" i="4"/>
  <c r="F41" i="4"/>
  <c r="F40" i="4"/>
  <c r="F34" i="4"/>
  <c r="F33" i="4"/>
  <c r="F32" i="4"/>
  <c r="F31" i="4"/>
  <c r="F30" i="4"/>
  <c r="F29" i="4"/>
  <c r="F28" i="4"/>
  <c r="F23" i="4"/>
  <c r="F22" i="4"/>
  <c r="F21" i="4"/>
  <c r="F20" i="4"/>
  <c r="F24" i="4" s="1"/>
  <c r="F5" i="4" s="1"/>
  <c r="F19" i="4"/>
  <c r="F13" i="4"/>
  <c r="F12" i="4"/>
  <c r="G35" i="2" l="1"/>
  <c r="G6" i="2" s="1"/>
  <c r="G24" i="2"/>
  <c r="G7" i="2"/>
  <c r="F46" i="4"/>
  <c r="F7" i="4" s="1"/>
  <c r="F35" i="4"/>
  <c r="F6" i="4" s="1"/>
  <c r="F14" i="4"/>
  <c r="G14" i="2"/>
  <c r="G49" i="2" l="1"/>
  <c r="F4" i="4"/>
  <c r="F8" i="4" s="1"/>
  <c r="F50" i="4"/>
  <c r="G5" i="2"/>
  <c r="G4" i="2"/>
  <c r="G8" i="2" s="1"/>
</calcChain>
</file>

<file path=xl/comments1.xml><?xml version="1.0" encoding="utf-8"?>
<comments xmlns="http://schemas.openxmlformats.org/spreadsheetml/2006/main">
  <authors>
    <author>GMG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La selección se realizará desde el banco de sangre de la UPCH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la selección de estos participantes se hará teniendo en cuenta la base de datos del banco de sangre de la UPCH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SMS con agradecimiento por donación y con consejos de salud</t>
        </r>
      </text>
    </comment>
  </commentList>
</comments>
</file>

<file path=xl/comments2.xml><?xml version="1.0" encoding="utf-8"?>
<comments xmlns="http://schemas.openxmlformats.org/spreadsheetml/2006/main">
  <authors>
    <author>GMG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03 grupos focales porque son 40 personas, entonces se realizará 03 GF de 13 personas</t>
        </r>
      </text>
    </comment>
  </commentList>
</comments>
</file>

<file path=xl/comments3.xml><?xml version="1.0" encoding="utf-8"?>
<comments xmlns="http://schemas.openxmlformats.org/spreadsheetml/2006/main">
  <authors>
    <author>GMG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03 grupos focales porque son 40 personas, entonces se realizará 03 GF de 13 personas</t>
        </r>
      </text>
    </comment>
  </commentList>
</comments>
</file>

<file path=xl/sharedStrings.xml><?xml version="1.0" encoding="utf-8"?>
<sst xmlns="http://schemas.openxmlformats.org/spreadsheetml/2006/main" count="229" uniqueCount="105">
  <si>
    <t>Cronograma de actividades</t>
  </si>
  <si>
    <t>Nro</t>
  </si>
  <si>
    <t>Actividad</t>
  </si>
  <si>
    <t xml:space="preserve">Ejecución del módulo 1: Envio de SMS </t>
  </si>
  <si>
    <t>Entrega de resultados a los donantes</t>
  </si>
  <si>
    <t>Realización de 02 grupos focal para validación del contenido de SMS</t>
  </si>
  <si>
    <t>Ejecución del módulo 2: Recojo de muestras</t>
  </si>
  <si>
    <t>Ejecución del módulo 3: Recordatorios SMS</t>
  </si>
  <si>
    <t>Elaboración de encuesta de satisfacción</t>
  </si>
  <si>
    <t>Validación de encuesta de satisfacción.</t>
  </si>
  <si>
    <t>Envío de SMS a participantes seleccionados utilizando la aplicación USKAY-SMS</t>
  </si>
  <si>
    <t>Firma de consentimientos informados para participación en grupo focal</t>
  </si>
  <si>
    <t xml:space="preserve">RESUMEN DEL PRESUPUESTO </t>
  </si>
  <si>
    <t>RUBROS</t>
  </si>
  <si>
    <t>I. RECURSOS HUMANOS</t>
  </si>
  <si>
    <t>II. INSUMOS Y MATERIALES</t>
  </si>
  <si>
    <t>III. SERVICIO DE TERCEROS</t>
  </si>
  <si>
    <t>IV. GASTOS VARIOS</t>
  </si>
  <si>
    <t>TOTAL  S/.</t>
  </si>
  <si>
    <t>I. Recursos Humanos</t>
  </si>
  <si>
    <t>Descripción</t>
  </si>
  <si>
    <t>Unidad de medida</t>
  </si>
  <si>
    <t xml:space="preserve">Cantidad </t>
  </si>
  <si>
    <t>Costo Unitario</t>
  </si>
  <si>
    <t>Costo Total (S/.)</t>
  </si>
  <si>
    <t>Investigador principal</t>
  </si>
  <si>
    <t>TOTAL</t>
  </si>
  <si>
    <t>II. Insumos y materiales</t>
  </si>
  <si>
    <t>Filmadora</t>
  </si>
  <si>
    <t>filamdora</t>
  </si>
  <si>
    <t>Grabadora</t>
  </si>
  <si>
    <t>Módems</t>
  </si>
  <si>
    <t>Módem</t>
  </si>
  <si>
    <t>Recargas al celular para mensajería de texto</t>
  </si>
  <si>
    <t>Recarga</t>
  </si>
  <si>
    <t>Chips</t>
  </si>
  <si>
    <t>Chip</t>
  </si>
  <si>
    <t>Notebook</t>
  </si>
  <si>
    <t>III. Servicio de terceros</t>
  </si>
  <si>
    <t>Transcripción de grupos focales y análisis</t>
  </si>
  <si>
    <t>Servicio</t>
  </si>
  <si>
    <t>120 por sesión GF</t>
  </si>
  <si>
    <t>Facilitador de investigación cualitativa</t>
  </si>
  <si>
    <t>200 por sesión</t>
  </si>
  <si>
    <t>Análisis de grupos focales</t>
  </si>
  <si>
    <t>180 por análisis tema</t>
  </si>
  <si>
    <t>IV.Gastos varios</t>
  </si>
  <si>
    <t>Refrigerio</t>
  </si>
  <si>
    <t>Compensación económica participantes de grupos focales.</t>
  </si>
  <si>
    <t>Movilidad</t>
  </si>
  <si>
    <t>Impresión de manuales de usuario y anillados</t>
  </si>
  <si>
    <t>Manuales</t>
  </si>
  <si>
    <t>Publicación de artículo</t>
  </si>
  <si>
    <t>Otros gastos</t>
  </si>
  <si>
    <t>x</t>
  </si>
  <si>
    <t>Envio de SMS con recordatorios para los donantes voluntarios y por reposición</t>
  </si>
  <si>
    <t>Después de cuánto tiempo se enviará los SMS recordatorios?</t>
  </si>
  <si>
    <t>Notebooks para envío de SMS</t>
  </si>
  <si>
    <t>Consultor en programación para cambios en interfaz</t>
  </si>
  <si>
    <t>Licencia de aplicativo USKAY- SMS</t>
  </si>
  <si>
    <t>250 anual</t>
  </si>
  <si>
    <t>Procesamiento de información de grupos focales</t>
  </si>
  <si>
    <t>Elaboración de documento con requerimientos de interfaz y experiencia de usuario</t>
  </si>
  <si>
    <t>Coordinación de entrevistas para la validación de los resultados de los grupos focales</t>
  </si>
  <si>
    <t>Aplicación de encuesta de satisfacción via telefónica.</t>
  </si>
  <si>
    <t>Detalle</t>
  </si>
  <si>
    <t>Chip CLARO</t>
  </si>
  <si>
    <t>Módem Claro</t>
  </si>
  <si>
    <t>30 soles aprox para 1 chip por 6 meses</t>
  </si>
  <si>
    <t>Realización de (05) entrevistas a los responsables del banco de sangre de UPCH para validación del contenido de SMS.</t>
  </si>
  <si>
    <t>Investigador secundario</t>
  </si>
  <si>
    <t>Movilidad para grupos focales,  entrevistas y coordinaciones.</t>
  </si>
  <si>
    <t>Alquiler de host para aplicación (plan estándar)</t>
  </si>
  <si>
    <t>Se esta considerando notebook para instalación del aplicativo.</t>
  </si>
  <si>
    <t>Entrevistas a profundidad</t>
  </si>
  <si>
    <t>Compensación</t>
  </si>
  <si>
    <t>Refrigerios en reuniones de coordinación, grupos focales y entrevistas</t>
  </si>
  <si>
    <t>Se tiene en la Universidad</t>
  </si>
  <si>
    <t>Coordinaciones para alquiler de host</t>
  </si>
  <si>
    <t>Transferencia del proyecto.</t>
  </si>
  <si>
    <t xml:space="preserve">Desarrollo del interfaz de acuerdo a la validación </t>
  </si>
  <si>
    <t>Validación de lnterfaz de usuario con responsables del banco de sangre HDCH</t>
  </si>
  <si>
    <t>Coordinaciones para uso de USKAY - SMS (Instalación y capacitación)</t>
  </si>
  <si>
    <t>Esta encuesta se realizará despues de 1 semana de enviados los SMS.</t>
  </si>
  <si>
    <t>12 personas en cada GF</t>
  </si>
  <si>
    <t>40 personas serán seleccionadas</t>
  </si>
  <si>
    <t>Se enviarán los SMS durante 1 mes</t>
  </si>
  <si>
    <t>Procesamiento de información obtenida en las encuestas de satisfacción.</t>
  </si>
  <si>
    <t>Envio de SMS de acuerdo a resultados serológicos</t>
  </si>
  <si>
    <t>Elaboración de informe de  encuestas de satisfacción</t>
  </si>
  <si>
    <t>Selección de participantes para la realización del grupo focal</t>
  </si>
  <si>
    <t>Meses</t>
  </si>
  <si>
    <t>Evaluación.</t>
  </si>
  <si>
    <t>Comentarios</t>
  </si>
  <si>
    <t>800 soles mensual, se considera 6 meses</t>
  </si>
  <si>
    <t>TOTAL dólares</t>
  </si>
  <si>
    <t>Total soles</t>
  </si>
  <si>
    <t>Costo Total ($)</t>
  </si>
  <si>
    <t>DÓLAR</t>
  </si>
  <si>
    <t>SUBTOTAL</t>
  </si>
  <si>
    <t>mes</t>
  </si>
  <si>
    <t>TOTAL  $</t>
  </si>
  <si>
    <t>Aprobación de protocolo en el Comité Institucional de Ética - UPCH</t>
  </si>
  <si>
    <t>Actividades de iniciales de coordinación</t>
  </si>
  <si>
    <t>Reclutamiento y firma de consentimientos informados de participantes para recepción de SMS.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</si>
</sst>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S/.&quot;\ #,##0.00"/>
    <numFmt numFmtId="165" formatCode="[$S/.-280A]\ #,##0.00"/>
    <numFmt numFmtId="166" formatCode="[$$-409]#,##0.00"/>
    <numFmt numFmtId="169" formatCode="_ [$S/.-280A]\ * #,##0.00_ ;_ [$S/.-280A]\ * \-#,##0.00_ ;_ [$S/.-280A]\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rgb="FF1F3864"/>
      </patternFill>
    </fill>
    <fill>
      <patternFill patternType="solid">
        <fgColor theme="0" tint="-4.9989318521683403E-2"/>
        <bgColor rgb="FF1E4E79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0.249977111117893"/>
        <bgColor rgb="FF1E4E7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8" fillId="4" borderId="3" xfId="1" applyFont="1" applyFill="1" applyBorder="1" applyAlignment="1">
      <alignment horizontal="center"/>
    </xf>
    <xf numFmtId="0" fontId="8" fillId="4" borderId="4" xfId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/>
    </xf>
    <xf numFmtId="0" fontId="9" fillId="5" borderId="6" xfId="1" applyFont="1" applyFill="1" applyBorder="1" applyAlignment="1">
      <alignment horizontal="center" vertical="center" wrapText="1"/>
    </xf>
    <xf numFmtId="0" fontId="9" fillId="5" borderId="7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left" vertical="center" wrapText="1"/>
    </xf>
    <xf numFmtId="0" fontId="10" fillId="6" borderId="10" xfId="1" applyFont="1" applyFill="1" applyBorder="1" applyAlignment="1">
      <alignment horizontal="left" vertical="center" wrapText="1"/>
    </xf>
    <xf numFmtId="0" fontId="10" fillId="6" borderId="11" xfId="1" applyFont="1" applyFill="1" applyBorder="1" applyAlignment="1">
      <alignment horizontal="left" vertical="center" wrapText="1"/>
    </xf>
    <xf numFmtId="164" fontId="11" fillId="7" borderId="1" xfId="1" applyNumberFormat="1" applyFont="1" applyFill="1" applyBorder="1" applyAlignment="1"/>
    <xf numFmtId="0" fontId="8" fillId="8" borderId="9" xfId="1" applyFont="1" applyFill="1" applyBorder="1" applyAlignment="1">
      <alignment horizontal="left" vertical="center" wrapText="1"/>
    </xf>
    <xf numFmtId="0" fontId="8" fillId="8" borderId="10" xfId="1" applyFont="1" applyFill="1" applyBorder="1" applyAlignment="1">
      <alignment horizontal="left" vertical="center" wrapText="1"/>
    </xf>
    <xf numFmtId="0" fontId="8" fillId="8" borderId="11" xfId="1" applyFont="1" applyFill="1" applyBorder="1" applyAlignment="1">
      <alignment horizontal="left" vertical="center" wrapText="1"/>
    </xf>
    <xf numFmtId="164" fontId="12" fillId="7" borderId="1" xfId="1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9" fillId="9" borderId="1" xfId="1" applyFont="1" applyFill="1" applyBorder="1" applyAlignment="1">
      <alignment horizontal="left" vertical="center" wrapText="1"/>
    </xf>
    <xf numFmtId="0" fontId="9" fillId="9" borderId="1" xfId="1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/>
    <xf numFmtId="0" fontId="6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vertical="center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165" fontId="13" fillId="0" borderId="1" xfId="0" applyNumberFormat="1" applyFont="1" applyBorder="1"/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165" fontId="1" fillId="0" borderId="1" xfId="0" applyNumberFormat="1" applyFont="1" applyBorder="1"/>
    <xf numFmtId="0" fontId="13" fillId="2" borderId="1" xfId="0" applyFont="1" applyFill="1" applyBorder="1" applyAlignment="1">
      <alignment horizontal="center"/>
    </xf>
    <xf numFmtId="0" fontId="14" fillId="9" borderId="1" xfId="1" applyFont="1" applyFill="1" applyBorder="1" applyAlignment="1">
      <alignment horizontal="left" vertical="center" wrapText="1"/>
    </xf>
    <xf numFmtId="0" fontId="14" fillId="9" borderId="1" xfId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5" fontId="13" fillId="0" borderId="1" xfId="0" applyNumberFormat="1" applyFont="1" applyBorder="1" applyAlignment="1">
      <alignment wrapText="1"/>
    </xf>
    <xf numFmtId="165" fontId="15" fillId="10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/>
    <xf numFmtId="0" fontId="0" fillId="0" borderId="1" xfId="0" applyFont="1" applyBorder="1" applyAlignment="1">
      <alignment vertical="center" wrapText="1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6" fontId="15" fillId="10" borderId="1" xfId="0" applyNumberFormat="1" applyFont="1" applyFill="1" applyBorder="1" applyAlignment="1">
      <alignment vertical="center"/>
    </xf>
    <xf numFmtId="166" fontId="15" fillId="10" borderId="3" xfId="0" applyNumberFormat="1" applyFont="1" applyFill="1" applyBorder="1" applyAlignment="1">
      <alignment horizontal="center" vertical="center"/>
    </xf>
    <xf numFmtId="166" fontId="15" fillId="10" borderId="4" xfId="0" applyNumberFormat="1" applyFont="1" applyFill="1" applyBorder="1" applyAlignment="1">
      <alignment horizontal="center" vertical="center"/>
    </xf>
    <xf numFmtId="166" fontId="15" fillId="10" borderId="5" xfId="0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left" vertical="center" wrapText="1"/>
    </xf>
    <xf numFmtId="0" fontId="8" fillId="12" borderId="1" xfId="1" applyFont="1" applyFill="1" applyBorder="1" applyAlignment="1">
      <alignment horizontal="left" vertical="center" wrapText="1"/>
    </xf>
    <xf numFmtId="0" fontId="8" fillId="1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0" fillId="11" borderId="1" xfId="0" applyFill="1" applyBorder="1" applyAlignment="1">
      <alignment horizontal="center"/>
    </xf>
    <xf numFmtId="169" fontId="15" fillId="10" borderId="1" xfId="0" applyNumberFormat="1" applyFont="1" applyFill="1" applyBorder="1" applyAlignment="1">
      <alignment vertical="center"/>
    </xf>
    <xf numFmtId="0" fontId="0" fillId="11" borderId="3" xfId="0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right"/>
    </xf>
    <xf numFmtId="0" fontId="13" fillId="13" borderId="4" xfId="0" applyFont="1" applyFill="1" applyBorder="1" applyAlignment="1">
      <alignment horizontal="right"/>
    </xf>
    <xf numFmtId="0" fontId="13" fillId="13" borderId="5" xfId="0" applyFont="1" applyFill="1" applyBorder="1" applyAlignment="1">
      <alignment horizontal="right"/>
    </xf>
    <xf numFmtId="0" fontId="14" fillId="6" borderId="1" xfId="1" applyFont="1" applyFill="1" applyBorder="1" applyAlignment="1">
      <alignment horizontal="left" vertical="center" wrapText="1"/>
    </xf>
    <xf numFmtId="166" fontId="1" fillId="10" borderId="1" xfId="0" applyNumberFormat="1" applyFont="1" applyFill="1" applyBorder="1"/>
    <xf numFmtId="0" fontId="1" fillId="13" borderId="5" xfId="0" applyFont="1" applyFill="1" applyBorder="1" applyAlignment="1">
      <alignment horizontal="left"/>
    </xf>
    <xf numFmtId="166" fontId="1" fillId="13" borderId="1" xfId="0" applyNumberFormat="1" applyFont="1" applyFill="1" applyBorder="1"/>
    <xf numFmtId="0" fontId="16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B17" sqref="B17:B18"/>
    </sheetView>
  </sheetViews>
  <sheetFormatPr baseColWidth="10" defaultRowHeight="15" x14ac:dyDescent="0.25"/>
  <cols>
    <col min="1" max="1" width="9.28515625" customWidth="1"/>
    <col min="2" max="2" width="77.28515625" customWidth="1"/>
    <col min="3" max="4" width="3.28515625" customWidth="1"/>
    <col min="5" max="11" width="3.7109375" customWidth="1"/>
    <col min="12" max="12" width="4.7109375" customWidth="1"/>
    <col min="13" max="14" width="4.5703125" customWidth="1"/>
    <col min="15" max="15" width="4.28515625" customWidth="1"/>
    <col min="16" max="16" width="4.140625" customWidth="1"/>
    <col min="17" max="17" width="38.5703125" style="5" customWidth="1"/>
  </cols>
  <sheetData>
    <row r="1" spans="1:17" ht="26.25" x14ac:dyDescent="0.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1"/>
    </row>
    <row r="2" spans="1:17" ht="21" customHeight="1" x14ac:dyDescent="0.35">
      <c r="A2" s="68" t="s">
        <v>1</v>
      </c>
      <c r="B2" s="68" t="s">
        <v>2</v>
      </c>
      <c r="C2" s="101" t="s">
        <v>91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  <c r="Q2" s="72" t="s">
        <v>93</v>
      </c>
    </row>
    <row r="3" spans="1:17" ht="15" customHeight="1" x14ac:dyDescent="0.25">
      <c r="A3" s="68"/>
      <c r="B3" s="68"/>
      <c r="C3" s="98">
        <v>1</v>
      </c>
      <c r="D3" s="98">
        <v>2</v>
      </c>
      <c r="E3" s="98">
        <v>3</v>
      </c>
      <c r="F3" s="98">
        <v>4</v>
      </c>
      <c r="G3" s="98">
        <v>5</v>
      </c>
      <c r="H3" s="98">
        <v>6</v>
      </c>
      <c r="I3" s="98">
        <v>7</v>
      </c>
      <c r="J3" s="98">
        <v>8</v>
      </c>
      <c r="K3" s="98">
        <v>9</v>
      </c>
      <c r="L3" s="98">
        <v>10</v>
      </c>
      <c r="M3" s="98">
        <v>11</v>
      </c>
      <c r="N3" s="98">
        <v>12</v>
      </c>
      <c r="O3" s="98">
        <v>13</v>
      </c>
      <c r="P3" s="98">
        <v>14</v>
      </c>
      <c r="Q3" s="73"/>
    </row>
    <row r="4" spans="1:17" ht="15" customHeight="1" x14ac:dyDescent="0.25">
      <c r="A4" s="104">
        <v>0</v>
      </c>
      <c r="B4" s="100" t="s">
        <v>102</v>
      </c>
      <c r="C4" s="57" t="s">
        <v>54</v>
      </c>
      <c r="D4" s="57" t="s">
        <v>54</v>
      </c>
      <c r="E4" s="57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105"/>
    </row>
    <row r="5" spans="1:17" x14ac:dyDescent="0.25">
      <c r="A5" s="70">
        <v>1</v>
      </c>
      <c r="B5" s="69" t="s">
        <v>103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7"/>
    </row>
    <row r="6" spans="1:17" x14ac:dyDescent="0.25">
      <c r="A6" s="2">
        <v>1.1000000000000001</v>
      </c>
      <c r="B6" s="1" t="s">
        <v>90</v>
      </c>
      <c r="C6" s="1"/>
      <c r="D6" s="1"/>
      <c r="E6" s="57" t="s">
        <v>54</v>
      </c>
      <c r="F6" s="1"/>
      <c r="G6" s="1"/>
      <c r="H6" s="1"/>
      <c r="I6" s="1"/>
      <c r="J6" s="1"/>
      <c r="K6" s="1"/>
      <c r="L6" s="1"/>
      <c r="M6" s="1"/>
      <c r="N6" s="1"/>
      <c r="O6" s="1"/>
      <c r="P6" s="63"/>
      <c r="Q6" s="67"/>
    </row>
    <row r="7" spans="1:17" x14ac:dyDescent="0.25">
      <c r="A7" s="2">
        <v>1.2</v>
      </c>
      <c r="B7" s="3" t="s">
        <v>11</v>
      </c>
      <c r="C7" s="3"/>
      <c r="D7" s="3"/>
      <c r="E7" s="2" t="s">
        <v>54</v>
      </c>
      <c r="F7" s="1"/>
      <c r="G7" s="1"/>
      <c r="H7" s="1"/>
      <c r="I7" s="1"/>
      <c r="J7" s="1"/>
      <c r="K7" s="1"/>
      <c r="L7" s="1"/>
      <c r="M7" s="1"/>
      <c r="N7" s="1"/>
      <c r="O7" s="1"/>
      <c r="P7" s="63"/>
      <c r="Q7" s="67"/>
    </row>
    <row r="8" spans="1:17" x14ac:dyDescent="0.25">
      <c r="A8" s="2">
        <v>1.3</v>
      </c>
      <c r="B8" s="3" t="s">
        <v>5</v>
      </c>
      <c r="C8" s="3"/>
      <c r="D8" s="3"/>
      <c r="E8" s="1"/>
      <c r="F8" s="57" t="s">
        <v>54</v>
      </c>
      <c r="G8" s="1"/>
      <c r="H8" s="1"/>
      <c r="I8" s="1"/>
      <c r="J8" s="1"/>
      <c r="K8" s="1"/>
      <c r="L8" s="1"/>
      <c r="M8" s="1"/>
      <c r="N8" s="1"/>
      <c r="O8" s="1"/>
      <c r="P8" s="63"/>
      <c r="Q8" s="67" t="s">
        <v>84</v>
      </c>
    </row>
    <row r="9" spans="1:17" x14ac:dyDescent="0.25">
      <c r="A9" s="2">
        <v>1.4</v>
      </c>
      <c r="B9" s="3" t="s">
        <v>61</v>
      </c>
      <c r="C9" s="3"/>
      <c r="D9" s="3"/>
      <c r="E9" s="1"/>
      <c r="F9" s="57"/>
      <c r="G9" s="57" t="s">
        <v>54</v>
      </c>
      <c r="H9" s="1"/>
      <c r="I9" s="1"/>
      <c r="J9" s="1"/>
      <c r="K9" s="1"/>
      <c r="L9" s="1"/>
      <c r="M9" s="1"/>
      <c r="N9" s="1"/>
      <c r="O9" s="1"/>
      <c r="P9" s="63"/>
      <c r="Q9" s="67"/>
    </row>
    <row r="10" spans="1:17" ht="13.5" customHeight="1" x14ac:dyDescent="0.25">
      <c r="A10" s="2">
        <v>1.5</v>
      </c>
      <c r="B10" s="7" t="s">
        <v>63</v>
      </c>
      <c r="C10" s="7"/>
      <c r="D10" s="7"/>
      <c r="E10" s="1"/>
      <c r="F10" s="57"/>
      <c r="G10" s="57" t="s">
        <v>54</v>
      </c>
      <c r="H10" s="1"/>
      <c r="I10" s="1"/>
      <c r="J10" s="1"/>
      <c r="K10" s="1"/>
      <c r="L10" s="1"/>
      <c r="M10" s="1"/>
      <c r="N10" s="1"/>
      <c r="O10" s="1"/>
      <c r="P10" s="63"/>
      <c r="Q10" s="67"/>
    </row>
    <row r="11" spans="1:17" ht="32.25" customHeight="1" x14ac:dyDescent="0.25">
      <c r="A11" s="2">
        <v>1.6</v>
      </c>
      <c r="B11" s="7" t="s">
        <v>69</v>
      </c>
      <c r="C11" s="7"/>
      <c r="D11" s="7"/>
      <c r="E11" s="1"/>
      <c r="F11" s="57"/>
      <c r="G11" s="57"/>
      <c r="H11" s="57" t="s">
        <v>54</v>
      </c>
      <c r="I11" s="1"/>
      <c r="J11" s="1"/>
      <c r="K11" s="1"/>
      <c r="L11" s="1"/>
      <c r="M11" s="1"/>
      <c r="N11" s="1"/>
      <c r="O11" s="1"/>
      <c r="P11" s="63"/>
      <c r="Q11" s="67"/>
    </row>
    <row r="12" spans="1:17" x14ac:dyDescent="0.25">
      <c r="A12" s="2">
        <v>1.7</v>
      </c>
      <c r="B12" s="4" t="s">
        <v>82</v>
      </c>
      <c r="C12" s="4"/>
      <c r="D12" s="4"/>
      <c r="E12" s="2" t="s">
        <v>54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65"/>
      <c r="Q12" s="67"/>
    </row>
    <row r="13" spans="1:17" ht="30" x14ac:dyDescent="0.25">
      <c r="A13" s="2">
        <v>1.8</v>
      </c>
      <c r="B13" s="3" t="s">
        <v>104</v>
      </c>
      <c r="C13" s="3"/>
      <c r="D13" s="3"/>
      <c r="E13" s="2"/>
      <c r="F13" s="2"/>
      <c r="G13" s="2"/>
      <c r="H13" s="2"/>
      <c r="I13" s="57" t="s">
        <v>54</v>
      </c>
      <c r="J13" s="2"/>
      <c r="K13" s="2"/>
      <c r="L13" s="2"/>
      <c r="M13" s="2"/>
      <c r="N13" s="2"/>
      <c r="O13" s="2"/>
      <c r="P13" s="65"/>
      <c r="Q13" s="67" t="s">
        <v>85</v>
      </c>
    </row>
    <row r="14" spans="1:17" x14ac:dyDescent="0.25">
      <c r="A14" s="70">
        <v>2</v>
      </c>
      <c r="B14" s="69" t="s">
        <v>3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7"/>
    </row>
    <row r="15" spans="1:17" x14ac:dyDescent="0.25">
      <c r="A15" s="2">
        <v>2.1</v>
      </c>
      <c r="B15" s="7" t="s">
        <v>10</v>
      </c>
      <c r="C15" s="7"/>
      <c r="D15" s="7"/>
      <c r="E15" s="1"/>
      <c r="F15" s="1"/>
      <c r="G15" s="57"/>
      <c r="H15" s="57"/>
      <c r="I15" s="2" t="s">
        <v>54</v>
      </c>
      <c r="J15" s="2"/>
      <c r="K15" s="2"/>
      <c r="L15" s="1"/>
      <c r="M15" s="1"/>
      <c r="N15" s="1"/>
      <c r="O15" s="1"/>
      <c r="P15" s="63"/>
      <c r="Q15" s="67" t="s">
        <v>86</v>
      </c>
    </row>
    <row r="16" spans="1:17" x14ac:dyDescent="0.25">
      <c r="A16" s="70">
        <v>3</v>
      </c>
      <c r="B16" s="69" t="s">
        <v>92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7"/>
    </row>
    <row r="17" spans="1:17" ht="21.75" customHeight="1" x14ac:dyDescent="0.25">
      <c r="A17" s="2">
        <v>3.1</v>
      </c>
      <c r="B17" s="6" t="s">
        <v>8</v>
      </c>
      <c r="C17" s="6"/>
      <c r="D17" s="6"/>
      <c r="E17" s="57" t="s">
        <v>54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67"/>
    </row>
    <row r="18" spans="1:17" x14ac:dyDescent="0.25">
      <c r="A18" s="2">
        <v>3.2</v>
      </c>
      <c r="B18" s="1" t="s">
        <v>9</v>
      </c>
      <c r="C18" s="1"/>
      <c r="D18" s="1"/>
      <c r="E18" s="57" t="s">
        <v>54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67"/>
    </row>
    <row r="19" spans="1:17" ht="25.5" x14ac:dyDescent="0.25">
      <c r="A19" s="2">
        <v>3.3</v>
      </c>
      <c r="B19" s="6" t="s">
        <v>64</v>
      </c>
      <c r="C19" s="6"/>
      <c r="D19" s="6"/>
      <c r="E19" s="1"/>
      <c r="F19" s="1"/>
      <c r="G19" s="1"/>
      <c r="H19" s="1"/>
      <c r="I19" s="1"/>
      <c r="J19" s="57" t="s">
        <v>54</v>
      </c>
      <c r="K19" s="57" t="s">
        <v>54</v>
      </c>
      <c r="L19" s="1"/>
      <c r="M19" s="1"/>
      <c r="N19" s="1"/>
      <c r="O19" s="1"/>
      <c r="P19" s="1"/>
      <c r="Q19" s="67" t="s">
        <v>83</v>
      </c>
    </row>
    <row r="20" spans="1:17" x14ac:dyDescent="0.25">
      <c r="A20" s="2">
        <v>3.4</v>
      </c>
      <c r="B20" s="6" t="s">
        <v>87</v>
      </c>
      <c r="C20" s="6"/>
      <c r="D20" s="6"/>
      <c r="E20" s="1"/>
      <c r="F20" s="1"/>
      <c r="G20" s="1"/>
      <c r="H20" s="1"/>
      <c r="I20" s="1"/>
      <c r="J20" s="57"/>
      <c r="K20" s="57"/>
      <c r="L20" s="57" t="s">
        <v>54</v>
      </c>
      <c r="M20" s="1"/>
      <c r="N20" s="1"/>
      <c r="O20" s="1"/>
      <c r="P20" s="1"/>
      <c r="Q20" s="67"/>
    </row>
    <row r="21" spans="1:17" x14ac:dyDescent="0.25">
      <c r="A21" s="2">
        <v>3.5</v>
      </c>
      <c r="B21" s="6" t="s">
        <v>89</v>
      </c>
      <c r="C21" s="6"/>
      <c r="D21" s="6"/>
      <c r="E21" s="1"/>
      <c r="F21" s="1"/>
      <c r="G21" s="1"/>
      <c r="H21" s="1"/>
      <c r="I21" s="1"/>
      <c r="J21" s="57"/>
      <c r="K21" s="57"/>
      <c r="L21" s="57" t="s">
        <v>54</v>
      </c>
      <c r="M21" s="1"/>
      <c r="N21" s="1"/>
      <c r="O21" s="1"/>
      <c r="P21" s="1"/>
      <c r="Q21" s="67"/>
    </row>
    <row r="22" spans="1:17" x14ac:dyDescent="0.25">
      <c r="A22" s="70">
        <v>4</v>
      </c>
      <c r="B22" s="69" t="s">
        <v>6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7"/>
    </row>
    <row r="23" spans="1:17" ht="21.75" customHeight="1" x14ac:dyDescent="0.25">
      <c r="A23" s="2">
        <v>4.0999999999999996</v>
      </c>
      <c r="B23" s="6" t="s">
        <v>88</v>
      </c>
      <c r="C23" s="6"/>
      <c r="D23" s="6"/>
      <c r="E23" s="1"/>
      <c r="F23" s="1"/>
      <c r="G23" s="1"/>
      <c r="H23" s="1"/>
      <c r="I23" s="57"/>
      <c r="J23" s="57"/>
      <c r="K23" s="1"/>
      <c r="L23" s="1"/>
      <c r="M23" s="57" t="s">
        <v>54</v>
      </c>
      <c r="N23" s="1"/>
      <c r="O23" s="1"/>
      <c r="P23" s="63"/>
      <c r="Q23" s="67"/>
    </row>
    <row r="24" spans="1:17" x14ac:dyDescent="0.25">
      <c r="A24" s="2">
        <v>4.2</v>
      </c>
      <c r="B24" s="1" t="s">
        <v>4</v>
      </c>
      <c r="C24" s="1"/>
      <c r="D24" s="1"/>
      <c r="E24" s="1"/>
      <c r="F24" s="1"/>
      <c r="G24" s="1"/>
      <c r="H24" s="1"/>
      <c r="I24" s="57"/>
      <c r="J24" s="57"/>
      <c r="K24" s="1"/>
      <c r="L24" s="1"/>
      <c r="M24" s="1"/>
      <c r="N24" s="57" t="s">
        <v>54</v>
      </c>
      <c r="O24" s="1"/>
      <c r="P24" s="63"/>
      <c r="Q24" s="67"/>
    </row>
    <row r="25" spans="1:17" x14ac:dyDescent="0.25">
      <c r="A25" s="70">
        <v>5</v>
      </c>
      <c r="B25" s="69" t="s">
        <v>7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7"/>
    </row>
    <row r="26" spans="1:17" ht="25.5" x14ac:dyDescent="0.25">
      <c r="A26" s="57">
        <v>5.0999999999999996</v>
      </c>
      <c r="B26" s="62" t="s">
        <v>55</v>
      </c>
      <c r="C26" s="62"/>
      <c r="D26" s="62"/>
      <c r="E26" s="1"/>
      <c r="F26" s="1"/>
      <c r="G26" s="1"/>
      <c r="H26" s="1"/>
      <c r="I26" s="1"/>
      <c r="J26" s="1"/>
      <c r="K26" s="57"/>
      <c r="L26" s="1"/>
      <c r="M26" s="1"/>
      <c r="N26" s="1"/>
      <c r="O26" s="57" t="s">
        <v>54</v>
      </c>
      <c r="P26" s="63"/>
      <c r="Q26" s="67" t="s">
        <v>56</v>
      </c>
    </row>
    <row r="27" spans="1:17" x14ac:dyDescent="0.25">
      <c r="A27" s="70">
        <v>6</v>
      </c>
      <c r="B27" s="69" t="s">
        <v>79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7"/>
    </row>
    <row r="28" spans="1:17" x14ac:dyDescent="0.25">
      <c r="A28" s="64">
        <v>6.1</v>
      </c>
      <c r="B28" s="1" t="s">
        <v>78</v>
      </c>
      <c r="C28" s="1"/>
      <c r="D28" s="1"/>
      <c r="E28" s="57"/>
      <c r="F28" s="57"/>
      <c r="G28" s="57"/>
      <c r="H28" s="57"/>
      <c r="I28" s="57"/>
      <c r="J28" s="57"/>
      <c r="K28" s="57"/>
      <c r="L28" s="57"/>
      <c r="M28" s="57"/>
      <c r="N28" s="57" t="s">
        <v>54</v>
      </c>
      <c r="O28" s="57"/>
      <c r="P28" s="66"/>
      <c r="Q28" s="67"/>
    </row>
    <row r="29" spans="1:17" x14ac:dyDescent="0.25">
      <c r="A29" s="64">
        <v>6.2</v>
      </c>
      <c r="B29" s="1" t="s">
        <v>81</v>
      </c>
      <c r="C29" s="1"/>
      <c r="D29" s="1"/>
      <c r="E29" s="57"/>
      <c r="F29" s="57"/>
      <c r="G29" s="57"/>
      <c r="H29" s="57"/>
      <c r="I29" s="57"/>
      <c r="J29" s="57"/>
      <c r="K29" s="57"/>
      <c r="L29" s="57"/>
      <c r="M29" s="57"/>
      <c r="N29" s="57" t="s">
        <v>54</v>
      </c>
      <c r="O29" s="57"/>
      <c r="P29" s="66"/>
      <c r="Q29" s="67"/>
    </row>
    <row r="30" spans="1:17" x14ac:dyDescent="0.25">
      <c r="A30" s="64">
        <v>6.3</v>
      </c>
      <c r="B30" s="4" t="s">
        <v>62</v>
      </c>
      <c r="C30" s="4"/>
      <c r="D30" s="4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 t="s">
        <v>54</v>
      </c>
      <c r="P30" s="66"/>
      <c r="Q30" s="67"/>
    </row>
    <row r="31" spans="1:17" x14ac:dyDescent="0.25">
      <c r="A31" s="64">
        <v>6.4</v>
      </c>
      <c r="B31" s="1" t="s">
        <v>80</v>
      </c>
      <c r="C31" s="1"/>
      <c r="D31" s="1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 t="s">
        <v>54</v>
      </c>
      <c r="P31" s="66" t="s">
        <v>54</v>
      </c>
      <c r="Q31" s="67"/>
    </row>
  </sheetData>
  <mergeCells count="5">
    <mergeCell ref="Q2:Q3"/>
    <mergeCell ref="C2:P2"/>
    <mergeCell ref="A1:P1"/>
    <mergeCell ref="A2:A3"/>
    <mergeCell ref="B2:B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50"/>
  <sheetViews>
    <sheetView topLeftCell="A37" workbookViewId="0">
      <selection activeCell="G32" sqref="G32"/>
    </sheetView>
  </sheetViews>
  <sheetFormatPr baseColWidth="10" defaultRowHeight="15" x14ac:dyDescent="0.25"/>
  <cols>
    <col min="2" max="2" width="25.7109375" customWidth="1"/>
    <col min="3" max="3" width="12.85546875" customWidth="1"/>
    <col min="5" max="5" width="12" bestFit="1" customWidth="1"/>
    <col min="6" max="6" width="17.5703125" customWidth="1"/>
    <col min="7" max="7" width="43.7109375" customWidth="1"/>
  </cols>
  <sheetData>
    <row r="2" spans="2:7" ht="15.75" x14ac:dyDescent="0.25">
      <c r="B2" s="8" t="s">
        <v>12</v>
      </c>
      <c r="C2" s="9"/>
      <c r="D2" s="9"/>
      <c r="E2" s="9"/>
      <c r="F2" s="10"/>
    </row>
    <row r="3" spans="2:7" x14ac:dyDescent="0.25">
      <c r="B3" s="11" t="s">
        <v>13</v>
      </c>
      <c r="C3" s="12"/>
      <c r="D3" s="12"/>
      <c r="E3" s="12"/>
      <c r="F3" s="13"/>
    </row>
    <row r="4" spans="2:7" x14ac:dyDescent="0.25">
      <c r="B4" s="14" t="s">
        <v>14</v>
      </c>
      <c r="C4" s="15"/>
      <c r="D4" s="15"/>
      <c r="E4" s="16"/>
      <c r="F4" s="17">
        <f>F14</f>
        <v>32040</v>
      </c>
    </row>
    <row r="5" spans="2:7" x14ac:dyDescent="0.25">
      <c r="B5" s="14" t="s">
        <v>15</v>
      </c>
      <c r="C5" s="15"/>
      <c r="D5" s="15"/>
      <c r="E5" s="16"/>
      <c r="F5" s="17">
        <f>F24</f>
        <v>995</v>
      </c>
    </row>
    <row r="6" spans="2:7" x14ac:dyDescent="0.25">
      <c r="B6" s="14" t="s">
        <v>16</v>
      </c>
      <c r="C6" s="15"/>
      <c r="D6" s="15"/>
      <c r="E6" s="16"/>
      <c r="F6" s="17">
        <f>F35</f>
        <v>12290</v>
      </c>
    </row>
    <row r="7" spans="2:7" x14ac:dyDescent="0.25">
      <c r="B7" s="14" t="s">
        <v>17</v>
      </c>
      <c r="C7" s="15"/>
      <c r="D7" s="15"/>
      <c r="E7" s="16"/>
      <c r="F7" s="17">
        <f>F46</f>
        <v>3485</v>
      </c>
    </row>
    <row r="8" spans="2:7" ht="15.75" x14ac:dyDescent="0.25">
      <c r="B8" s="18" t="s">
        <v>18</v>
      </c>
      <c r="C8" s="19"/>
      <c r="D8" s="19"/>
      <c r="E8" s="20"/>
      <c r="F8" s="21">
        <f>SUM(F4:F7)</f>
        <v>48810</v>
      </c>
    </row>
    <row r="10" spans="2:7" x14ac:dyDescent="0.25">
      <c r="B10" s="22" t="s">
        <v>19</v>
      </c>
      <c r="C10" s="22"/>
      <c r="D10" s="22"/>
      <c r="E10" s="22"/>
      <c r="F10" s="22"/>
      <c r="G10" s="61" t="s">
        <v>65</v>
      </c>
    </row>
    <row r="11" spans="2:7" ht="24" x14ac:dyDescent="0.25">
      <c r="B11" s="23" t="s">
        <v>20</v>
      </c>
      <c r="C11" s="24" t="s">
        <v>21</v>
      </c>
      <c r="D11" s="24" t="s">
        <v>22</v>
      </c>
      <c r="E11" s="24" t="s">
        <v>23</v>
      </c>
      <c r="F11" s="24" t="s">
        <v>24</v>
      </c>
    </row>
    <row r="12" spans="2:7" x14ac:dyDescent="0.25">
      <c r="B12" s="1" t="s">
        <v>25</v>
      </c>
      <c r="C12" s="1"/>
      <c r="D12" s="57">
        <v>12</v>
      </c>
      <c r="E12" s="25">
        <v>1335</v>
      </c>
      <c r="F12" s="25">
        <f>D12*E12</f>
        <v>16020</v>
      </c>
    </row>
    <row r="13" spans="2:7" x14ac:dyDescent="0.25">
      <c r="B13" s="1" t="s">
        <v>70</v>
      </c>
      <c r="C13" s="1"/>
      <c r="D13" s="57">
        <v>12</v>
      </c>
      <c r="E13" s="25">
        <v>1335</v>
      </c>
      <c r="F13" s="25">
        <f>D13*E13</f>
        <v>16020</v>
      </c>
    </row>
    <row r="14" spans="2:7" x14ac:dyDescent="0.25">
      <c r="B14" s="26" t="s">
        <v>26</v>
      </c>
      <c r="C14" s="27"/>
      <c r="D14" s="27"/>
      <c r="E14" s="28"/>
      <c r="F14" s="25">
        <f>SUM(F12:F13)</f>
        <v>32040</v>
      </c>
    </row>
    <row r="16" spans="2:7" x14ac:dyDescent="0.25">
      <c r="B16" s="22" t="s">
        <v>27</v>
      </c>
      <c r="C16" s="22"/>
      <c r="D16" s="22"/>
      <c r="E16" s="22"/>
      <c r="F16" s="22"/>
      <c r="G16" s="61" t="s">
        <v>65</v>
      </c>
    </row>
    <row r="17" spans="2:7" ht="24" x14ac:dyDescent="0.25">
      <c r="B17" s="23" t="s">
        <v>20</v>
      </c>
      <c r="C17" s="24" t="s">
        <v>21</v>
      </c>
      <c r="D17" s="24" t="s">
        <v>22</v>
      </c>
      <c r="E17" s="24" t="s">
        <v>23</v>
      </c>
      <c r="F17" s="24" t="s">
        <v>24</v>
      </c>
    </row>
    <row r="18" spans="2:7" x14ac:dyDescent="0.25">
      <c r="B18" s="29" t="s">
        <v>28</v>
      </c>
      <c r="C18" s="30" t="s">
        <v>29</v>
      </c>
      <c r="D18" s="30">
        <v>1</v>
      </c>
      <c r="E18" s="31">
        <v>0</v>
      </c>
      <c r="F18" s="31">
        <v>0</v>
      </c>
      <c r="G18" t="s">
        <v>77</v>
      </c>
    </row>
    <row r="19" spans="2:7" x14ac:dyDescent="0.25">
      <c r="B19" s="32" t="s">
        <v>30</v>
      </c>
      <c r="C19" s="30" t="s">
        <v>30</v>
      </c>
      <c r="D19" s="30">
        <v>2</v>
      </c>
      <c r="E19" s="31">
        <v>0</v>
      </c>
      <c r="F19" s="31">
        <f t="shared" ref="F19:F23" si="0">D19*E19</f>
        <v>0</v>
      </c>
      <c r="G19" t="s">
        <v>77</v>
      </c>
    </row>
    <row r="20" spans="2:7" x14ac:dyDescent="0.25">
      <c r="B20" s="32" t="s">
        <v>31</v>
      </c>
      <c r="C20" s="30" t="s">
        <v>32</v>
      </c>
      <c r="D20" s="30">
        <v>1</v>
      </c>
      <c r="E20" s="31">
        <v>100</v>
      </c>
      <c r="F20" s="31">
        <f t="shared" si="0"/>
        <v>100</v>
      </c>
      <c r="G20" t="s">
        <v>67</v>
      </c>
    </row>
    <row r="21" spans="2:7" ht="25.5" x14ac:dyDescent="0.25">
      <c r="B21" s="59" t="s">
        <v>33</v>
      </c>
      <c r="C21" s="30" t="s">
        <v>34</v>
      </c>
      <c r="D21" s="30">
        <v>6</v>
      </c>
      <c r="E21" s="33">
        <v>30</v>
      </c>
      <c r="F21" s="33">
        <f t="shared" si="0"/>
        <v>180</v>
      </c>
      <c r="G21" s="60" t="s">
        <v>68</v>
      </c>
    </row>
    <row r="22" spans="2:7" ht="18.75" customHeight="1" x14ac:dyDescent="0.25">
      <c r="B22" s="32" t="s">
        <v>35</v>
      </c>
      <c r="C22" s="30" t="s">
        <v>36</v>
      </c>
      <c r="D22" s="30">
        <v>1</v>
      </c>
      <c r="E22" s="33">
        <v>5</v>
      </c>
      <c r="F22" s="33">
        <f t="shared" si="0"/>
        <v>5</v>
      </c>
      <c r="G22" t="s">
        <v>66</v>
      </c>
    </row>
    <row r="23" spans="2:7" ht="30" x14ac:dyDescent="0.25">
      <c r="B23" s="59" t="s">
        <v>57</v>
      </c>
      <c r="C23" s="30" t="s">
        <v>37</v>
      </c>
      <c r="D23" s="30">
        <v>1</v>
      </c>
      <c r="E23" s="33">
        <v>710</v>
      </c>
      <c r="F23" s="33">
        <f t="shared" si="0"/>
        <v>710</v>
      </c>
      <c r="G23" s="58" t="s">
        <v>73</v>
      </c>
    </row>
    <row r="24" spans="2:7" x14ac:dyDescent="0.25">
      <c r="B24" s="34" t="s">
        <v>26</v>
      </c>
      <c r="C24" s="35"/>
      <c r="D24" s="35"/>
      <c r="E24" s="36"/>
      <c r="F24" s="37">
        <f>SUM(F18:F23)</f>
        <v>995</v>
      </c>
    </row>
    <row r="25" spans="2:7" x14ac:dyDescent="0.25">
      <c r="B25" s="38"/>
      <c r="C25" s="39"/>
      <c r="D25" s="39"/>
      <c r="E25" s="40"/>
      <c r="F25" s="37"/>
    </row>
    <row r="26" spans="2:7" x14ac:dyDescent="0.25">
      <c r="B26" s="22" t="s">
        <v>38</v>
      </c>
      <c r="C26" s="22"/>
      <c r="D26" s="22"/>
      <c r="E26" s="22"/>
      <c r="F26" s="22"/>
      <c r="G26" s="61" t="s">
        <v>65</v>
      </c>
    </row>
    <row r="27" spans="2:7" ht="24" x14ac:dyDescent="0.25">
      <c r="B27" s="23" t="s">
        <v>20</v>
      </c>
      <c r="C27" s="24" t="s">
        <v>21</v>
      </c>
      <c r="D27" s="24" t="s">
        <v>22</v>
      </c>
      <c r="E27" s="24" t="s">
        <v>23</v>
      </c>
      <c r="F27" s="24" t="s">
        <v>24</v>
      </c>
    </row>
    <row r="28" spans="2:7" ht="25.5" x14ac:dyDescent="0.25">
      <c r="B28" s="41" t="s">
        <v>39</v>
      </c>
      <c r="C28" s="42" t="s">
        <v>40</v>
      </c>
      <c r="D28" s="30">
        <v>3</v>
      </c>
      <c r="E28" s="43">
        <v>120</v>
      </c>
      <c r="F28" s="44">
        <f t="shared" ref="F28:F34" si="1">D28*E28</f>
        <v>360</v>
      </c>
      <c r="G28" s="45" t="s">
        <v>41</v>
      </c>
    </row>
    <row r="29" spans="2:7" ht="25.5" x14ac:dyDescent="0.25">
      <c r="B29" s="41" t="s">
        <v>42</v>
      </c>
      <c r="C29" s="42" t="s">
        <v>40</v>
      </c>
      <c r="D29" s="30">
        <v>3</v>
      </c>
      <c r="E29" s="43">
        <v>200</v>
      </c>
      <c r="F29" s="44">
        <f t="shared" si="1"/>
        <v>600</v>
      </c>
      <c r="G29" s="45" t="s">
        <v>43</v>
      </c>
    </row>
    <row r="30" spans="2:7" x14ac:dyDescent="0.25">
      <c r="B30" s="41" t="s">
        <v>44</v>
      </c>
      <c r="C30" s="42" t="s">
        <v>40</v>
      </c>
      <c r="D30" s="30">
        <v>1</v>
      </c>
      <c r="E30" s="43">
        <v>180</v>
      </c>
      <c r="F30" s="44">
        <f t="shared" si="1"/>
        <v>180</v>
      </c>
      <c r="G30" s="45" t="s">
        <v>45</v>
      </c>
    </row>
    <row r="31" spans="2:7" x14ac:dyDescent="0.25">
      <c r="B31" s="41" t="s">
        <v>74</v>
      </c>
      <c r="C31" s="42" t="s">
        <v>40</v>
      </c>
      <c r="D31" s="30">
        <v>5</v>
      </c>
      <c r="E31" s="43">
        <v>150</v>
      </c>
      <c r="F31" s="44">
        <f t="shared" si="1"/>
        <v>750</v>
      </c>
      <c r="G31" s="45"/>
    </row>
    <row r="32" spans="2:7" ht="31.5" customHeight="1" x14ac:dyDescent="0.25">
      <c r="B32" s="41" t="s">
        <v>58</v>
      </c>
      <c r="C32" s="42" t="s">
        <v>40</v>
      </c>
      <c r="D32" s="30">
        <v>1</v>
      </c>
      <c r="E32" s="43">
        <v>5000</v>
      </c>
      <c r="F32" s="44">
        <f t="shared" si="1"/>
        <v>5000</v>
      </c>
      <c r="G32" s="45"/>
    </row>
    <row r="33" spans="2:7" ht="25.5" x14ac:dyDescent="0.25">
      <c r="B33" s="41" t="s">
        <v>59</v>
      </c>
      <c r="C33" s="42" t="s">
        <v>40</v>
      </c>
      <c r="D33" s="30">
        <v>6</v>
      </c>
      <c r="E33" s="43">
        <v>800</v>
      </c>
      <c r="F33" s="44">
        <f t="shared" si="1"/>
        <v>4800</v>
      </c>
      <c r="G33" s="45" t="s">
        <v>94</v>
      </c>
    </row>
    <row r="34" spans="2:7" ht="25.5" x14ac:dyDescent="0.25">
      <c r="B34" s="41" t="s">
        <v>72</v>
      </c>
      <c r="C34" s="42" t="s">
        <v>40</v>
      </c>
      <c r="D34" s="30">
        <v>2</v>
      </c>
      <c r="E34" s="43">
        <v>300</v>
      </c>
      <c r="F34" s="44">
        <f t="shared" si="1"/>
        <v>600</v>
      </c>
      <c r="G34" s="45" t="s">
        <v>60</v>
      </c>
    </row>
    <row r="35" spans="2:7" x14ac:dyDescent="0.25">
      <c r="B35" s="46" t="s">
        <v>26</v>
      </c>
      <c r="C35" s="47"/>
      <c r="D35" s="47"/>
      <c r="E35" s="48"/>
      <c r="F35" s="49">
        <f>SUM(F28:F34)</f>
        <v>12290</v>
      </c>
    </row>
    <row r="38" spans="2:7" x14ac:dyDescent="0.25">
      <c r="B38" s="50" t="s">
        <v>46</v>
      </c>
      <c r="C38" s="50"/>
      <c r="D38" s="50"/>
      <c r="E38" s="50"/>
      <c r="F38" s="50"/>
      <c r="G38" s="61" t="s">
        <v>65</v>
      </c>
    </row>
    <row r="39" spans="2:7" ht="25.5" x14ac:dyDescent="0.25">
      <c r="B39" s="51" t="s">
        <v>20</v>
      </c>
      <c r="C39" s="52" t="s">
        <v>21</v>
      </c>
      <c r="D39" s="52" t="s">
        <v>22</v>
      </c>
      <c r="E39" s="52" t="s">
        <v>23</v>
      </c>
      <c r="F39" s="52" t="s">
        <v>24</v>
      </c>
    </row>
    <row r="40" spans="2:7" ht="38.25" x14ac:dyDescent="0.25">
      <c r="B40" s="41" t="s">
        <v>76</v>
      </c>
      <c r="C40" s="30" t="s">
        <v>47</v>
      </c>
      <c r="D40" s="30">
        <v>30</v>
      </c>
      <c r="E40" s="53">
        <v>6</v>
      </c>
      <c r="F40" s="53">
        <f>D40*E40</f>
        <v>180</v>
      </c>
    </row>
    <row r="41" spans="2:7" ht="38.25" x14ac:dyDescent="0.25">
      <c r="B41" s="41" t="s">
        <v>48</v>
      </c>
      <c r="C41" s="30" t="s">
        <v>75</v>
      </c>
      <c r="D41" s="30">
        <v>40</v>
      </c>
      <c r="E41" s="53">
        <v>10</v>
      </c>
      <c r="F41" s="53">
        <f t="shared" ref="F41:F45" si="2">D41*E41</f>
        <v>400</v>
      </c>
    </row>
    <row r="42" spans="2:7" ht="38.25" x14ac:dyDescent="0.25">
      <c r="B42" s="41" t="s">
        <v>71</v>
      </c>
      <c r="C42" s="30" t="s">
        <v>49</v>
      </c>
      <c r="D42" s="30">
        <v>1</v>
      </c>
      <c r="E42" s="53">
        <v>300</v>
      </c>
      <c r="F42" s="53">
        <f t="shared" si="2"/>
        <v>300</v>
      </c>
      <c r="G42" s="5"/>
    </row>
    <row r="43" spans="2:7" ht="25.5" x14ac:dyDescent="0.25">
      <c r="B43" s="41" t="s">
        <v>50</v>
      </c>
      <c r="C43" s="30" t="s">
        <v>51</v>
      </c>
      <c r="D43" s="30">
        <v>3</v>
      </c>
      <c r="E43" s="53">
        <v>35</v>
      </c>
      <c r="F43" s="53">
        <f t="shared" si="2"/>
        <v>105</v>
      </c>
    </row>
    <row r="44" spans="2:7" x14ac:dyDescent="0.25">
      <c r="B44" s="54" t="s">
        <v>52</v>
      </c>
      <c r="C44" s="54"/>
      <c r="D44" s="30">
        <v>1</v>
      </c>
      <c r="E44" s="53">
        <v>2000</v>
      </c>
      <c r="F44" s="53">
        <f t="shared" si="2"/>
        <v>2000</v>
      </c>
    </row>
    <row r="45" spans="2:7" x14ac:dyDescent="0.25">
      <c r="B45" s="54" t="s">
        <v>53</v>
      </c>
      <c r="C45" s="54"/>
      <c r="D45" s="30">
        <v>1</v>
      </c>
      <c r="E45" s="53">
        <v>500</v>
      </c>
      <c r="F45" s="53">
        <f t="shared" si="2"/>
        <v>500</v>
      </c>
    </row>
    <row r="46" spans="2:7" x14ac:dyDescent="0.25">
      <c r="B46" s="34" t="s">
        <v>26</v>
      </c>
      <c r="C46" s="35"/>
      <c r="D46" s="35"/>
      <c r="E46" s="36"/>
      <c r="F46" s="55">
        <f>SUM(F40:F45)</f>
        <v>3485</v>
      </c>
    </row>
    <row r="50" spans="6:6" ht="18.75" x14ac:dyDescent="0.3">
      <c r="F50" s="56">
        <f>F46+F24+F35+F14</f>
        <v>48810</v>
      </c>
    </row>
  </sheetData>
  <mergeCells count="15">
    <mergeCell ref="B35:E35"/>
    <mergeCell ref="B38:F38"/>
    <mergeCell ref="B46:E46"/>
    <mergeCell ref="B8:E8"/>
    <mergeCell ref="B10:F10"/>
    <mergeCell ref="B14:E14"/>
    <mergeCell ref="B16:F16"/>
    <mergeCell ref="B24:E24"/>
    <mergeCell ref="B26:F26"/>
    <mergeCell ref="B2:F2"/>
    <mergeCell ref="B3:F3"/>
    <mergeCell ref="B4:E4"/>
    <mergeCell ref="B5:E5"/>
    <mergeCell ref="B6:E6"/>
    <mergeCell ref="B7:E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selection activeCell="B11" sqref="B11"/>
    </sheetView>
  </sheetViews>
  <sheetFormatPr baseColWidth="10" defaultRowHeight="15" x14ac:dyDescent="0.25"/>
  <cols>
    <col min="2" max="2" width="25.7109375" customWidth="1"/>
    <col min="3" max="3" width="12.85546875" customWidth="1"/>
    <col min="5" max="5" width="0" hidden="1" customWidth="1"/>
    <col min="7" max="7" width="18.85546875" customWidth="1"/>
  </cols>
  <sheetData>
    <row r="1" spans="1:7" x14ac:dyDescent="0.25">
      <c r="A1" s="86" t="s">
        <v>98</v>
      </c>
    </row>
    <row r="2" spans="1:7" ht="15.75" x14ac:dyDescent="0.25">
      <c r="A2" s="88">
        <v>3.254</v>
      </c>
      <c r="B2" s="89" t="s">
        <v>12</v>
      </c>
      <c r="C2" s="89"/>
      <c r="D2" s="89"/>
      <c r="E2" s="89"/>
      <c r="F2" s="89"/>
      <c r="G2" s="89"/>
    </row>
    <row r="3" spans="1:7" x14ac:dyDescent="0.25">
      <c r="B3" s="90" t="s">
        <v>13</v>
      </c>
      <c r="C3" s="90"/>
      <c r="D3" s="90"/>
      <c r="E3" s="90"/>
      <c r="F3" s="90"/>
      <c r="G3" s="90"/>
    </row>
    <row r="4" spans="1:7" x14ac:dyDescent="0.25">
      <c r="B4" s="94" t="s">
        <v>14</v>
      </c>
      <c r="C4" s="94"/>
      <c r="D4" s="94"/>
      <c r="E4" s="94"/>
      <c r="F4" s="81"/>
      <c r="G4" s="75">
        <f>G14</f>
        <v>9846.3429625076824</v>
      </c>
    </row>
    <row r="5" spans="1:7" x14ac:dyDescent="0.25">
      <c r="B5" s="94" t="s">
        <v>15</v>
      </c>
      <c r="C5" s="94"/>
      <c r="D5" s="94"/>
      <c r="E5" s="94"/>
      <c r="F5" s="81"/>
      <c r="G5" s="75">
        <f>G24</f>
        <v>305.77750460971112</v>
      </c>
    </row>
    <row r="6" spans="1:7" x14ac:dyDescent="0.25">
      <c r="B6" s="94" t="s">
        <v>16</v>
      </c>
      <c r="C6" s="94"/>
      <c r="D6" s="94"/>
      <c r="E6" s="94"/>
      <c r="F6" s="81"/>
      <c r="G6" s="75">
        <f>G35</f>
        <v>3776.8899815611553</v>
      </c>
    </row>
    <row r="7" spans="1:7" x14ac:dyDescent="0.25">
      <c r="B7" s="94" t="s">
        <v>17</v>
      </c>
      <c r="C7" s="94"/>
      <c r="D7" s="94"/>
      <c r="E7" s="94"/>
      <c r="F7" s="81"/>
      <c r="G7" s="75">
        <f>G46</f>
        <v>1070.9895513214506</v>
      </c>
    </row>
    <row r="8" spans="1:7" ht="15.75" x14ac:dyDescent="0.25">
      <c r="B8" s="82" t="s">
        <v>101</v>
      </c>
      <c r="C8" s="82"/>
      <c r="D8" s="82"/>
      <c r="E8" s="82"/>
      <c r="F8" s="83"/>
      <c r="G8" s="95">
        <f>SUM(G4:G7)</f>
        <v>14999.999999999998</v>
      </c>
    </row>
    <row r="9" spans="1:7" s="85" customFormat="1" ht="15.75" customHeight="1" x14ac:dyDescent="0.25"/>
    <row r="10" spans="1:7" x14ac:dyDescent="0.25">
      <c r="B10" s="84" t="s">
        <v>19</v>
      </c>
      <c r="C10" s="84"/>
      <c r="D10" s="84"/>
      <c r="E10" s="84"/>
      <c r="F10" s="84"/>
      <c r="G10" s="84"/>
    </row>
    <row r="11" spans="1:7" ht="24" x14ac:dyDescent="0.25">
      <c r="B11" s="23" t="s">
        <v>20</v>
      </c>
      <c r="C11" s="24" t="s">
        <v>21</v>
      </c>
      <c r="D11" s="24" t="s">
        <v>22</v>
      </c>
      <c r="E11" s="24" t="s">
        <v>23</v>
      </c>
      <c r="F11" s="24"/>
      <c r="G11" s="24" t="s">
        <v>97</v>
      </c>
    </row>
    <row r="12" spans="1:7" x14ac:dyDescent="0.25">
      <c r="B12" s="1" t="s">
        <v>25</v>
      </c>
      <c r="C12" s="2" t="s">
        <v>100</v>
      </c>
      <c r="D12" s="57">
        <v>12</v>
      </c>
      <c r="E12" s="25">
        <v>1335</v>
      </c>
      <c r="F12" s="75">
        <f>E12/$A$2</f>
        <v>410.2642901044868</v>
      </c>
      <c r="G12" s="75">
        <f>D12*F12</f>
        <v>4923.1714812538412</v>
      </c>
    </row>
    <row r="13" spans="1:7" x14ac:dyDescent="0.25">
      <c r="B13" s="1" t="s">
        <v>70</v>
      </c>
      <c r="C13" s="2" t="s">
        <v>100</v>
      </c>
      <c r="D13" s="57">
        <v>12</v>
      </c>
      <c r="E13" s="25">
        <v>1335</v>
      </c>
      <c r="F13" s="75">
        <f>E13/$A$2</f>
        <v>410.2642901044868</v>
      </c>
      <c r="G13" s="75">
        <f>D13*F13</f>
        <v>4923.1714812538412</v>
      </c>
    </row>
    <row r="14" spans="1:7" x14ac:dyDescent="0.25">
      <c r="B14" s="91" t="s">
        <v>99</v>
      </c>
      <c r="C14" s="92"/>
      <c r="D14" s="92"/>
      <c r="E14" s="93"/>
      <c r="F14" s="96"/>
      <c r="G14" s="97">
        <f>SUM(G12:G13)</f>
        <v>9846.3429625076824</v>
      </c>
    </row>
    <row r="16" spans="1:7" x14ac:dyDescent="0.25">
      <c r="B16" s="22" t="s">
        <v>27</v>
      </c>
      <c r="C16" s="22"/>
      <c r="D16" s="22"/>
      <c r="E16" s="22"/>
      <c r="F16" s="22"/>
      <c r="G16" s="22"/>
    </row>
    <row r="17" spans="2:7" ht="24" x14ac:dyDescent="0.25">
      <c r="B17" s="23" t="s">
        <v>20</v>
      </c>
      <c r="C17" s="24" t="s">
        <v>21</v>
      </c>
      <c r="D17" s="24" t="s">
        <v>22</v>
      </c>
      <c r="E17" s="24" t="s">
        <v>23</v>
      </c>
      <c r="F17" s="24"/>
      <c r="G17" s="24" t="s">
        <v>97</v>
      </c>
    </row>
    <row r="18" spans="2:7" x14ac:dyDescent="0.25">
      <c r="B18" s="29" t="s">
        <v>28</v>
      </c>
      <c r="C18" s="30" t="s">
        <v>29</v>
      </c>
      <c r="D18" s="30">
        <v>1</v>
      </c>
      <c r="E18" s="31">
        <v>0</v>
      </c>
      <c r="F18" s="75">
        <f>E18/$A$2</f>
        <v>0</v>
      </c>
      <c r="G18" s="75">
        <f>F18*D18</f>
        <v>0</v>
      </c>
    </row>
    <row r="19" spans="2:7" x14ac:dyDescent="0.25">
      <c r="B19" s="32" t="s">
        <v>30</v>
      </c>
      <c r="C19" s="30" t="s">
        <v>30</v>
      </c>
      <c r="D19" s="30">
        <v>2</v>
      </c>
      <c r="E19" s="31">
        <v>0</v>
      </c>
      <c r="F19" s="75">
        <f t="shared" ref="F19:F23" si="0">E19/$A$2</f>
        <v>0</v>
      </c>
      <c r="G19" s="75">
        <f t="shared" ref="G19:G23" si="1">F19*D19</f>
        <v>0</v>
      </c>
    </row>
    <row r="20" spans="2:7" x14ac:dyDescent="0.25">
      <c r="B20" s="32" t="s">
        <v>31</v>
      </c>
      <c r="C20" s="30" t="s">
        <v>32</v>
      </c>
      <c r="D20" s="30">
        <v>1</v>
      </c>
      <c r="E20" s="31">
        <v>100</v>
      </c>
      <c r="F20" s="75">
        <f t="shared" si="0"/>
        <v>30.73140749846343</v>
      </c>
      <c r="G20" s="75">
        <f t="shared" si="1"/>
        <v>30.73140749846343</v>
      </c>
    </row>
    <row r="21" spans="2:7" ht="25.5" x14ac:dyDescent="0.25">
      <c r="B21" s="59" t="s">
        <v>33</v>
      </c>
      <c r="C21" s="30" t="s">
        <v>34</v>
      </c>
      <c r="D21" s="30">
        <v>6</v>
      </c>
      <c r="E21" s="33">
        <v>30</v>
      </c>
      <c r="F21" s="76">
        <f t="shared" si="0"/>
        <v>9.2194222495390292</v>
      </c>
      <c r="G21" s="76">
        <f>F21*D21</f>
        <v>55.316533497234175</v>
      </c>
    </row>
    <row r="22" spans="2:7" ht="18.75" customHeight="1" x14ac:dyDescent="0.25">
      <c r="B22" s="32" t="s">
        <v>35</v>
      </c>
      <c r="C22" s="30" t="s">
        <v>36</v>
      </c>
      <c r="D22" s="30">
        <v>1</v>
      </c>
      <c r="E22" s="33">
        <v>5</v>
      </c>
      <c r="F22" s="76">
        <f>E22/$A$2</f>
        <v>1.5365703749231714</v>
      </c>
      <c r="G22" s="75">
        <f t="shared" si="1"/>
        <v>1.5365703749231714</v>
      </c>
    </row>
    <row r="23" spans="2:7" x14ac:dyDescent="0.25">
      <c r="B23" s="59" t="s">
        <v>57</v>
      </c>
      <c r="C23" s="30" t="s">
        <v>37</v>
      </c>
      <c r="D23" s="30">
        <v>1</v>
      </c>
      <c r="E23" s="33">
        <v>710</v>
      </c>
      <c r="F23" s="75">
        <f t="shared" si="0"/>
        <v>218.19299323909036</v>
      </c>
      <c r="G23" s="75">
        <f t="shared" si="1"/>
        <v>218.19299323909036</v>
      </c>
    </row>
    <row r="24" spans="2:7" x14ac:dyDescent="0.25">
      <c r="B24" s="91" t="s">
        <v>99</v>
      </c>
      <c r="C24" s="92"/>
      <c r="D24" s="92"/>
      <c r="E24" s="93"/>
      <c r="F24" s="96"/>
      <c r="G24" s="97">
        <f>SUM(G18:G23)</f>
        <v>305.77750460971112</v>
      </c>
    </row>
    <row r="25" spans="2:7" x14ac:dyDescent="0.25">
      <c r="B25" s="38"/>
      <c r="C25" s="39"/>
      <c r="D25" s="39"/>
      <c r="E25" s="40"/>
      <c r="F25" s="40"/>
      <c r="G25" s="37"/>
    </row>
    <row r="26" spans="2:7" x14ac:dyDescent="0.25">
      <c r="B26" s="22" t="s">
        <v>38</v>
      </c>
      <c r="C26" s="22"/>
      <c r="D26" s="22"/>
      <c r="E26" s="22"/>
      <c r="F26" s="22"/>
      <c r="G26" s="22"/>
    </row>
    <row r="27" spans="2:7" ht="24" x14ac:dyDescent="0.25">
      <c r="B27" s="23" t="s">
        <v>20</v>
      </c>
      <c r="C27" s="24" t="s">
        <v>21</v>
      </c>
      <c r="D27" s="24" t="s">
        <v>22</v>
      </c>
      <c r="E27" s="24" t="s">
        <v>23</v>
      </c>
      <c r="F27" s="24"/>
      <c r="G27" s="24" t="s">
        <v>97</v>
      </c>
    </row>
    <row r="28" spans="2:7" ht="25.5" x14ac:dyDescent="0.25">
      <c r="B28" s="41" t="s">
        <v>39</v>
      </c>
      <c r="C28" s="42" t="s">
        <v>40</v>
      </c>
      <c r="D28" s="30">
        <v>3</v>
      </c>
      <c r="E28" s="43">
        <v>120</v>
      </c>
      <c r="F28" s="76">
        <f>E28/$A$2</f>
        <v>36.877688998156117</v>
      </c>
      <c r="G28" s="76">
        <f>D28*F28</f>
        <v>110.63306699446835</v>
      </c>
    </row>
    <row r="29" spans="2:7" ht="25.5" x14ac:dyDescent="0.25">
      <c r="B29" s="41" t="s">
        <v>42</v>
      </c>
      <c r="C29" s="42" t="s">
        <v>40</v>
      </c>
      <c r="D29" s="30">
        <v>3</v>
      </c>
      <c r="E29" s="43">
        <v>200</v>
      </c>
      <c r="F29" s="76">
        <f t="shared" ref="F29:F34" si="2">E29/$A$2</f>
        <v>61.462814996926859</v>
      </c>
      <c r="G29" s="76">
        <f t="shared" ref="G29:G34" si="3">D29*F29</f>
        <v>184.38844499078058</v>
      </c>
    </row>
    <row r="30" spans="2:7" x14ac:dyDescent="0.25">
      <c r="B30" s="41" t="s">
        <v>44</v>
      </c>
      <c r="C30" s="42" t="s">
        <v>40</v>
      </c>
      <c r="D30" s="30">
        <v>1</v>
      </c>
      <c r="E30" s="43">
        <v>180</v>
      </c>
      <c r="F30" s="76">
        <f t="shared" si="2"/>
        <v>55.316533497234175</v>
      </c>
      <c r="G30" s="76">
        <f t="shared" si="3"/>
        <v>55.316533497234175</v>
      </c>
    </row>
    <row r="31" spans="2:7" x14ac:dyDescent="0.25">
      <c r="B31" s="41" t="s">
        <v>74</v>
      </c>
      <c r="C31" s="42" t="s">
        <v>40</v>
      </c>
      <c r="D31" s="30">
        <v>5</v>
      </c>
      <c r="E31" s="43">
        <v>150</v>
      </c>
      <c r="F31" s="76">
        <f t="shared" si="2"/>
        <v>46.097111247695146</v>
      </c>
      <c r="G31" s="76">
        <f t="shared" si="3"/>
        <v>230.48555623847574</v>
      </c>
    </row>
    <row r="32" spans="2:7" ht="31.5" customHeight="1" x14ac:dyDescent="0.25">
      <c r="B32" s="41" t="s">
        <v>58</v>
      </c>
      <c r="C32" s="42" t="s">
        <v>40</v>
      </c>
      <c r="D32" s="30">
        <v>1</v>
      </c>
      <c r="E32" s="43">
        <v>5000</v>
      </c>
      <c r="F32" s="76">
        <f t="shared" si="2"/>
        <v>1536.5703749231716</v>
      </c>
      <c r="G32" s="76">
        <f t="shared" si="3"/>
        <v>1536.5703749231716</v>
      </c>
    </row>
    <row r="33" spans="2:7" ht="25.5" x14ac:dyDescent="0.25">
      <c r="B33" s="41" t="s">
        <v>59</v>
      </c>
      <c r="C33" s="42" t="s">
        <v>40</v>
      </c>
      <c r="D33" s="30">
        <v>6</v>
      </c>
      <c r="E33" s="43">
        <v>800</v>
      </c>
      <c r="F33" s="76">
        <f t="shared" si="2"/>
        <v>245.85125998770744</v>
      </c>
      <c r="G33" s="76">
        <f t="shared" si="3"/>
        <v>1475.1075599262447</v>
      </c>
    </row>
    <row r="34" spans="2:7" ht="25.5" x14ac:dyDescent="0.25">
      <c r="B34" s="41" t="s">
        <v>72</v>
      </c>
      <c r="C34" s="42" t="s">
        <v>40</v>
      </c>
      <c r="D34" s="30">
        <v>2</v>
      </c>
      <c r="E34" s="43">
        <v>300</v>
      </c>
      <c r="F34" s="76">
        <f t="shared" si="2"/>
        <v>92.194222495390292</v>
      </c>
      <c r="G34" s="76">
        <f t="shared" si="3"/>
        <v>184.38844499078058</v>
      </c>
    </row>
    <row r="35" spans="2:7" x14ac:dyDescent="0.25">
      <c r="B35" s="91" t="s">
        <v>99</v>
      </c>
      <c r="C35" s="92"/>
      <c r="D35" s="92"/>
      <c r="E35" s="93"/>
      <c r="F35" s="96"/>
      <c r="G35" s="97">
        <f>SUM(G28:G34)</f>
        <v>3776.8899815611553</v>
      </c>
    </row>
    <row r="38" spans="2:7" x14ac:dyDescent="0.25">
      <c r="B38" s="50" t="s">
        <v>46</v>
      </c>
      <c r="C38" s="50"/>
      <c r="D38" s="50"/>
      <c r="E38" s="50"/>
      <c r="F38" s="50"/>
      <c r="G38" s="50"/>
    </row>
    <row r="39" spans="2:7" ht="25.5" x14ac:dyDescent="0.25">
      <c r="B39" s="51" t="s">
        <v>20</v>
      </c>
      <c r="C39" s="52" t="s">
        <v>21</v>
      </c>
      <c r="D39" s="52" t="s">
        <v>22</v>
      </c>
      <c r="E39" s="52" t="s">
        <v>23</v>
      </c>
      <c r="F39" s="52"/>
      <c r="G39" s="52" t="s">
        <v>97</v>
      </c>
    </row>
    <row r="40" spans="2:7" ht="38.25" x14ac:dyDescent="0.25">
      <c r="B40" s="41" t="s">
        <v>76</v>
      </c>
      <c r="C40" s="30" t="s">
        <v>47</v>
      </c>
      <c r="D40" s="30">
        <v>30</v>
      </c>
      <c r="E40" s="53">
        <v>6</v>
      </c>
      <c r="F40" s="76">
        <f>E40/$A$2</f>
        <v>1.8438844499078058</v>
      </c>
      <c r="G40" s="76">
        <f>D40*F40</f>
        <v>55.316533497234175</v>
      </c>
    </row>
    <row r="41" spans="2:7" ht="38.25" x14ac:dyDescent="0.25">
      <c r="B41" s="41" t="s">
        <v>48</v>
      </c>
      <c r="C41" s="30" t="s">
        <v>75</v>
      </c>
      <c r="D41" s="30">
        <v>40</v>
      </c>
      <c r="E41" s="53">
        <v>10</v>
      </c>
      <c r="F41" s="76">
        <f t="shared" ref="F41:F45" si="4">E41/$A$2</f>
        <v>3.0731407498463428</v>
      </c>
      <c r="G41" s="76">
        <f t="shared" ref="G41:G45" si="5">D41*F41</f>
        <v>122.9256299938537</v>
      </c>
    </row>
    <row r="42" spans="2:7" ht="38.25" x14ac:dyDescent="0.25">
      <c r="B42" s="41" t="s">
        <v>71</v>
      </c>
      <c r="C42" s="30" t="s">
        <v>49</v>
      </c>
      <c r="D42" s="30">
        <v>1</v>
      </c>
      <c r="E42" s="53">
        <v>300</v>
      </c>
      <c r="F42" s="76">
        <f t="shared" si="4"/>
        <v>92.194222495390292</v>
      </c>
      <c r="G42" s="76">
        <f t="shared" si="5"/>
        <v>92.194222495390292</v>
      </c>
    </row>
    <row r="43" spans="2:7" ht="25.5" x14ac:dyDescent="0.25">
      <c r="B43" s="41" t="s">
        <v>50</v>
      </c>
      <c r="C43" s="30" t="s">
        <v>51</v>
      </c>
      <c r="D43" s="30">
        <v>3</v>
      </c>
      <c r="E43" s="53">
        <v>35</v>
      </c>
      <c r="F43" s="76">
        <f t="shared" si="4"/>
        <v>10.7559926244622</v>
      </c>
      <c r="G43" s="76">
        <f t="shared" si="5"/>
        <v>32.267977873386599</v>
      </c>
    </row>
    <row r="44" spans="2:7" x14ac:dyDescent="0.25">
      <c r="B44" s="54" t="s">
        <v>52</v>
      </c>
      <c r="C44" s="54"/>
      <c r="D44" s="30">
        <v>1</v>
      </c>
      <c r="E44" s="53">
        <v>2000</v>
      </c>
      <c r="F44" s="76">
        <f t="shared" si="4"/>
        <v>614.62814996926863</v>
      </c>
      <c r="G44" s="76">
        <f t="shared" si="5"/>
        <v>614.62814996926863</v>
      </c>
    </row>
    <row r="45" spans="2:7" x14ac:dyDescent="0.25">
      <c r="B45" s="54" t="s">
        <v>53</v>
      </c>
      <c r="C45" s="54"/>
      <c r="D45" s="30">
        <v>1</v>
      </c>
      <c r="E45" s="53">
        <v>500</v>
      </c>
      <c r="F45" s="76">
        <f t="shared" si="4"/>
        <v>153.65703749231716</v>
      </c>
      <c r="G45" s="76">
        <f t="shared" si="5"/>
        <v>153.65703749231716</v>
      </c>
    </row>
    <row r="46" spans="2:7" x14ac:dyDescent="0.25">
      <c r="B46" s="91" t="s">
        <v>99</v>
      </c>
      <c r="C46" s="92"/>
      <c r="D46" s="92"/>
      <c r="E46" s="93"/>
      <c r="F46" s="96"/>
      <c r="G46" s="97">
        <f>SUM(G40:G45)</f>
        <v>1070.9895513214506</v>
      </c>
    </row>
    <row r="49" spans="2:7" ht="18.75" x14ac:dyDescent="0.25">
      <c r="B49" s="78" t="s">
        <v>95</v>
      </c>
      <c r="C49" s="79"/>
      <c r="D49" s="79"/>
      <c r="E49" s="79"/>
      <c r="F49" s="80"/>
      <c r="G49" s="77">
        <f>G46+G24+G35+G14</f>
        <v>15000</v>
      </c>
    </row>
    <row r="50" spans="2:7" ht="18.75" x14ac:dyDescent="0.25">
      <c r="B50" s="78" t="s">
        <v>96</v>
      </c>
      <c r="C50" s="79"/>
      <c r="D50" s="79"/>
      <c r="E50" s="79"/>
      <c r="F50" s="80"/>
      <c r="G50" s="87">
        <v>48810</v>
      </c>
    </row>
  </sheetData>
  <mergeCells count="17">
    <mergeCell ref="B50:F50"/>
    <mergeCell ref="B35:E35"/>
    <mergeCell ref="B38:G38"/>
    <mergeCell ref="B46:E46"/>
    <mergeCell ref="B49:F49"/>
    <mergeCell ref="B8:E8"/>
    <mergeCell ref="B10:G10"/>
    <mergeCell ref="B14:E14"/>
    <mergeCell ref="B16:G16"/>
    <mergeCell ref="B24:E24"/>
    <mergeCell ref="B26:G26"/>
    <mergeCell ref="B2:G2"/>
    <mergeCell ref="B3:G3"/>
    <mergeCell ref="B4:E4"/>
    <mergeCell ref="B5:E5"/>
    <mergeCell ref="B6:E6"/>
    <mergeCell ref="B7:E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</vt:lpstr>
      <vt:lpstr>presupuesto soles </vt:lpstr>
      <vt:lpstr>presupuesto dólares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GISELA . MUNOZ GALVEZ</dc:creator>
  <cp:lastModifiedBy>GMG</cp:lastModifiedBy>
  <dcterms:created xsi:type="dcterms:W3CDTF">2017-02-07T16:12:35Z</dcterms:created>
  <dcterms:modified xsi:type="dcterms:W3CDTF">2017-02-13T01:24:35Z</dcterms:modified>
</cp:coreProperties>
</file>