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recasanova/Documents/biomedica/proyecto_sangre/proyecto_sangre/"/>
    </mc:Choice>
  </mc:AlternateContent>
  <bookViews>
    <workbookView xWindow="600" yWindow="440" windowWidth="23280" windowHeight="14980" activeTab="1"/>
  </bookViews>
  <sheets>
    <sheet name="Cronograma para proyecto" sheetId="5" r:id="rId1"/>
    <sheet name="presupuesto dólares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2" l="1"/>
  <c r="F34" i="2"/>
  <c r="F30" i="2"/>
  <c r="G30" i="2"/>
  <c r="G34" i="2"/>
  <c r="F28" i="2"/>
  <c r="G28" i="2"/>
  <c r="F29" i="2"/>
  <c r="G29" i="2"/>
  <c r="F32" i="2"/>
  <c r="G32" i="2"/>
  <c r="F33" i="2"/>
  <c r="G33" i="2"/>
  <c r="F31" i="2"/>
  <c r="G31" i="2"/>
  <c r="F13" i="2"/>
  <c r="F21" i="2"/>
  <c r="G21" i="2"/>
  <c r="F20" i="2"/>
  <c r="G20" i="2"/>
  <c r="F19" i="2"/>
  <c r="G19" i="2"/>
  <c r="F44" i="2"/>
  <c r="G44" i="2"/>
  <c r="F43" i="2"/>
  <c r="G43" i="2"/>
  <c r="F42" i="2"/>
  <c r="G42" i="2"/>
  <c r="F41" i="2"/>
  <c r="G41" i="2"/>
  <c r="F40" i="2"/>
  <c r="G40" i="2"/>
  <c r="F22" i="2"/>
  <c r="G22" i="2"/>
  <c r="F23" i="2"/>
  <c r="G23" i="2"/>
  <c r="G24" i="2"/>
  <c r="F12" i="2"/>
  <c r="G12" i="2"/>
  <c r="F45" i="2"/>
  <c r="G13" i="2"/>
  <c r="G45" i="2"/>
  <c r="G46" i="2"/>
  <c r="G7" i="2"/>
  <c r="G35" i="2"/>
  <c r="G15" i="2"/>
  <c r="G49" i="2"/>
  <c r="G50" i="2"/>
  <c r="G6" i="2"/>
  <c r="G5" i="2"/>
  <c r="G4" i="2"/>
  <c r="G8" i="2"/>
</calcChain>
</file>

<file path=xl/comments1.xml><?xml version="1.0" encoding="utf-8"?>
<comments xmlns="http://schemas.openxmlformats.org/spreadsheetml/2006/main">
  <authors>
    <author>GMG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GMG:</t>
        </r>
        <r>
          <rPr>
            <sz val="9"/>
            <color indexed="81"/>
            <rFont val="Tahoma"/>
            <family val="2"/>
          </rPr>
          <t xml:space="preserve">
La selección se realizará desde el banco de sangre de la UPCH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GMG:</t>
        </r>
        <r>
          <rPr>
            <sz val="9"/>
            <color indexed="81"/>
            <rFont val="Tahoma"/>
            <family val="2"/>
          </rPr>
          <t xml:space="preserve">
la selección de estos participantes se hará teniendo en cuenta la base de datos del banco de sangre de la UPCH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GMG:</t>
        </r>
        <r>
          <rPr>
            <sz val="9"/>
            <color indexed="81"/>
            <rFont val="Tahoma"/>
            <family val="2"/>
          </rPr>
          <t xml:space="preserve">
SMS con agradecimiento por donación y con consejos de salud</t>
        </r>
      </text>
    </comment>
  </commentList>
</comments>
</file>

<file path=xl/comments2.xml><?xml version="1.0" encoding="utf-8"?>
<comments xmlns="http://schemas.openxmlformats.org/spreadsheetml/2006/main">
  <authors>
    <author>GMG</author>
  </authors>
  <commentList>
    <comment ref="D28" authorId="0">
      <text>
        <r>
          <rPr>
            <b/>
            <sz val="9"/>
            <color indexed="81"/>
            <rFont val="Tahoma"/>
            <family val="2"/>
          </rPr>
          <t>GMG:</t>
        </r>
        <r>
          <rPr>
            <sz val="9"/>
            <color indexed="81"/>
            <rFont val="Tahoma"/>
            <family val="2"/>
          </rPr>
          <t xml:space="preserve">
03 grupos focales porque son 40 personas, entonces se realizará 03 GF de 13 personas</t>
        </r>
      </text>
    </comment>
  </commentList>
</comments>
</file>

<file path=xl/sharedStrings.xml><?xml version="1.0" encoding="utf-8"?>
<sst xmlns="http://schemas.openxmlformats.org/spreadsheetml/2006/main" count="127" uniqueCount="83">
  <si>
    <t>Cronograma de actividades</t>
  </si>
  <si>
    <t>Nro</t>
  </si>
  <si>
    <t>Actividad</t>
  </si>
  <si>
    <t xml:space="preserve">Ejecución del módulo 1: Envio de SMS </t>
  </si>
  <si>
    <t>Entrega de resultados a los donantes</t>
  </si>
  <si>
    <t>Realización de 02 grupos focal para validación del contenido de SMS</t>
  </si>
  <si>
    <t>Ejecución del módulo 2: Recojo de muestras</t>
  </si>
  <si>
    <t>Elaboración de encuesta de satisfacción</t>
  </si>
  <si>
    <t>Validación de encuesta de satisfacción.</t>
  </si>
  <si>
    <t>Envío de SMS a participantes seleccionados utilizando la aplicación USKAY-SMS</t>
  </si>
  <si>
    <t>Firma de consentimientos informados para participación en grupo focal</t>
  </si>
  <si>
    <t xml:space="preserve">RESUMEN DEL PRESUPUESTO </t>
  </si>
  <si>
    <t>RUBROS</t>
  </si>
  <si>
    <t>I. RECURSOS HUMANOS</t>
  </si>
  <si>
    <t>II. INSUMOS Y MATERIALES</t>
  </si>
  <si>
    <t>III. SERVICIO DE TERCEROS</t>
  </si>
  <si>
    <t>IV. GASTOS VARIOS</t>
  </si>
  <si>
    <t>I. Recursos Humanos</t>
  </si>
  <si>
    <t>Descripción</t>
  </si>
  <si>
    <t>Unidad de medida</t>
  </si>
  <si>
    <t xml:space="preserve">Cantidad </t>
  </si>
  <si>
    <t>Costo Unitario</t>
  </si>
  <si>
    <t>II. Insumos y materiales</t>
  </si>
  <si>
    <t>Módems</t>
  </si>
  <si>
    <t>Recargas al celular para mensajería de texto</t>
  </si>
  <si>
    <t>Chips</t>
  </si>
  <si>
    <t>III. Servicio de terceros</t>
  </si>
  <si>
    <t>Servicio</t>
  </si>
  <si>
    <t>IV.Gastos varios</t>
  </si>
  <si>
    <t>Refrigerio</t>
  </si>
  <si>
    <t>Impresión de manuales de usuario y anillados</t>
  </si>
  <si>
    <t>Manuales</t>
  </si>
  <si>
    <t>Publicación de artículo</t>
  </si>
  <si>
    <t>Otros gastos</t>
  </si>
  <si>
    <t>x</t>
  </si>
  <si>
    <t>Procesamiento de información de grupos focales</t>
  </si>
  <si>
    <t>Coordinación de entrevistas para la validación de los resultados de los grupos focales</t>
  </si>
  <si>
    <t>Aplicación de encuesta de satisfacción via telefónica.</t>
  </si>
  <si>
    <t>Realización de (05) entrevistas a los responsables del banco de sangre de UPCH para validación del contenido de SMS.</t>
  </si>
  <si>
    <t>Movilidad para grupos focales,  entrevistas y coordinaciones.</t>
  </si>
  <si>
    <t>Alquiler de host para aplicación (plan estándar)</t>
  </si>
  <si>
    <t>Entrevistas a profundidad</t>
  </si>
  <si>
    <t>Compensación</t>
  </si>
  <si>
    <t>Refrigerios en reuniones de coordinación, grupos focales y entrevistas</t>
  </si>
  <si>
    <t>Coordinaciones para uso de USKAY - SMS (Instalación y capacitación)</t>
  </si>
  <si>
    <t>Esta encuesta se realizará despues de 1 semana de enviados los SMS.</t>
  </si>
  <si>
    <t>40 personas serán seleccionadas</t>
  </si>
  <si>
    <t>Se enviarán los SMS durante 1 mes</t>
  </si>
  <si>
    <t>Procesamiento de información obtenida en las encuestas de satisfacción.</t>
  </si>
  <si>
    <t>Envio de SMS de acuerdo a resultados serológicos</t>
  </si>
  <si>
    <t>Elaboración de informe de  encuestas de satisfacción</t>
  </si>
  <si>
    <t>Selección de participantes para la realización del grupo focal</t>
  </si>
  <si>
    <t>Meses</t>
  </si>
  <si>
    <t>Evaluación.</t>
  </si>
  <si>
    <t>Comentarios</t>
  </si>
  <si>
    <t>TOTAL dólares</t>
  </si>
  <si>
    <t>Total soles</t>
  </si>
  <si>
    <t>Costo Total ($)</t>
  </si>
  <si>
    <t>DÓLAR</t>
  </si>
  <si>
    <t>SUBTOTAL</t>
  </si>
  <si>
    <t>mes</t>
  </si>
  <si>
    <t>TOTAL  $</t>
  </si>
  <si>
    <t>Actividades de iniciales de coordinación</t>
  </si>
  <si>
    <t>Reclutamiento y firma de consentimientos informados de participantes para recepción de SMS.</t>
  </si>
  <si>
    <t>laptop</t>
  </si>
  <si>
    <t>módem</t>
  </si>
  <si>
    <t>recarga</t>
  </si>
  <si>
    <t>chip</t>
  </si>
  <si>
    <t>Notebooks para usuario final</t>
  </si>
  <si>
    <t>Laptops para desarrollo y envío SMS</t>
  </si>
  <si>
    <t>notebook</t>
  </si>
  <si>
    <t>Servicio/Anual</t>
  </si>
  <si>
    <t>Soporte técnico durante la implementación del sistema USKAY- SMS</t>
  </si>
  <si>
    <t>Servicio de transporte</t>
  </si>
  <si>
    <t>Consultoría en programación para cambios en interfaz</t>
  </si>
  <si>
    <t>Análisis de grupos focales y entrevistas a profundidad</t>
  </si>
  <si>
    <t>Grupos focales</t>
  </si>
  <si>
    <t>Transcripción de grupos focales y entrevistas a profundidad</t>
  </si>
  <si>
    <t>Compensación económica participantes de grupos focales</t>
  </si>
  <si>
    <t>6-8 personas en cada GF</t>
  </si>
  <si>
    <t>Olga Gisela Muñoz Gálvez</t>
  </si>
  <si>
    <t>Regina Andrea Casanova Pérez</t>
  </si>
  <si>
    <t>Miguel Egoavil Ayala (Asesor)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</si>
</sst>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[$S/.-280A]\ #,##0.00"/>
    <numFmt numFmtId="166" formatCode="[$$-409]#,##0.00"/>
    <numFmt numFmtId="167" formatCode="_ [$S/.-280A]\ * #,##0.00_ ;_ [$S/.-280A]\ * \-#,##0.00_ ;_ [$S/.-280A]\ * &quot;-&quot;??_ ;_ @_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Calibri"/>
      <family val="2"/>
    </font>
    <font>
      <b/>
      <sz val="9"/>
      <name val="Calibri"/>
      <family val="2"/>
    </font>
    <font>
      <b/>
      <sz val="8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rgb="FF1F3864"/>
      </patternFill>
    </fill>
    <fill>
      <patternFill patternType="solid">
        <fgColor theme="0" tint="-4.9989318521683403E-2"/>
        <bgColor rgb="FF1E4E79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rgb="FF1E4E79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C0C0C0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6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7" borderId="1" xfId="1" applyFont="1" applyFill="1" applyBorder="1" applyAlignment="1">
      <alignment horizontal="left" vertical="center" wrapText="1"/>
    </xf>
    <xf numFmtId="0" fontId="9" fillId="7" borderId="1" xfId="1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/>
    <xf numFmtId="0" fontId="6" fillId="0" borderId="1" xfId="0" applyFont="1" applyFill="1" applyBorder="1" applyAlignment="1">
      <alignment wrapText="1"/>
    </xf>
    <xf numFmtId="165" fontId="6" fillId="0" borderId="1" xfId="0" applyNumberFormat="1" applyFont="1" applyBorder="1" applyAlignment="1">
      <alignment vertical="center"/>
    </xf>
    <xf numFmtId="165" fontId="11" fillId="0" borderId="1" xfId="0" applyNumberFormat="1" applyFont="1" applyBorder="1"/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vertical="center"/>
    </xf>
    <xf numFmtId="0" fontId="12" fillId="7" borderId="1" xfId="1" applyFont="1" applyFill="1" applyBorder="1" applyAlignment="1">
      <alignment horizontal="left" vertical="center" wrapText="1"/>
    </xf>
    <xf numFmtId="0" fontId="12" fillId="7" borderId="1" xfId="1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0" fillId="0" borderId="1" xfId="0" applyNumberFormat="1" applyBorder="1"/>
    <xf numFmtId="166" fontId="0" fillId="0" borderId="1" xfId="0" applyNumberFormat="1" applyBorder="1" applyAlignment="1">
      <alignment vertical="center"/>
    </xf>
    <xf numFmtId="166" fontId="13" fillId="8" borderId="1" xfId="0" applyNumberFormat="1" applyFont="1" applyFill="1" applyBorder="1" applyAlignment="1">
      <alignment vertical="center"/>
    </xf>
    <xf numFmtId="0" fontId="10" fillId="6" borderId="1" xfId="1" applyFont="1" applyFill="1" applyBorder="1" applyAlignment="1">
      <alignment horizontal="left" vertical="center" wrapText="1"/>
    </xf>
    <xf numFmtId="0" fontId="8" fillId="10" borderId="1" xfId="1" applyFont="1" applyFill="1" applyBorder="1" applyAlignment="1">
      <alignment horizontal="left" vertical="center" wrapText="1"/>
    </xf>
    <xf numFmtId="0" fontId="0" fillId="0" borderId="0" xfId="0" applyBorder="1"/>
    <xf numFmtId="0" fontId="0" fillId="9" borderId="1" xfId="0" applyFill="1" applyBorder="1" applyAlignment="1">
      <alignment horizontal="center"/>
    </xf>
    <xf numFmtId="167" fontId="13" fillId="8" borderId="1" xfId="0" applyNumberFormat="1" applyFont="1" applyFill="1" applyBorder="1" applyAlignment="1">
      <alignment vertical="center"/>
    </xf>
    <xf numFmtId="0" fontId="0" fillId="9" borderId="3" xfId="0" applyFill="1" applyBorder="1" applyAlignment="1">
      <alignment horizontal="center"/>
    </xf>
    <xf numFmtId="166" fontId="1" fillId="8" borderId="1" xfId="0" applyNumberFormat="1" applyFont="1" applyFill="1" applyBorder="1"/>
    <xf numFmtId="0" fontId="1" fillId="11" borderId="5" xfId="0" applyFont="1" applyFill="1" applyBorder="1" applyAlignment="1">
      <alignment horizontal="left"/>
    </xf>
    <xf numFmtId="166" fontId="1" fillId="11" borderId="1" xfId="0" applyNumberFormat="1" applyFont="1" applyFill="1" applyBorder="1"/>
    <xf numFmtId="0" fontId="14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6" fontId="0" fillId="0" borderId="0" xfId="0" applyNumberFormat="1"/>
    <xf numFmtId="0" fontId="15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4" borderId="1" xfId="1" applyFont="1" applyFill="1" applyBorder="1" applyAlignment="1">
      <alignment horizontal="center"/>
    </xf>
    <xf numFmtId="0" fontId="9" fillId="5" borderId="1" xfId="1" applyFont="1" applyFill="1" applyBorder="1" applyAlignment="1">
      <alignment horizontal="center" vertical="center" wrapText="1"/>
    </xf>
    <xf numFmtId="0" fontId="12" fillId="6" borderId="1" xfId="1" applyFont="1" applyFill="1" applyBorder="1" applyAlignment="1">
      <alignment horizontal="left" vertical="center" wrapText="1"/>
    </xf>
    <xf numFmtId="0" fontId="8" fillId="10" borderId="1" xfId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/>
    </xf>
    <xf numFmtId="0" fontId="11" fillId="11" borderId="3" xfId="0" applyFont="1" applyFill="1" applyBorder="1" applyAlignment="1">
      <alignment horizontal="right"/>
    </xf>
    <xf numFmtId="0" fontId="11" fillId="11" borderId="4" xfId="0" applyFont="1" applyFill="1" applyBorder="1" applyAlignment="1">
      <alignment horizontal="right"/>
    </xf>
    <xf numFmtId="0" fontId="11" fillId="11" borderId="5" xfId="0" applyFont="1" applyFill="1" applyBorder="1" applyAlignment="1">
      <alignment horizontal="right"/>
    </xf>
    <xf numFmtId="166" fontId="13" fillId="8" borderId="3" xfId="0" applyNumberFormat="1" applyFont="1" applyFill="1" applyBorder="1" applyAlignment="1">
      <alignment horizontal="center" vertical="center"/>
    </xf>
    <xf numFmtId="166" fontId="13" fillId="8" borderId="4" xfId="0" applyNumberFormat="1" applyFont="1" applyFill="1" applyBorder="1" applyAlignment="1">
      <alignment horizontal="center" vertical="center"/>
    </xf>
    <xf numFmtId="166" fontId="13" fillId="8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workbookViewId="0">
      <selection activeCell="K12" sqref="K12"/>
    </sheetView>
  </sheetViews>
  <sheetFormatPr baseColWidth="10" defaultRowHeight="15" x14ac:dyDescent="0.2"/>
  <cols>
    <col min="1" max="1" width="9.33203125" customWidth="1"/>
    <col min="2" max="2" width="77.33203125" customWidth="1"/>
    <col min="3" max="4" width="3.33203125" customWidth="1"/>
    <col min="5" max="10" width="3.6640625" customWidth="1"/>
    <col min="11" max="11" width="38.5" style="5" customWidth="1"/>
  </cols>
  <sheetData>
    <row r="1" spans="1:11" ht="26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31"/>
    </row>
    <row r="2" spans="1:11" ht="21" customHeight="1" x14ac:dyDescent="0.25">
      <c r="A2" s="48" t="s">
        <v>1</v>
      </c>
      <c r="B2" s="48" t="s">
        <v>2</v>
      </c>
      <c r="C2" s="49" t="s">
        <v>52</v>
      </c>
      <c r="D2" s="50"/>
      <c r="E2" s="50"/>
      <c r="F2" s="50"/>
      <c r="G2" s="50"/>
      <c r="H2" s="50"/>
      <c r="I2" s="50"/>
      <c r="J2" s="50"/>
      <c r="K2" s="51" t="s">
        <v>54</v>
      </c>
    </row>
    <row r="3" spans="1:11" ht="15" customHeight="1" x14ac:dyDescent="0.2">
      <c r="A3" s="48"/>
      <c r="B3" s="48"/>
      <c r="C3" s="44">
        <v>1</v>
      </c>
      <c r="D3" s="44">
        <v>2</v>
      </c>
      <c r="E3" s="44">
        <v>3</v>
      </c>
      <c r="F3" s="44">
        <v>4</v>
      </c>
      <c r="G3" s="44">
        <v>5</v>
      </c>
      <c r="H3" s="44">
        <v>6</v>
      </c>
      <c r="I3" s="44">
        <v>7</v>
      </c>
      <c r="J3" s="44">
        <v>8</v>
      </c>
      <c r="K3" s="52"/>
    </row>
    <row r="4" spans="1:11" x14ac:dyDescent="0.2">
      <c r="A4" s="30">
        <v>1</v>
      </c>
      <c r="B4" s="29" t="s">
        <v>62</v>
      </c>
      <c r="C4" s="29"/>
      <c r="D4" s="29"/>
      <c r="E4" s="29"/>
      <c r="F4" s="29"/>
      <c r="G4" s="29"/>
      <c r="H4" s="29"/>
      <c r="I4" s="29"/>
      <c r="J4" s="29"/>
      <c r="K4" s="28"/>
    </row>
    <row r="5" spans="1:11" x14ac:dyDescent="0.2">
      <c r="A5" s="2">
        <v>1.1000000000000001</v>
      </c>
      <c r="B5" s="1" t="s">
        <v>51</v>
      </c>
      <c r="C5" s="26" t="s">
        <v>34</v>
      </c>
      <c r="D5" s="1"/>
      <c r="E5" s="1"/>
      <c r="F5" s="1"/>
      <c r="G5" s="1"/>
      <c r="H5" s="1"/>
      <c r="I5" s="1"/>
      <c r="J5" s="1"/>
      <c r="K5" s="28"/>
    </row>
    <row r="6" spans="1:11" x14ac:dyDescent="0.2">
      <c r="A6" s="2">
        <v>1.2</v>
      </c>
      <c r="B6" s="3" t="s">
        <v>10</v>
      </c>
      <c r="C6" s="2" t="s">
        <v>34</v>
      </c>
      <c r="D6" s="1"/>
      <c r="E6" s="1"/>
      <c r="F6" s="1"/>
      <c r="G6" s="1"/>
      <c r="H6" s="1"/>
      <c r="I6" s="1"/>
      <c r="J6" s="1"/>
      <c r="K6" s="28"/>
    </row>
    <row r="7" spans="1:11" x14ac:dyDescent="0.2">
      <c r="A7" s="2">
        <v>1.3</v>
      </c>
      <c r="B7" s="3" t="s">
        <v>5</v>
      </c>
      <c r="C7" s="1"/>
      <c r="D7" s="26" t="s">
        <v>34</v>
      </c>
      <c r="E7" s="1"/>
      <c r="F7" s="1"/>
      <c r="G7" s="1"/>
      <c r="H7" s="1"/>
      <c r="I7" s="1"/>
      <c r="J7" s="1"/>
      <c r="K7" s="28" t="s">
        <v>79</v>
      </c>
    </row>
    <row r="8" spans="1:11" x14ac:dyDescent="0.2">
      <c r="A8" s="2">
        <v>1.4</v>
      </c>
      <c r="B8" s="3" t="s">
        <v>35</v>
      </c>
      <c r="C8" s="1"/>
      <c r="D8" s="26" t="s">
        <v>34</v>
      </c>
      <c r="E8" s="26"/>
      <c r="F8" s="1"/>
      <c r="G8" s="1"/>
      <c r="H8" s="1"/>
      <c r="I8" s="1"/>
      <c r="J8" s="1"/>
      <c r="K8" s="28"/>
    </row>
    <row r="9" spans="1:11" ht="13.5" customHeight="1" x14ac:dyDescent="0.2">
      <c r="A9" s="2">
        <v>1.5</v>
      </c>
      <c r="B9" s="7" t="s">
        <v>36</v>
      </c>
      <c r="C9" s="1"/>
      <c r="D9" s="26"/>
      <c r="E9" s="26" t="s">
        <v>34</v>
      </c>
      <c r="F9" s="1"/>
      <c r="G9" s="1"/>
      <c r="H9" s="1"/>
      <c r="I9" s="1"/>
      <c r="J9" s="1"/>
      <c r="K9" s="28"/>
    </row>
    <row r="10" spans="1:11" ht="32.25" customHeight="1" x14ac:dyDescent="0.2">
      <c r="A10" s="2">
        <v>1.6</v>
      </c>
      <c r="B10" s="7" t="s">
        <v>38</v>
      </c>
      <c r="C10" s="1"/>
      <c r="D10" s="26"/>
      <c r="E10" s="26"/>
      <c r="F10" s="26" t="s">
        <v>34</v>
      </c>
      <c r="G10" s="1"/>
      <c r="H10" s="1"/>
      <c r="I10" s="1"/>
      <c r="J10" s="1"/>
      <c r="K10" s="28"/>
    </row>
    <row r="11" spans="1:11" x14ac:dyDescent="0.2">
      <c r="A11" s="2">
        <v>1.7</v>
      </c>
      <c r="B11" s="4" t="s">
        <v>44</v>
      </c>
      <c r="C11" s="2" t="s">
        <v>34</v>
      </c>
      <c r="D11" s="2"/>
      <c r="E11" s="2"/>
      <c r="F11" s="2"/>
      <c r="G11" s="2"/>
      <c r="H11" s="2"/>
      <c r="I11" s="2"/>
      <c r="J11" s="2"/>
      <c r="K11" s="28"/>
    </row>
    <row r="12" spans="1:11" x14ac:dyDescent="0.2">
      <c r="A12" s="2">
        <v>1.8</v>
      </c>
      <c r="B12" s="3" t="s">
        <v>63</v>
      </c>
      <c r="C12" s="2"/>
      <c r="D12" s="2"/>
      <c r="E12" s="26" t="s">
        <v>34</v>
      </c>
      <c r="F12" s="26" t="s">
        <v>34</v>
      </c>
      <c r="G12" s="26"/>
      <c r="H12" s="2"/>
      <c r="I12" s="2"/>
      <c r="J12" s="2"/>
      <c r="K12" s="28" t="s">
        <v>46</v>
      </c>
    </row>
    <row r="13" spans="1:11" x14ac:dyDescent="0.2">
      <c r="A13" s="30">
        <v>2</v>
      </c>
      <c r="B13" s="29" t="s">
        <v>3</v>
      </c>
      <c r="C13" s="29"/>
      <c r="D13" s="29"/>
      <c r="E13" s="29"/>
      <c r="F13" s="29"/>
      <c r="G13" s="29"/>
      <c r="H13" s="29"/>
      <c r="I13" s="29"/>
      <c r="J13" s="29"/>
      <c r="K13" s="28"/>
    </row>
    <row r="14" spans="1:11" x14ac:dyDescent="0.2">
      <c r="A14" s="2">
        <v>2.1</v>
      </c>
      <c r="B14" s="7" t="s">
        <v>9</v>
      </c>
      <c r="C14" s="1"/>
      <c r="D14" s="1"/>
      <c r="E14" s="26"/>
      <c r="F14" s="26"/>
      <c r="G14" s="2" t="s">
        <v>34</v>
      </c>
      <c r="H14" s="2"/>
      <c r="I14" s="2"/>
      <c r="J14" s="1"/>
      <c r="K14" s="28" t="s">
        <v>47</v>
      </c>
    </row>
    <row r="15" spans="1:11" x14ac:dyDescent="0.2">
      <c r="A15" s="30">
        <v>3</v>
      </c>
      <c r="B15" s="29" t="s">
        <v>53</v>
      </c>
      <c r="C15" s="29"/>
      <c r="D15" s="29"/>
      <c r="E15" s="29"/>
      <c r="F15" s="29"/>
      <c r="G15" s="29"/>
      <c r="H15" s="29"/>
      <c r="I15" s="29"/>
      <c r="J15" s="29"/>
      <c r="K15" s="28"/>
    </row>
    <row r="16" spans="1:11" ht="21.75" customHeight="1" x14ac:dyDescent="0.2">
      <c r="A16" s="2">
        <v>3.1</v>
      </c>
      <c r="B16" s="6" t="s">
        <v>7</v>
      </c>
      <c r="C16" s="26" t="s">
        <v>34</v>
      </c>
      <c r="D16" s="26"/>
      <c r="E16" s="26"/>
      <c r="F16" s="26"/>
      <c r="G16" s="26"/>
      <c r="H16" s="26"/>
      <c r="I16" s="26"/>
      <c r="J16" s="26"/>
      <c r="K16" s="28"/>
    </row>
    <row r="17" spans="1:11" x14ac:dyDescent="0.2">
      <c r="A17" s="2">
        <v>3.2</v>
      </c>
      <c r="B17" s="1" t="s">
        <v>8</v>
      </c>
      <c r="C17" s="26" t="s">
        <v>34</v>
      </c>
      <c r="D17" s="26"/>
      <c r="E17" s="26"/>
      <c r="F17" s="26"/>
      <c r="G17" s="26"/>
      <c r="H17" s="26"/>
      <c r="I17" s="26"/>
      <c r="J17" s="26"/>
      <c r="K17" s="28"/>
    </row>
    <row r="18" spans="1:11" ht="28" x14ac:dyDescent="0.2">
      <c r="A18" s="2">
        <v>3.3</v>
      </c>
      <c r="B18" s="6" t="s">
        <v>37</v>
      </c>
      <c r="C18" s="1"/>
      <c r="D18" s="1"/>
      <c r="E18" s="1"/>
      <c r="F18" s="1"/>
      <c r="G18" s="26" t="s">
        <v>34</v>
      </c>
      <c r="H18" s="26" t="s">
        <v>34</v>
      </c>
      <c r="I18" s="1"/>
      <c r="J18" s="1"/>
      <c r="K18" s="28" t="s">
        <v>45</v>
      </c>
    </row>
    <row r="19" spans="1:11" x14ac:dyDescent="0.2">
      <c r="A19" s="2">
        <v>3.4</v>
      </c>
      <c r="B19" s="6" t="s">
        <v>48</v>
      </c>
      <c r="C19" s="1"/>
      <c r="D19" s="1"/>
      <c r="E19" s="1"/>
      <c r="F19" s="1"/>
      <c r="G19" s="26"/>
      <c r="H19" s="26"/>
      <c r="I19" s="26" t="s">
        <v>34</v>
      </c>
      <c r="J19" s="1"/>
      <c r="K19" s="28"/>
    </row>
    <row r="20" spans="1:11" x14ac:dyDescent="0.2">
      <c r="A20" s="2">
        <v>3.5</v>
      </c>
      <c r="B20" s="6" t="s">
        <v>50</v>
      </c>
      <c r="C20" s="1"/>
      <c r="D20" s="1"/>
      <c r="E20" s="1"/>
      <c r="F20" s="1"/>
      <c r="G20" s="26"/>
      <c r="H20" s="26"/>
      <c r="I20" s="26" t="s">
        <v>34</v>
      </c>
      <c r="J20" s="1"/>
      <c r="K20" s="28"/>
    </row>
    <row r="21" spans="1:11" x14ac:dyDescent="0.2">
      <c r="A21" s="30">
        <v>4</v>
      </c>
      <c r="B21" s="29" t="s">
        <v>6</v>
      </c>
      <c r="C21" s="29"/>
      <c r="D21" s="29"/>
      <c r="E21" s="29"/>
      <c r="F21" s="29"/>
      <c r="G21" s="29"/>
      <c r="H21" s="29"/>
      <c r="I21" s="29"/>
      <c r="J21" s="29"/>
      <c r="K21" s="28"/>
    </row>
    <row r="22" spans="1:11" ht="21.75" customHeight="1" x14ac:dyDescent="0.2">
      <c r="A22" s="2">
        <v>4.0999999999999996</v>
      </c>
      <c r="B22" s="6" t="s">
        <v>49</v>
      </c>
      <c r="C22" s="1"/>
      <c r="D22" s="1"/>
      <c r="E22" s="1"/>
      <c r="F22" s="1"/>
      <c r="G22" s="26"/>
      <c r="H22" s="26"/>
      <c r="I22" s="1"/>
      <c r="J22" s="26" t="s">
        <v>34</v>
      </c>
      <c r="K22" s="28"/>
    </row>
    <row r="23" spans="1:11" x14ac:dyDescent="0.2">
      <c r="A23" s="2">
        <v>4.2</v>
      </c>
      <c r="B23" s="1" t="s">
        <v>4</v>
      </c>
      <c r="C23" s="1"/>
      <c r="D23" s="1"/>
      <c r="E23" s="1"/>
      <c r="F23" s="1"/>
      <c r="G23" s="26"/>
      <c r="H23" s="26"/>
      <c r="I23" s="1"/>
      <c r="J23" s="1" t="s">
        <v>34</v>
      </c>
      <c r="K23" s="28"/>
    </row>
  </sheetData>
  <mergeCells count="5">
    <mergeCell ref="A1:J1"/>
    <mergeCell ref="A2:A3"/>
    <mergeCell ref="B2:B3"/>
    <mergeCell ref="C2:J2"/>
    <mergeCell ref="K2:K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0"/>
  <sheetViews>
    <sheetView tabSelected="1" zoomScale="118" zoomScaleNormal="118" zoomScalePageLayoutView="118" workbookViewId="0">
      <selection activeCell="I17" sqref="I17"/>
    </sheetView>
  </sheetViews>
  <sheetFormatPr baseColWidth="10" defaultRowHeight="15" x14ac:dyDescent="0.2"/>
  <cols>
    <col min="2" max="2" width="25.6640625" customWidth="1"/>
    <col min="3" max="3" width="12.83203125" customWidth="1"/>
    <col min="5" max="5" width="12.83203125" customWidth="1"/>
    <col min="7" max="7" width="20.1640625" customWidth="1"/>
  </cols>
  <sheetData>
    <row r="1" spans="1:8" x14ac:dyDescent="0.2">
      <c r="A1" s="38" t="s">
        <v>58</v>
      </c>
    </row>
    <row r="2" spans="1:8" ht="16" x14ac:dyDescent="0.2">
      <c r="A2" s="40">
        <v>3.254</v>
      </c>
      <c r="B2" s="55" t="s">
        <v>11</v>
      </c>
      <c r="C2" s="55"/>
      <c r="D2" s="55"/>
      <c r="E2" s="55"/>
      <c r="F2" s="55"/>
      <c r="G2" s="55"/>
    </row>
    <row r="3" spans="1:8" x14ac:dyDescent="0.2">
      <c r="B3" s="56" t="s">
        <v>12</v>
      </c>
      <c r="C3" s="56"/>
      <c r="D3" s="56"/>
      <c r="E3" s="56"/>
      <c r="F3" s="56"/>
      <c r="G3" s="56"/>
    </row>
    <row r="4" spans="1:8" x14ac:dyDescent="0.2">
      <c r="B4" s="57" t="s">
        <v>13</v>
      </c>
      <c r="C4" s="57"/>
      <c r="D4" s="57"/>
      <c r="E4" s="57"/>
      <c r="F4" s="35"/>
      <c r="G4" s="32">
        <f>G15</f>
        <v>8850.6453595574676</v>
      </c>
    </row>
    <row r="5" spans="1:8" x14ac:dyDescent="0.2">
      <c r="B5" s="57" t="s">
        <v>14</v>
      </c>
      <c r="C5" s="57"/>
      <c r="D5" s="57"/>
      <c r="E5" s="57"/>
      <c r="F5" s="35"/>
      <c r="G5" s="32">
        <f>G24</f>
        <v>2129.6865396435155</v>
      </c>
    </row>
    <row r="6" spans="1:8" x14ac:dyDescent="0.2">
      <c r="B6" s="57" t="s">
        <v>15</v>
      </c>
      <c r="C6" s="57"/>
      <c r="D6" s="57"/>
      <c r="E6" s="57"/>
      <c r="F6" s="35"/>
      <c r="G6" s="32">
        <f>G35</f>
        <v>2765.8266748617089</v>
      </c>
    </row>
    <row r="7" spans="1:8" x14ac:dyDescent="0.2">
      <c r="B7" s="57" t="s">
        <v>16</v>
      </c>
      <c r="C7" s="57"/>
      <c r="D7" s="57"/>
      <c r="E7" s="57"/>
      <c r="F7" s="35"/>
      <c r="G7" s="32">
        <f>G46</f>
        <v>958.8199139520591</v>
      </c>
    </row>
    <row r="8" spans="1:8" ht="16" x14ac:dyDescent="0.2">
      <c r="B8" s="58" t="s">
        <v>61</v>
      </c>
      <c r="C8" s="58"/>
      <c r="D8" s="58"/>
      <c r="E8" s="58"/>
      <c r="F8" s="36"/>
      <c r="G8" s="41">
        <f>SUM(G4:G7)</f>
        <v>14704.978488014749</v>
      </c>
      <c r="H8" s="46"/>
    </row>
    <row r="9" spans="1:8" s="37" customFormat="1" ht="15.75" customHeight="1" x14ac:dyDescent="0.2"/>
    <row r="10" spans="1:8" x14ac:dyDescent="0.2">
      <c r="B10" s="59" t="s">
        <v>17</v>
      </c>
      <c r="C10" s="59"/>
      <c r="D10" s="59"/>
      <c r="E10" s="59"/>
      <c r="F10" s="59"/>
      <c r="G10" s="59"/>
    </row>
    <row r="11" spans="1:8" x14ac:dyDescent="0.2">
      <c r="B11" s="8" t="s">
        <v>18</v>
      </c>
      <c r="C11" s="9" t="s">
        <v>19</v>
      </c>
      <c r="D11" s="9" t="s">
        <v>20</v>
      </c>
      <c r="E11" s="9" t="s">
        <v>21</v>
      </c>
      <c r="F11" s="9" t="s">
        <v>21</v>
      </c>
      <c r="G11" s="9" t="s">
        <v>57</v>
      </c>
    </row>
    <row r="12" spans="1:8" x14ac:dyDescent="0.2">
      <c r="B12" s="1" t="s">
        <v>81</v>
      </c>
      <c r="C12" s="2" t="s">
        <v>60</v>
      </c>
      <c r="D12" s="45">
        <v>8</v>
      </c>
      <c r="E12" s="10">
        <v>1800</v>
      </c>
      <c r="F12" s="32">
        <f>E12/$A$2</f>
        <v>553.16533497234173</v>
      </c>
      <c r="G12" s="32">
        <f>D12*F12</f>
        <v>4425.3226797787338</v>
      </c>
    </row>
    <row r="13" spans="1:8" x14ac:dyDescent="0.2">
      <c r="B13" s="1" t="s">
        <v>80</v>
      </c>
      <c r="C13" s="2" t="s">
        <v>60</v>
      </c>
      <c r="D13" s="45">
        <v>8</v>
      </c>
      <c r="E13" s="10">
        <v>1800</v>
      </c>
      <c r="F13" s="32">
        <f>E13/$A$2</f>
        <v>553.16533497234173</v>
      </c>
      <c r="G13" s="32">
        <f>D13*F13</f>
        <v>4425.3226797787338</v>
      </c>
    </row>
    <row r="14" spans="1:8" x14ac:dyDescent="0.2">
      <c r="B14" s="1" t="s">
        <v>82</v>
      </c>
      <c r="C14" s="2" t="s">
        <v>60</v>
      </c>
      <c r="D14" s="45">
        <v>8</v>
      </c>
      <c r="E14" s="10">
        <v>0</v>
      </c>
      <c r="F14" s="32">
        <v>0</v>
      </c>
      <c r="G14" s="32">
        <f>D14*F14</f>
        <v>0</v>
      </c>
    </row>
    <row r="15" spans="1:8" x14ac:dyDescent="0.2">
      <c r="B15" s="60" t="s">
        <v>59</v>
      </c>
      <c r="C15" s="61"/>
      <c r="D15" s="61"/>
      <c r="E15" s="62"/>
      <c r="F15" s="42"/>
      <c r="G15" s="43">
        <f>SUM(G12:G13)</f>
        <v>8850.6453595574676</v>
      </c>
    </row>
    <row r="17" spans="2:7" x14ac:dyDescent="0.2">
      <c r="B17" s="54" t="s">
        <v>22</v>
      </c>
      <c r="C17" s="54"/>
      <c r="D17" s="54"/>
      <c r="E17" s="54"/>
      <c r="F17" s="54"/>
      <c r="G17" s="54"/>
    </row>
    <row r="18" spans="2:7" x14ac:dyDescent="0.2">
      <c r="B18" s="8" t="s">
        <v>18</v>
      </c>
      <c r="C18" s="9" t="s">
        <v>19</v>
      </c>
      <c r="D18" s="9" t="s">
        <v>20</v>
      </c>
      <c r="E18" s="9" t="s">
        <v>21</v>
      </c>
      <c r="F18" s="9" t="s">
        <v>21</v>
      </c>
      <c r="G18" s="9" t="s">
        <v>57</v>
      </c>
    </row>
    <row r="19" spans="2:7" x14ac:dyDescent="0.2">
      <c r="B19" s="13" t="s">
        <v>23</v>
      </c>
      <c r="C19" s="11" t="s">
        <v>65</v>
      </c>
      <c r="D19" s="11">
        <v>2</v>
      </c>
      <c r="E19" s="12">
        <v>110</v>
      </c>
      <c r="F19" s="32">
        <f>E19/$A$2</f>
        <v>33.804548248309771</v>
      </c>
      <c r="G19" s="32">
        <f>F19*D19</f>
        <v>67.609096496619543</v>
      </c>
    </row>
    <row r="20" spans="2:7" x14ac:dyDescent="0.2">
      <c r="B20" s="13" t="s">
        <v>69</v>
      </c>
      <c r="C20" s="11" t="s">
        <v>64</v>
      </c>
      <c r="D20" s="11">
        <v>2</v>
      </c>
      <c r="E20" s="12">
        <v>2900</v>
      </c>
      <c r="F20" s="32">
        <f>E20/$A$2</f>
        <v>891.2108174554395</v>
      </c>
      <c r="G20" s="32">
        <f>F20*D20</f>
        <v>1782.421634910879</v>
      </c>
    </row>
    <row r="21" spans="2:7" ht="28" x14ac:dyDescent="0.2">
      <c r="B21" s="27" t="s">
        <v>24</v>
      </c>
      <c r="C21" s="11" t="s">
        <v>66</v>
      </c>
      <c r="D21" s="11">
        <v>5</v>
      </c>
      <c r="E21" s="14">
        <v>40</v>
      </c>
      <c r="F21" s="33">
        <f>E21/$A$2</f>
        <v>12.292562999385371</v>
      </c>
      <c r="G21" s="32">
        <f t="shared" ref="G21:G23" si="0">F21*D21</f>
        <v>61.462814996926852</v>
      </c>
    </row>
    <row r="22" spans="2:7" ht="18.75" customHeight="1" x14ac:dyDescent="0.2">
      <c r="B22" s="13" t="s">
        <v>25</v>
      </c>
      <c r="C22" s="11" t="s">
        <v>67</v>
      </c>
      <c r="D22" s="11">
        <v>2</v>
      </c>
      <c r="E22" s="14">
        <v>5</v>
      </c>
      <c r="F22" s="33">
        <f>E22/$A$2</f>
        <v>1.5365703749231714</v>
      </c>
      <c r="G22" s="32">
        <f t="shared" si="0"/>
        <v>3.0731407498463428</v>
      </c>
    </row>
    <row r="23" spans="2:7" x14ac:dyDescent="0.2">
      <c r="B23" s="27" t="s">
        <v>68</v>
      </c>
      <c r="C23" s="11" t="s">
        <v>70</v>
      </c>
      <c r="D23" s="11">
        <v>1</v>
      </c>
      <c r="E23" s="14">
        <v>700</v>
      </c>
      <c r="F23" s="32">
        <f t="shared" ref="F23" si="1">E23/$A$2</f>
        <v>215.11985248924401</v>
      </c>
      <c r="G23" s="32">
        <f t="shared" si="0"/>
        <v>215.11985248924401</v>
      </c>
    </row>
    <row r="24" spans="2:7" x14ac:dyDescent="0.2">
      <c r="B24" s="60" t="s">
        <v>59</v>
      </c>
      <c r="C24" s="61"/>
      <c r="D24" s="61"/>
      <c r="E24" s="62"/>
      <c r="F24" s="42"/>
      <c r="G24" s="43">
        <f>SUM(G19:G23)</f>
        <v>2129.6865396435155</v>
      </c>
    </row>
    <row r="25" spans="2:7" x14ac:dyDescent="0.2">
      <c r="B25" s="16"/>
      <c r="C25" s="17"/>
      <c r="D25" s="17"/>
      <c r="E25" s="18"/>
      <c r="F25" s="18"/>
      <c r="G25" s="15"/>
    </row>
    <row r="26" spans="2:7" x14ac:dyDescent="0.2">
      <c r="B26" s="54" t="s">
        <v>26</v>
      </c>
      <c r="C26" s="54"/>
      <c r="D26" s="54"/>
      <c r="E26" s="54"/>
      <c r="F26" s="54"/>
      <c r="G26" s="54"/>
    </row>
    <row r="27" spans="2:7" x14ac:dyDescent="0.2">
      <c r="B27" s="8" t="s">
        <v>18</v>
      </c>
      <c r="C27" s="9" t="s">
        <v>19</v>
      </c>
      <c r="D27" s="9" t="s">
        <v>20</v>
      </c>
      <c r="E27" s="9" t="s">
        <v>21</v>
      </c>
      <c r="F27" s="9"/>
      <c r="G27" s="9" t="s">
        <v>57</v>
      </c>
    </row>
    <row r="28" spans="2:7" ht="28" x14ac:dyDescent="0.2">
      <c r="B28" s="19" t="s">
        <v>77</v>
      </c>
      <c r="C28" s="20" t="s">
        <v>27</v>
      </c>
      <c r="D28" s="11">
        <v>2</v>
      </c>
      <c r="E28" s="21">
        <v>200</v>
      </c>
      <c r="F28" s="33">
        <f t="shared" ref="F28:F34" si="2">E28/$A$2</f>
        <v>61.462814996926859</v>
      </c>
      <c r="G28" s="33">
        <f>F28*D28</f>
        <v>122.92562999385372</v>
      </c>
    </row>
    <row r="29" spans="2:7" x14ac:dyDescent="0.2">
      <c r="B29" s="19" t="s">
        <v>76</v>
      </c>
      <c r="C29" s="20" t="s">
        <v>27</v>
      </c>
      <c r="D29" s="11">
        <v>2</v>
      </c>
      <c r="E29" s="21">
        <v>200</v>
      </c>
      <c r="F29" s="33">
        <f t="shared" si="2"/>
        <v>61.462814996926859</v>
      </c>
      <c r="G29" s="33">
        <f t="shared" ref="G29:G34" si="3">F29*D29</f>
        <v>122.92562999385372</v>
      </c>
    </row>
    <row r="30" spans="2:7" ht="28" x14ac:dyDescent="0.2">
      <c r="B30" s="19" t="s">
        <v>75</v>
      </c>
      <c r="C30" s="20" t="s">
        <v>27</v>
      </c>
      <c r="D30" s="11">
        <v>1</v>
      </c>
      <c r="E30" s="21">
        <v>250</v>
      </c>
      <c r="F30" s="33">
        <f t="shared" si="2"/>
        <v>76.828518746158579</v>
      </c>
      <c r="G30" s="33">
        <f t="shared" si="3"/>
        <v>76.828518746158579</v>
      </c>
    </row>
    <row r="31" spans="2:7" x14ac:dyDescent="0.2">
      <c r="B31" s="19" t="s">
        <v>41</v>
      </c>
      <c r="C31" s="20" t="s">
        <v>27</v>
      </c>
      <c r="D31" s="11">
        <v>6</v>
      </c>
      <c r="E31" s="21">
        <v>150</v>
      </c>
      <c r="F31" s="33">
        <f t="shared" si="2"/>
        <v>46.097111247695146</v>
      </c>
      <c r="G31" s="33">
        <f t="shared" si="3"/>
        <v>276.58266748617086</v>
      </c>
    </row>
    <row r="32" spans="2:7" ht="31.5" customHeight="1" x14ac:dyDescent="0.2">
      <c r="B32" s="19" t="s">
        <v>74</v>
      </c>
      <c r="C32" s="20" t="s">
        <v>27</v>
      </c>
      <c r="D32" s="11">
        <v>1</v>
      </c>
      <c r="E32" s="21">
        <v>2800</v>
      </c>
      <c r="F32" s="33">
        <f t="shared" si="2"/>
        <v>860.47940995697604</v>
      </c>
      <c r="G32" s="33">
        <f t="shared" si="3"/>
        <v>860.47940995697604</v>
      </c>
    </row>
    <row r="33" spans="2:7" ht="42" x14ac:dyDescent="0.2">
      <c r="B33" s="19" t="s">
        <v>72</v>
      </c>
      <c r="C33" s="20" t="s">
        <v>27</v>
      </c>
      <c r="D33" s="11">
        <v>5</v>
      </c>
      <c r="E33" s="21">
        <v>800</v>
      </c>
      <c r="F33" s="33">
        <f t="shared" si="2"/>
        <v>245.85125998770744</v>
      </c>
      <c r="G33" s="33">
        <f t="shared" si="3"/>
        <v>1229.2562999385373</v>
      </c>
    </row>
    <row r="34" spans="2:7" ht="28" x14ac:dyDescent="0.2">
      <c r="B34" s="19" t="s">
        <v>40</v>
      </c>
      <c r="C34" s="20" t="s">
        <v>71</v>
      </c>
      <c r="D34" s="11">
        <v>1</v>
      </c>
      <c r="E34" s="21">
        <v>250</v>
      </c>
      <c r="F34" s="33">
        <f t="shared" si="2"/>
        <v>76.828518746158579</v>
      </c>
      <c r="G34" s="33">
        <f t="shared" si="3"/>
        <v>76.828518746158579</v>
      </c>
    </row>
    <row r="35" spans="2:7" x14ac:dyDescent="0.2">
      <c r="B35" s="60" t="s">
        <v>59</v>
      </c>
      <c r="C35" s="61"/>
      <c r="D35" s="61"/>
      <c r="E35" s="62"/>
      <c r="F35" s="42"/>
      <c r="G35" s="43">
        <f>SUM(G28:G34)</f>
        <v>2765.8266748617089</v>
      </c>
    </row>
    <row r="38" spans="2:7" x14ac:dyDescent="0.2">
      <c r="B38" s="53" t="s">
        <v>28</v>
      </c>
      <c r="C38" s="53"/>
      <c r="D38" s="53"/>
      <c r="E38" s="53"/>
      <c r="F38" s="53"/>
      <c r="G38" s="53"/>
    </row>
    <row r="39" spans="2:7" ht="28" x14ac:dyDescent="0.2">
      <c r="B39" s="22" t="s">
        <v>18</v>
      </c>
      <c r="C39" s="23" t="s">
        <v>19</v>
      </c>
      <c r="D39" s="23" t="s">
        <v>20</v>
      </c>
      <c r="E39" s="23" t="s">
        <v>21</v>
      </c>
      <c r="F39" s="23"/>
      <c r="G39" s="23" t="s">
        <v>57</v>
      </c>
    </row>
    <row r="40" spans="2:7" ht="42" x14ac:dyDescent="0.2">
      <c r="B40" s="19" t="s">
        <v>43</v>
      </c>
      <c r="C40" s="11" t="s">
        <v>29</v>
      </c>
      <c r="D40" s="11">
        <v>30</v>
      </c>
      <c r="E40" s="24">
        <v>5</v>
      </c>
      <c r="F40" s="33">
        <f>E40/$A$2</f>
        <v>1.5365703749231714</v>
      </c>
      <c r="G40" s="33">
        <f t="shared" ref="G40:G45" si="4">D40*F40</f>
        <v>46.097111247695139</v>
      </c>
    </row>
    <row r="41" spans="2:7" ht="28" x14ac:dyDescent="0.2">
      <c r="B41" s="19" t="s">
        <v>78</v>
      </c>
      <c r="C41" s="11" t="s">
        <v>42</v>
      </c>
      <c r="D41" s="11">
        <v>20</v>
      </c>
      <c r="E41" s="24">
        <v>10</v>
      </c>
      <c r="F41" s="33">
        <f>E41/$A$2</f>
        <v>3.0731407498463428</v>
      </c>
      <c r="G41" s="33">
        <f t="shared" si="4"/>
        <v>61.462814996926852</v>
      </c>
    </row>
    <row r="42" spans="2:7" ht="28" x14ac:dyDescent="0.2">
      <c r="B42" s="19" t="s">
        <v>39</v>
      </c>
      <c r="C42" s="20" t="s">
        <v>73</v>
      </c>
      <c r="D42" s="11">
        <v>1</v>
      </c>
      <c r="E42" s="24">
        <v>200</v>
      </c>
      <c r="F42" s="33">
        <f>E42/$A$2</f>
        <v>61.462814996926859</v>
      </c>
      <c r="G42" s="33">
        <f t="shared" si="4"/>
        <v>61.462814996926859</v>
      </c>
    </row>
    <row r="43" spans="2:7" ht="28" x14ac:dyDescent="0.2">
      <c r="B43" s="19" t="s">
        <v>30</v>
      </c>
      <c r="C43" s="11" t="s">
        <v>31</v>
      </c>
      <c r="D43" s="11">
        <v>2</v>
      </c>
      <c r="E43" s="24">
        <v>35</v>
      </c>
      <c r="F43" s="33">
        <f>E43/$A$2</f>
        <v>10.7559926244622</v>
      </c>
      <c r="G43" s="33">
        <f t="shared" si="4"/>
        <v>21.5119852489244</v>
      </c>
    </row>
    <row r="44" spans="2:7" x14ac:dyDescent="0.2">
      <c r="B44" s="25" t="s">
        <v>32</v>
      </c>
      <c r="C44" s="25"/>
      <c r="D44" s="11">
        <v>1</v>
      </c>
      <c r="E44" s="24">
        <v>2500</v>
      </c>
      <c r="F44" s="33">
        <f>E44/$A$2</f>
        <v>768.28518746158579</v>
      </c>
      <c r="G44" s="33">
        <f t="shared" si="4"/>
        <v>768.28518746158579</v>
      </c>
    </row>
    <row r="45" spans="2:7" x14ac:dyDescent="0.2">
      <c r="B45" s="25" t="s">
        <v>33</v>
      </c>
      <c r="C45" s="25"/>
      <c r="D45" s="11">
        <v>0</v>
      </c>
      <c r="E45" s="24">
        <v>500</v>
      </c>
      <c r="F45" s="33">
        <f t="shared" ref="F45" si="5">E45/$A$2</f>
        <v>153.65703749231716</v>
      </c>
      <c r="G45" s="33">
        <f t="shared" si="4"/>
        <v>0</v>
      </c>
    </row>
    <row r="46" spans="2:7" x14ac:dyDescent="0.2">
      <c r="B46" s="60" t="s">
        <v>59</v>
      </c>
      <c r="C46" s="61"/>
      <c r="D46" s="61"/>
      <c r="E46" s="62"/>
      <c r="F46" s="42"/>
      <c r="G46" s="43">
        <f>SUM(G40:G45)</f>
        <v>958.8199139520591</v>
      </c>
    </row>
    <row r="49" spans="2:7" ht="19" x14ac:dyDescent="0.2">
      <c r="B49" s="63" t="s">
        <v>55</v>
      </c>
      <c r="C49" s="64"/>
      <c r="D49" s="64"/>
      <c r="E49" s="64"/>
      <c r="F49" s="65"/>
      <c r="G49" s="34">
        <f>G46+G24+G35+G15</f>
        <v>14704.978488014751</v>
      </c>
    </row>
    <row r="50" spans="2:7" ht="19" x14ac:dyDescent="0.2">
      <c r="B50" s="63" t="s">
        <v>56</v>
      </c>
      <c r="C50" s="64"/>
      <c r="D50" s="64"/>
      <c r="E50" s="64"/>
      <c r="F50" s="65"/>
      <c r="G50" s="39">
        <f>G49*A2</f>
        <v>47850</v>
      </c>
    </row>
  </sheetData>
  <mergeCells count="17">
    <mergeCell ref="B50:F50"/>
    <mergeCell ref="B35:E35"/>
    <mergeCell ref="B38:G38"/>
    <mergeCell ref="B46:E46"/>
    <mergeCell ref="B49:F49"/>
    <mergeCell ref="B26:G26"/>
    <mergeCell ref="B2:G2"/>
    <mergeCell ref="B3:G3"/>
    <mergeCell ref="B4:E4"/>
    <mergeCell ref="B5:E5"/>
    <mergeCell ref="B6:E6"/>
    <mergeCell ref="B7:E7"/>
    <mergeCell ref="B8:E8"/>
    <mergeCell ref="B10:G10"/>
    <mergeCell ref="B15:E15"/>
    <mergeCell ref="B17:G17"/>
    <mergeCell ref="B24:E2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para proyecto</vt:lpstr>
      <vt:lpstr>presupuesto dólares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GISELA . MUNOZ GALVEZ</dc:creator>
  <cp:lastModifiedBy>Regina Casanova</cp:lastModifiedBy>
  <dcterms:created xsi:type="dcterms:W3CDTF">2017-02-07T16:12:35Z</dcterms:created>
  <dcterms:modified xsi:type="dcterms:W3CDTF">2017-02-15T18:05:39Z</dcterms:modified>
</cp:coreProperties>
</file>