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Rechel Rebello\Downloads\"/>
    </mc:Choice>
  </mc:AlternateContent>
  <xr:revisionPtr revIDLastSave="0" documentId="8_{D49B7E18-9BAB-48B0-AD07-898B0D3AD167}" xr6:coauthVersionLast="47" xr6:coauthVersionMax="47" xr10:uidLastSave="{00000000-0000-0000-0000-000000000000}"/>
  <bookViews>
    <workbookView xWindow="-108" yWindow="-108" windowWidth="23256" windowHeight="12456" tabRatio="739" xr2:uid="{00000000-000D-0000-FFFF-FFFF00000000}"/>
  </bookViews>
  <sheets>
    <sheet name="Ratios" sheetId="6" r:id="rId1"/>
    <sheet name="Income_statement" sheetId="14" r:id="rId2"/>
    <sheet name="Balance_Sheet" sheetId="15" r:id="rId3"/>
    <sheet name="Cash_fow" sheetId="16" r:id="rId4"/>
  </sheets>
  <externalReferences>
    <externalReference r:id="rId5"/>
  </externalReferences>
  <definedNames>
    <definedName name="_xlnm.Print_Area" localSheetId="0">Ratios!$B$1:$I$103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6" l="1"/>
  <c r="E21" i="6" l="1"/>
  <c r="E20" i="6"/>
  <c r="E19" i="6"/>
  <c r="E16" i="6"/>
  <c r="E15" i="6"/>
  <c r="E14" i="6"/>
  <c r="E6" i="6"/>
  <c r="E5" i="6"/>
  <c r="E10" i="6" l="1"/>
  <c r="E9" i="6"/>
  <c r="E8" i="6"/>
  <c r="E7" i="6"/>
</calcChain>
</file>

<file path=xl/sharedStrings.xml><?xml version="1.0" encoding="utf-8"?>
<sst xmlns="http://schemas.openxmlformats.org/spreadsheetml/2006/main" count="106" uniqueCount="96">
  <si>
    <t>Total Revenue</t>
  </si>
  <si>
    <t>Cost of Revenue</t>
  </si>
  <si>
    <t>Operating Expenses</t>
  </si>
  <si>
    <t>Operating Income or Loss</t>
  </si>
  <si>
    <t>Income Before Tax</t>
  </si>
  <si>
    <t>Income Tax Expense</t>
  </si>
  <si>
    <t>Net Income</t>
  </si>
  <si>
    <t>Basic EPS</t>
  </si>
  <si>
    <t>Diluted EPS</t>
  </si>
  <si>
    <t>Basic Average Shares</t>
  </si>
  <si>
    <t>Diluted Average Shares</t>
  </si>
  <si>
    <t>EBITDA</t>
  </si>
  <si>
    <t>Breakdown</t>
  </si>
  <si>
    <t>Gross Profit</t>
  </si>
  <si>
    <t>Cash And Cash Equivalents</t>
  </si>
  <si>
    <t>Other Short Term Investments</t>
  </si>
  <si>
    <t>Total Cash</t>
  </si>
  <si>
    <t>Net Receivables</t>
  </si>
  <si>
    <t>Inventory</t>
  </si>
  <si>
    <t>Total Current Assets</t>
  </si>
  <si>
    <t>Non-current assets</t>
  </si>
  <si>
    <t>Property, plant and equipment</t>
  </si>
  <si>
    <t>Gross property, plant and equipment</t>
  </si>
  <si>
    <t>Accumulated Depreciation</t>
  </si>
  <si>
    <t>Net property, plant and equipment</t>
  </si>
  <si>
    <t>Total non-current assets</t>
  </si>
  <si>
    <t>Total Assets</t>
  </si>
  <si>
    <t>Current Debt</t>
  </si>
  <si>
    <t>Accounts Payable</t>
  </si>
  <si>
    <t>Other Current Liabilities</t>
  </si>
  <si>
    <t>-</t>
  </si>
  <si>
    <t>Total Current Liabilities</t>
  </si>
  <si>
    <t>Non-current liabilities</t>
  </si>
  <si>
    <t>Long Term Debt</t>
  </si>
  <si>
    <t>Total non-current liabilities</t>
  </si>
  <si>
    <t>Total Liabilities</t>
  </si>
  <si>
    <t>Stockholders' Equity</t>
  </si>
  <si>
    <t>Common Stock</t>
  </si>
  <si>
    <t>Retained Earnings</t>
  </si>
  <si>
    <t>Total stockholders' equity</t>
  </si>
  <si>
    <t>Total liabilities and stockholders' equity</t>
  </si>
  <si>
    <t>Cash flows from operating activities</t>
  </si>
  <si>
    <t>Depreciation &amp; amortization</t>
  </si>
  <si>
    <t>Change in working capital</t>
  </si>
  <si>
    <t>Other working capital</t>
  </si>
  <si>
    <t>Net cash provided by operating activites</t>
  </si>
  <si>
    <t xml:space="preserve">Cash flows from investing activities </t>
  </si>
  <si>
    <t>Investments in property, plant and equipment</t>
  </si>
  <si>
    <t>Net cash used for investing activites</t>
  </si>
  <si>
    <t>Net change in cash</t>
  </si>
  <si>
    <t>Cash at beginning of period</t>
  </si>
  <si>
    <t>Cash at end of period</t>
  </si>
  <si>
    <t>Free Cash Flow</t>
  </si>
  <si>
    <t>Operating Cash Flow</t>
  </si>
  <si>
    <t>Capital Expenditure</t>
  </si>
  <si>
    <t>PROFITABILTY RATIO</t>
  </si>
  <si>
    <t>Gross profit margin (GPM)</t>
  </si>
  <si>
    <t>Operating profit margin (OPM)</t>
  </si>
  <si>
    <t>Return on assets (ROA)</t>
  </si>
  <si>
    <t>Return on equity (ROE)</t>
  </si>
  <si>
    <t>Return on sales (ROS)</t>
  </si>
  <si>
    <t>Return on investment (ROI)</t>
  </si>
  <si>
    <t>Current Ratio</t>
  </si>
  <si>
    <t>Quick Ratio</t>
  </si>
  <si>
    <t>Cash Ratio</t>
  </si>
  <si>
    <t>LIQUIDITY RATIO</t>
  </si>
  <si>
    <t>Price to Earning Ratio</t>
  </si>
  <si>
    <t>Dividend Payout Ratio</t>
  </si>
  <si>
    <t>Sustainable Growth Rate</t>
  </si>
  <si>
    <t>Selling General and Administrative</t>
  </si>
  <si>
    <t>Total Operating Expenses</t>
  </si>
  <si>
    <t>Total Other Income/Expenses Net</t>
  </si>
  <si>
    <t>Income from Continuing Operations</t>
  </si>
  <si>
    <t>Net Income available to common shareholders</t>
  </si>
  <si>
    <t>Other Current Assets</t>
  </si>
  <si>
    <t>Other long-term assets</t>
  </si>
  <si>
    <t>Other long-term liabilities</t>
  </si>
  <si>
    <t>Accumulated other comprehensive income</t>
  </si>
  <si>
    <t>Deferred income taxes</t>
  </si>
  <si>
    <t>Stock based compensation</t>
  </si>
  <si>
    <t>Accounts receivable</t>
  </si>
  <si>
    <t>Purchases of investments</t>
  </si>
  <si>
    <t>Sales/Maturities of investments</t>
  </si>
  <si>
    <t>Other investing activites</t>
  </si>
  <si>
    <t>Cash flows from financing activities</t>
  </si>
  <si>
    <t>Debt repayment</t>
  </si>
  <si>
    <t>Common stock repurchased</t>
  </si>
  <si>
    <t>Dividends Paid</t>
  </si>
  <si>
    <t>Other financing activites</t>
  </si>
  <si>
    <t>Net cash used privided by (used for) financing activities</t>
  </si>
  <si>
    <t>Debt to Equity Ratio</t>
  </si>
  <si>
    <t>Goodwill</t>
  </si>
  <si>
    <t>Intangible Assets</t>
  </si>
  <si>
    <t>Taxes payable</t>
  </si>
  <si>
    <t>Accrued liabilities</t>
  </si>
  <si>
    <t>Deferred taxes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</si>
</sst>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;\(0.00\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8"/>
      <color rgb="FF232A31"/>
      <name val="Arial"/>
      <family val="2"/>
    </font>
    <font>
      <b/>
      <sz val="12"/>
      <color rgb="FFFF0000"/>
      <name val="Cambria"/>
      <family val="1"/>
    </font>
    <font>
      <b/>
      <sz val="14"/>
      <color theme="1"/>
      <name val="Cambria"/>
      <family val="1"/>
    </font>
    <font>
      <b/>
      <sz val="8"/>
      <color rgb="FF232A31"/>
      <name val="Arial"/>
      <family val="2"/>
    </font>
    <font>
      <sz val="10"/>
      <color rgb="FF232A31"/>
      <name val="Arial"/>
      <family val="2"/>
    </font>
    <font>
      <b/>
      <sz val="11"/>
      <color rgb="FF232A31"/>
      <name val="Arial"/>
      <family val="2"/>
    </font>
    <font>
      <b/>
      <sz val="10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indent="2"/>
    </xf>
    <xf numFmtId="166" fontId="3" fillId="2" borderId="0" xfId="3" applyNumberFormat="1" applyFont="1" applyFill="1" applyAlignment="1">
      <alignment horizontal="center" vertical="center"/>
    </xf>
    <xf numFmtId="166" fontId="3" fillId="2" borderId="0" xfId="1" applyNumberFormat="1" applyFont="1" applyFill="1" applyAlignment="1">
      <alignment horizontal="center" vertical="center"/>
    </xf>
    <xf numFmtId="166" fontId="3" fillId="0" borderId="0" xfId="3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4" fontId="11" fillId="0" borderId="1" xfId="0" applyNumberFormat="1" applyFont="1" applyBorder="1" applyAlignment="1">
      <alignment horizontal="left" vertical="center" wrapText="1"/>
    </xf>
    <xf numFmtId="14" fontId="10" fillId="0" borderId="1" xfId="0" applyNumberFormat="1" applyFont="1" applyBorder="1"/>
    <xf numFmtId="0" fontId="9" fillId="0" borderId="1" xfId="0" applyFont="1" applyBorder="1" applyAlignment="1">
      <alignment horizontal="left" vertical="center"/>
    </xf>
    <xf numFmtId="3" fontId="9" fillId="0" borderId="1" xfId="0" applyNumberFormat="1" applyFont="1" applyBorder="1" applyAlignment="1">
      <alignment horizontal="left" vertical="center" wrapText="1"/>
    </xf>
  </cellXfs>
  <cellStyles count="4">
    <cellStyle name="Comma" xfId="1" builtinId="3"/>
    <cellStyle name="Normal" xfId="0" builtinId="0"/>
    <cellStyle name="Normal 2" xfId="2" xr:uid="{A68F2EA0-B51B-4E00-8DEC-A9F730371C51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chel%20Rebello\Downloads\finance%20project\NKE.csv" TargetMode="External"/><Relationship Id="rId1" Type="http://schemas.openxmlformats.org/officeDocument/2006/relationships/externalLinkPath" Target="finance%20project/NK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KE"/>
    </sheetNames>
    <sheetDataSet>
      <sheetData sheetId="0">
        <row r="506">
          <cell r="F506">
            <v>120.900002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9AE-AF4F-40BE-BE7D-41C36D327E60}">
  <dimension ref="C2:I105"/>
  <sheetViews>
    <sheetView showGridLines="0" tabSelected="1" topLeftCell="C4" zoomScale="90" zoomScaleNormal="90" workbookViewId="0">
      <selection activeCell="E19" sqref="E19"/>
    </sheetView>
  </sheetViews>
  <sheetFormatPr defaultColWidth="9.109375" defaultRowHeight="15" x14ac:dyDescent="0.3"/>
  <cols>
    <col min="1" max="1" width="9.109375" style="1"/>
    <col min="2" max="2" width="4.6640625" style="1" customWidth="1"/>
    <col min="3" max="3" width="35" style="1" bestFit="1" customWidth="1"/>
    <col min="4" max="4" width="9.109375" style="1"/>
    <col min="5" max="5" width="12.44140625" style="1" customWidth="1"/>
    <col min="6" max="7" width="9.109375" style="1"/>
    <col min="8" max="8" width="9.109375" style="1" customWidth="1"/>
    <col min="9" max="9" width="9.33203125" style="1" bestFit="1" customWidth="1"/>
    <col min="10" max="16384" width="9.109375" style="1"/>
  </cols>
  <sheetData>
    <row r="2" spans="3:5" ht="17.399999999999999" x14ac:dyDescent="0.3">
      <c r="E2" s="10">
        <v>2022</v>
      </c>
    </row>
    <row r="3" spans="3:5" ht="20.100000000000001" customHeight="1" x14ac:dyDescent="0.3">
      <c r="C3" s="2" t="s">
        <v>55</v>
      </c>
    </row>
    <row r="4" spans="3:5" ht="20.100000000000001" customHeight="1" x14ac:dyDescent="0.3">
      <c r="C4" s="2"/>
    </row>
    <row r="5" spans="3:5" ht="20.100000000000001" customHeight="1" x14ac:dyDescent="0.3">
      <c r="C5" s="3" t="s">
        <v>56</v>
      </c>
      <c r="E5" s="4">
        <f>SUM(Income_statement!D8/Income_statement!D6)*100%</f>
        <v>0.45983729394134021</v>
      </c>
    </row>
    <row r="6" spans="3:5" ht="20.100000000000001" customHeight="1" x14ac:dyDescent="0.3">
      <c r="C6" s="3" t="s">
        <v>57</v>
      </c>
      <c r="E6" s="4">
        <f>SUM(Income_statement!D12/Income_statement!D6)*100%</f>
        <v>0.14290301862556198</v>
      </c>
    </row>
    <row r="7" spans="3:5" ht="20.100000000000001" customHeight="1" x14ac:dyDescent="0.3">
      <c r="C7" s="3" t="s">
        <v>58</v>
      </c>
      <c r="E7" s="4">
        <f>SUM(Income_statement!D17/Balance_Sheet!D22)*100%</f>
        <v>0.14994667790977406</v>
      </c>
    </row>
    <row r="8" spans="3:5" ht="20.100000000000001" customHeight="1" x14ac:dyDescent="0.3">
      <c r="C8" s="3" t="s">
        <v>59</v>
      </c>
      <c r="E8" s="5">
        <f>SUM(Income_statement!D17/Balance_Sheet!D39)*100%</f>
        <v>0.3956547346377855</v>
      </c>
    </row>
    <row r="9" spans="3:5" ht="20.100000000000001" customHeight="1" x14ac:dyDescent="0.3">
      <c r="C9" s="3" t="s">
        <v>60</v>
      </c>
      <c r="E9" s="4">
        <f>SUM(Income_statement!D12/Income_statement!D6)</f>
        <v>0.14290301862556198</v>
      </c>
    </row>
    <row r="10" spans="3:5" ht="20.100000000000001" customHeight="1" x14ac:dyDescent="0.3">
      <c r="C10" s="3" t="s">
        <v>61</v>
      </c>
      <c r="E10" s="6">
        <f>SUM(Income_statement!D16/(Income_statement!D10+Income_statement!D12))</f>
        <v>0.28148424042087622</v>
      </c>
    </row>
    <row r="11" spans="3:5" ht="20.100000000000001" customHeight="1" x14ac:dyDescent="0.3"/>
    <row r="12" spans="3:5" ht="20.100000000000001" customHeight="1" x14ac:dyDescent="0.3">
      <c r="C12" s="2" t="s">
        <v>65</v>
      </c>
    </row>
    <row r="13" spans="3:5" ht="20.100000000000001" customHeight="1" x14ac:dyDescent="0.3">
      <c r="C13" s="2"/>
    </row>
    <row r="14" spans="3:5" ht="20.100000000000001" customHeight="1" x14ac:dyDescent="0.3">
      <c r="C14" s="3" t="s">
        <v>62</v>
      </c>
      <c r="E14" s="7">
        <f>SUM(Balance_Sheet!D12/Balance_Sheet!D28)</f>
        <v>2.6293569431500465</v>
      </c>
    </row>
    <row r="15" spans="3:5" ht="20.100000000000001" customHeight="1" x14ac:dyDescent="0.3">
      <c r="C15" s="3" t="s">
        <v>63</v>
      </c>
      <c r="E15" s="7">
        <f>SUM(Balance_Sheet!D12-Balance_Sheet!D10)/Balance_Sheet!D28</f>
        <v>1.844641192917055</v>
      </c>
    </row>
    <row r="16" spans="3:5" ht="20.100000000000001" customHeight="1" x14ac:dyDescent="0.3">
      <c r="C16" s="3" t="s">
        <v>64</v>
      </c>
      <c r="E16" s="7">
        <f>SUM(Balance_Sheet!D6:D7)/Balance_Sheet!D28</f>
        <v>1.2112767940354148</v>
      </c>
    </row>
    <row r="17" spans="3:5" ht="20.100000000000001" customHeight="1" x14ac:dyDescent="0.3"/>
    <row r="18" spans="3:5" ht="20.100000000000001" customHeight="1" x14ac:dyDescent="0.3">
      <c r="C18" s="3" t="s">
        <v>66</v>
      </c>
      <c r="E18" s="8">
        <f>SUM([1]NKE!$F$506/Income_statement!D19)</f>
        <v>31.566580156657963</v>
      </c>
    </row>
    <row r="19" spans="3:5" ht="20.100000000000001" customHeight="1" x14ac:dyDescent="0.3">
      <c r="C19" s="3" t="s">
        <v>67</v>
      </c>
      <c r="E19" s="11">
        <f>SUM(-Cash_fow!D26/Income_statement!D17)</f>
        <v>0.30383724776711873</v>
      </c>
    </row>
    <row r="20" spans="3:5" ht="20.100000000000001" customHeight="1" x14ac:dyDescent="0.3">
      <c r="C20" s="3" t="s">
        <v>90</v>
      </c>
      <c r="E20" s="8">
        <f>SUM(Balance_Sheet!D34/Balance_Sheet!D39)</f>
        <v>1.6386362149074014</v>
      </c>
    </row>
    <row r="21" spans="3:5" ht="20.100000000000001" customHeight="1" x14ac:dyDescent="0.3">
      <c r="C21" s="3" t="s">
        <v>68</v>
      </c>
      <c r="E21" s="8">
        <f>SUM(E8*(1-E19))</f>
        <v>0.27544008899941103</v>
      </c>
    </row>
    <row r="22" spans="3:5" ht="20.100000000000001" customHeight="1" x14ac:dyDescent="0.3"/>
    <row r="23" spans="3:5" ht="20.100000000000001" customHeight="1" x14ac:dyDescent="0.3"/>
    <row r="24" spans="3:5" ht="20.100000000000001" customHeight="1" x14ac:dyDescent="0.3"/>
    <row r="25" spans="3:5" ht="20.100000000000001" customHeight="1" x14ac:dyDescent="0.3"/>
    <row r="26" spans="3:5" ht="20.100000000000001" customHeight="1" x14ac:dyDescent="0.3"/>
    <row r="27" spans="3:5" ht="20.100000000000001" customHeight="1" x14ac:dyDescent="0.3"/>
    <row r="28" spans="3:5" ht="20.100000000000001" customHeight="1" x14ac:dyDescent="0.3"/>
    <row r="29" spans="3:5" ht="20.100000000000001" customHeight="1" x14ac:dyDescent="0.3"/>
    <row r="30" spans="3:5" ht="20.100000000000001" customHeight="1" x14ac:dyDescent="0.3"/>
    <row r="31" spans="3:5" ht="20.100000000000001" customHeight="1" x14ac:dyDescent="0.3"/>
    <row r="32" spans="3:5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  <row r="43" ht="20.100000000000001" customHeight="1" x14ac:dyDescent="0.3"/>
    <row r="44" ht="20.100000000000001" customHeight="1" x14ac:dyDescent="0.3"/>
    <row r="45" ht="20.100000000000001" customHeight="1" x14ac:dyDescent="0.3"/>
    <row r="46" ht="20.100000000000001" customHeight="1" x14ac:dyDescent="0.3"/>
    <row r="47" ht="20.100000000000001" customHeight="1" x14ac:dyDescent="0.3"/>
    <row r="48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  <row r="53" ht="20.100000000000001" customHeight="1" x14ac:dyDescent="0.3"/>
    <row r="54" ht="20.100000000000001" customHeight="1" x14ac:dyDescent="0.3"/>
    <row r="55" ht="20.100000000000001" customHeight="1" x14ac:dyDescent="0.3"/>
    <row r="56" ht="20.100000000000001" customHeight="1" x14ac:dyDescent="0.3"/>
    <row r="57" ht="20.100000000000001" customHeight="1" x14ac:dyDescent="0.3"/>
    <row r="58" ht="20.100000000000001" customHeight="1" x14ac:dyDescent="0.3"/>
    <row r="59" ht="20.100000000000001" customHeight="1" x14ac:dyDescent="0.3"/>
    <row r="60" ht="20.100000000000001" customHeight="1" x14ac:dyDescent="0.3"/>
    <row r="61" ht="20.100000000000001" customHeight="1" x14ac:dyDescent="0.3"/>
    <row r="62" ht="20.100000000000001" customHeight="1" x14ac:dyDescent="0.3"/>
    <row r="63" ht="20.100000000000001" customHeight="1" x14ac:dyDescent="0.3"/>
    <row r="64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  <row r="73" ht="20.100000000000001" customHeight="1" x14ac:dyDescent="0.3"/>
    <row r="74" ht="20.100000000000001" customHeight="1" x14ac:dyDescent="0.3"/>
    <row r="75" ht="20.100000000000001" customHeight="1" x14ac:dyDescent="0.3"/>
    <row r="76" ht="20.100000000000001" customHeight="1" x14ac:dyDescent="0.3"/>
    <row r="77" ht="20.100000000000001" customHeight="1" x14ac:dyDescent="0.3"/>
    <row r="78" ht="20.100000000000001" customHeight="1" x14ac:dyDescent="0.3"/>
    <row r="79" ht="20.100000000000001" customHeight="1" x14ac:dyDescent="0.3"/>
    <row r="80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spans="9:9" ht="20.100000000000001" customHeight="1" x14ac:dyDescent="0.3">
      <c r="I97" s="9"/>
    </row>
    <row r="98" spans="9:9" ht="20.100000000000001" customHeight="1" x14ac:dyDescent="0.3"/>
    <row r="99" spans="9:9" ht="20.100000000000001" customHeight="1" x14ac:dyDescent="0.3"/>
    <row r="100" spans="9:9" ht="20.100000000000001" customHeight="1" x14ac:dyDescent="0.3"/>
    <row r="101" spans="9:9" ht="20.100000000000001" customHeight="1" x14ac:dyDescent="0.3"/>
    <row r="102" spans="9:9" ht="20.100000000000001" customHeight="1" x14ac:dyDescent="0.3"/>
    <row r="103" spans="9:9" ht="20.100000000000001" customHeight="1" x14ac:dyDescent="0.3"/>
    <row r="104" spans="9:9" ht="20.100000000000001" customHeight="1" x14ac:dyDescent="0.3"/>
    <row r="105" spans="9:9" ht="20.100000000000001" customHeight="1" x14ac:dyDescent="0.3"/>
  </sheetData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1F06-7191-41A8-89C6-4BEBF2C05D79}">
  <dimension ref="C3:G104"/>
  <sheetViews>
    <sheetView workbookViewId="0">
      <selection activeCell="D5" sqref="D5:G5"/>
    </sheetView>
  </sheetViews>
  <sheetFormatPr defaultRowHeight="14.4" x14ac:dyDescent="0.3"/>
  <cols>
    <col min="3" max="3" width="41" bestFit="1" customWidth="1"/>
    <col min="4" max="7" width="11.21875" bestFit="1" customWidth="1"/>
  </cols>
  <sheetData>
    <row r="3" spans="3:7" x14ac:dyDescent="0.3">
      <c r="C3" s="12"/>
    </row>
    <row r="4" spans="3:7" x14ac:dyDescent="0.3">
      <c r="C4" s="13"/>
    </row>
    <row r="5" spans="3:7" x14ac:dyDescent="0.3">
      <c r="C5" s="20" t="s">
        <v>12</v>
      </c>
      <c r="D5" s="21">
        <v>44712</v>
      </c>
      <c r="E5" s="21">
        <v>44347</v>
      </c>
      <c r="F5" s="21">
        <v>43982</v>
      </c>
      <c r="G5" s="21">
        <v>43616</v>
      </c>
    </row>
    <row r="6" spans="3:7" x14ac:dyDescent="0.3">
      <c r="C6" s="20" t="s">
        <v>0</v>
      </c>
      <c r="D6" s="19">
        <v>46710000</v>
      </c>
      <c r="E6" s="19">
        <v>44538000</v>
      </c>
      <c r="F6" s="19">
        <v>37403000</v>
      </c>
      <c r="G6" s="19">
        <v>39117000</v>
      </c>
    </row>
    <row r="7" spans="3:7" x14ac:dyDescent="0.3">
      <c r="C7" s="20" t="s">
        <v>1</v>
      </c>
      <c r="D7" s="19">
        <v>25231000</v>
      </c>
      <c r="E7" s="19">
        <v>24576000</v>
      </c>
      <c r="F7" s="19">
        <v>21162000</v>
      </c>
      <c r="G7" s="19">
        <v>21643000</v>
      </c>
    </row>
    <row r="8" spans="3:7" x14ac:dyDescent="0.3">
      <c r="C8" s="20" t="s">
        <v>13</v>
      </c>
      <c r="D8" s="19">
        <v>21479000</v>
      </c>
      <c r="E8" s="19">
        <v>19962000</v>
      </c>
      <c r="F8" s="19">
        <v>16241000</v>
      </c>
      <c r="G8" s="19">
        <v>17474000</v>
      </c>
    </row>
    <row r="9" spans="3:7" x14ac:dyDescent="0.3">
      <c r="C9" s="22" t="s">
        <v>2</v>
      </c>
      <c r="D9" s="18"/>
      <c r="E9" s="18"/>
      <c r="F9" s="18"/>
      <c r="G9" s="18"/>
    </row>
    <row r="10" spans="3:7" x14ac:dyDescent="0.3">
      <c r="C10" s="23" t="s">
        <v>69</v>
      </c>
      <c r="D10" s="19">
        <v>14804000</v>
      </c>
      <c r="E10" s="19">
        <v>13025000</v>
      </c>
      <c r="F10" s="19">
        <v>13126000</v>
      </c>
      <c r="G10" s="19">
        <v>12702000</v>
      </c>
    </row>
    <row r="11" spans="3:7" x14ac:dyDescent="0.3">
      <c r="C11" s="23" t="s">
        <v>70</v>
      </c>
      <c r="D11" s="19">
        <v>14804000</v>
      </c>
      <c r="E11" s="19">
        <v>13025000</v>
      </c>
      <c r="F11" s="19">
        <v>13126000</v>
      </c>
      <c r="G11" s="19">
        <v>12702000</v>
      </c>
    </row>
    <row r="12" spans="3:7" x14ac:dyDescent="0.3">
      <c r="C12" s="23" t="s">
        <v>3</v>
      </c>
      <c r="D12" s="19">
        <v>6675000</v>
      </c>
      <c r="E12" s="19">
        <v>6937000</v>
      </c>
      <c r="F12" s="19">
        <v>3115000</v>
      </c>
      <c r="G12" s="19">
        <v>4772000</v>
      </c>
    </row>
    <row r="13" spans="3:7" x14ac:dyDescent="0.3">
      <c r="C13" s="23" t="s">
        <v>71</v>
      </c>
      <c r="D13" s="19">
        <v>181000</v>
      </c>
      <c r="E13" s="19">
        <v>-14000</v>
      </c>
      <c r="F13" s="19">
        <v>-139000</v>
      </c>
      <c r="G13" s="19">
        <v>78000</v>
      </c>
    </row>
    <row r="14" spans="3:7" x14ac:dyDescent="0.3">
      <c r="C14" s="23" t="s">
        <v>4</v>
      </c>
      <c r="D14" s="19">
        <v>6651000</v>
      </c>
      <c r="E14" s="19">
        <v>6661000</v>
      </c>
      <c r="F14" s="19">
        <v>2887000</v>
      </c>
      <c r="G14" s="19">
        <v>4801000</v>
      </c>
    </row>
    <row r="15" spans="3:7" x14ac:dyDescent="0.3">
      <c r="C15" s="22" t="s">
        <v>5</v>
      </c>
      <c r="D15" s="19">
        <v>605000</v>
      </c>
      <c r="E15" s="19">
        <v>934000</v>
      </c>
      <c r="F15" s="19">
        <v>348000</v>
      </c>
      <c r="G15" s="19">
        <v>772000</v>
      </c>
    </row>
    <row r="16" spans="3:7" x14ac:dyDescent="0.3">
      <c r="C16" s="23" t="s">
        <v>72</v>
      </c>
      <c r="D16" s="19">
        <v>6046000</v>
      </c>
      <c r="E16" s="19">
        <v>5727000</v>
      </c>
      <c r="F16" s="19">
        <v>2539000</v>
      </c>
      <c r="G16" s="19">
        <v>4029000</v>
      </c>
    </row>
    <row r="17" spans="3:7" x14ac:dyDescent="0.3">
      <c r="C17" s="23" t="s">
        <v>6</v>
      </c>
      <c r="D17" s="19">
        <v>6046000</v>
      </c>
      <c r="E17" s="19">
        <v>5727000</v>
      </c>
      <c r="F17" s="19">
        <v>2539000</v>
      </c>
      <c r="G17" s="19">
        <v>4029000</v>
      </c>
    </row>
    <row r="18" spans="3:7" x14ac:dyDescent="0.3">
      <c r="C18" s="23" t="s">
        <v>73</v>
      </c>
      <c r="D18" s="19">
        <v>6046000</v>
      </c>
      <c r="E18" s="19">
        <v>5727000</v>
      </c>
      <c r="F18" s="19">
        <v>2539000</v>
      </c>
      <c r="G18" s="19">
        <v>4029000</v>
      </c>
    </row>
    <row r="19" spans="3:7" x14ac:dyDescent="0.3">
      <c r="C19" s="23" t="s">
        <v>7</v>
      </c>
      <c r="D19" s="18">
        <v>3.83</v>
      </c>
      <c r="E19" s="18">
        <v>3.64</v>
      </c>
      <c r="F19" s="18">
        <v>1.63</v>
      </c>
      <c r="G19" s="18">
        <v>2.5499999999999998</v>
      </c>
    </row>
    <row r="20" spans="3:7" x14ac:dyDescent="0.3">
      <c r="C20" s="23" t="s">
        <v>8</v>
      </c>
      <c r="D20" s="18">
        <v>3.75</v>
      </c>
      <c r="E20" s="18">
        <v>3.56</v>
      </c>
      <c r="F20" s="18">
        <v>1.6</v>
      </c>
      <c r="G20" s="18">
        <v>2.4900000000000002</v>
      </c>
    </row>
    <row r="21" spans="3:7" x14ac:dyDescent="0.3">
      <c r="C21" s="22" t="s">
        <v>9</v>
      </c>
      <c r="D21" s="19">
        <v>1578800</v>
      </c>
      <c r="E21" s="19">
        <v>1573000</v>
      </c>
      <c r="F21" s="19">
        <v>1558800</v>
      </c>
      <c r="G21" s="19">
        <v>1579700</v>
      </c>
    </row>
    <row r="22" spans="3:7" x14ac:dyDescent="0.3">
      <c r="C22" s="23" t="s">
        <v>10</v>
      </c>
      <c r="D22" s="19">
        <v>1610800</v>
      </c>
      <c r="E22" s="19">
        <v>1609400</v>
      </c>
      <c r="F22" s="19">
        <v>1591600</v>
      </c>
      <c r="G22" s="19">
        <v>1618400</v>
      </c>
    </row>
    <row r="23" spans="3:7" x14ac:dyDescent="0.3">
      <c r="C23" s="23" t="s">
        <v>11</v>
      </c>
      <c r="D23" s="19">
        <v>6675000</v>
      </c>
      <c r="E23" s="19">
        <v>6937000</v>
      </c>
      <c r="F23" s="19">
        <v>3115000</v>
      </c>
      <c r="G23" s="19">
        <v>4772000</v>
      </c>
    </row>
    <row r="24" spans="3:7" x14ac:dyDescent="0.3">
      <c r="C24" s="15"/>
    </row>
    <row r="25" spans="3:7" x14ac:dyDescent="0.3">
      <c r="C25" s="15"/>
    </row>
    <row r="26" spans="3:7" x14ac:dyDescent="0.3">
      <c r="C26" s="15"/>
    </row>
    <row r="27" spans="3:7" x14ac:dyDescent="0.3">
      <c r="C27" s="14"/>
    </row>
    <row r="28" spans="3:7" x14ac:dyDescent="0.3">
      <c r="C28" s="15"/>
    </row>
    <row r="29" spans="3:7" x14ac:dyDescent="0.3">
      <c r="C29" s="15"/>
    </row>
    <row r="30" spans="3:7" x14ac:dyDescent="0.3">
      <c r="C30" s="15"/>
    </row>
    <row r="31" spans="3:7" x14ac:dyDescent="0.3">
      <c r="C31" s="15"/>
    </row>
    <row r="32" spans="3:7" x14ac:dyDescent="0.3">
      <c r="C32" s="15"/>
    </row>
    <row r="33" spans="3:3" x14ac:dyDescent="0.3">
      <c r="C33" s="16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4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4"/>
    </row>
    <row r="46" spans="3:3" x14ac:dyDescent="0.3">
      <c r="C46" s="15"/>
    </row>
    <row r="47" spans="3:3" x14ac:dyDescent="0.3">
      <c r="C47" s="15"/>
    </row>
    <row r="48" spans="3:3" x14ac:dyDescent="0.3">
      <c r="C48" s="15"/>
    </row>
    <row r="49" spans="3:3" x14ac:dyDescent="0.3">
      <c r="C49" s="15"/>
    </row>
    <row r="50" spans="3:3" x14ac:dyDescent="0.3">
      <c r="C50" s="15"/>
    </row>
    <row r="51" spans="3:3" x14ac:dyDescent="0.3">
      <c r="C51" s="14"/>
    </row>
    <row r="52" spans="3:3" x14ac:dyDescent="0.3">
      <c r="C52" s="15"/>
    </row>
    <row r="53" spans="3:3" x14ac:dyDescent="0.3">
      <c r="C53" s="15"/>
    </row>
    <row r="54" spans="3:3" x14ac:dyDescent="0.3">
      <c r="C54" s="15"/>
    </row>
    <row r="55" spans="3:3" x14ac:dyDescent="0.3">
      <c r="C55" s="15"/>
    </row>
    <row r="56" spans="3:3" x14ac:dyDescent="0.3">
      <c r="C56" s="15"/>
    </row>
    <row r="57" spans="3:3" x14ac:dyDescent="0.3">
      <c r="C57" s="14"/>
    </row>
    <row r="58" spans="3:3" x14ac:dyDescent="0.3">
      <c r="C58" s="15"/>
    </row>
    <row r="59" spans="3:3" x14ac:dyDescent="0.3">
      <c r="C59" s="15"/>
    </row>
    <row r="60" spans="3:3" x14ac:dyDescent="0.3">
      <c r="C60" s="15"/>
    </row>
    <row r="61" spans="3:3" x14ac:dyDescent="0.3">
      <c r="C61" s="15"/>
    </row>
    <row r="62" spans="3:3" x14ac:dyDescent="0.3">
      <c r="C62" s="15"/>
    </row>
    <row r="63" spans="3:3" x14ac:dyDescent="0.3">
      <c r="C63" s="16"/>
    </row>
    <row r="64" spans="3:3" x14ac:dyDescent="0.3">
      <c r="C64" s="15"/>
    </row>
    <row r="65" spans="3:3" x14ac:dyDescent="0.3">
      <c r="C65" s="15"/>
    </row>
    <row r="66" spans="3:3" x14ac:dyDescent="0.3">
      <c r="C66" s="15"/>
    </row>
    <row r="67" spans="3:3" x14ac:dyDescent="0.3">
      <c r="C67" s="15"/>
    </row>
    <row r="68" spans="3:3" x14ac:dyDescent="0.3">
      <c r="C68" s="15"/>
    </row>
    <row r="69" spans="3:3" x14ac:dyDescent="0.3">
      <c r="C69" s="14"/>
    </row>
    <row r="70" spans="3:3" x14ac:dyDescent="0.3">
      <c r="C70" s="15"/>
    </row>
    <row r="71" spans="3:3" x14ac:dyDescent="0.3">
      <c r="C71" s="15"/>
    </row>
    <row r="72" spans="3:3" x14ac:dyDescent="0.3">
      <c r="C72" s="15"/>
    </row>
    <row r="73" spans="3:3" x14ac:dyDescent="0.3">
      <c r="C73" s="15"/>
    </row>
    <row r="74" spans="3:3" x14ac:dyDescent="0.3">
      <c r="C74" s="15"/>
    </row>
    <row r="75" spans="3:3" x14ac:dyDescent="0.3">
      <c r="C75" s="14"/>
    </row>
    <row r="76" spans="3:3" x14ac:dyDescent="0.3">
      <c r="C76" s="17"/>
    </row>
    <row r="77" spans="3:3" x14ac:dyDescent="0.3">
      <c r="C77" s="17"/>
    </row>
    <row r="78" spans="3:3" x14ac:dyDescent="0.3">
      <c r="C78" s="17"/>
    </row>
    <row r="79" spans="3:3" x14ac:dyDescent="0.3">
      <c r="C79" s="17"/>
    </row>
    <row r="80" spans="3:3" x14ac:dyDescent="0.3">
      <c r="C80" s="17"/>
    </row>
    <row r="81" spans="3:3" x14ac:dyDescent="0.3">
      <c r="C81" s="14"/>
    </row>
    <row r="82" spans="3:3" x14ac:dyDescent="0.3">
      <c r="C82" s="17"/>
    </row>
    <row r="83" spans="3:3" x14ac:dyDescent="0.3">
      <c r="C83" s="17"/>
    </row>
    <row r="84" spans="3:3" x14ac:dyDescent="0.3">
      <c r="C84" s="17"/>
    </row>
    <row r="85" spans="3:3" x14ac:dyDescent="0.3">
      <c r="C85" s="17"/>
    </row>
    <row r="86" spans="3:3" x14ac:dyDescent="0.3">
      <c r="C86" s="17"/>
    </row>
    <row r="87" spans="3:3" x14ac:dyDescent="0.3">
      <c r="C87" s="14"/>
    </row>
    <row r="88" spans="3:3" x14ac:dyDescent="0.3">
      <c r="C88" s="17"/>
    </row>
    <row r="89" spans="3:3" x14ac:dyDescent="0.3">
      <c r="C89" s="15"/>
    </row>
    <row r="90" spans="3:3" x14ac:dyDescent="0.3">
      <c r="C90" s="15"/>
    </row>
    <row r="91" spans="3:3" x14ac:dyDescent="0.3">
      <c r="C91" s="15"/>
    </row>
    <row r="92" spans="3:3" x14ac:dyDescent="0.3">
      <c r="C92" s="15"/>
    </row>
    <row r="93" spans="3:3" x14ac:dyDescent="0.3">
      <c r="C93" s="14"/>
    </row>
    <row r="94" spans="3:3" x14ac:dyDescent="0.3">
      <c r="C94" s="17"/>
    </row>
    <row r="95" spans="3:3" x14ac:dyDescent="0.3">
      <c r="C95" s="15"/>
    </row>
    <row r="96" spans="3:3" x14ac:dyDescent="0.3">
      <c r="C96" s="15"/>
    </row>
    <row r="97" spans="3:3" x14ac:dyDescent="0.3">
      <c r="C97" s="15"/>
    </row>
    <row r="98" spans="3:3" x14ac:dyDescent="0.3">
      <c r="C98" s="15"/>
    </row>
    <row r="99" spans="3:3" x14ac:dyDescent="0.3">
      <c r="C99" s="14"/>
    </row>
    <row r="100" spans="3:3" x14ac:dyDescent="0.3">
      <c r="C100" s="17"/>
    </row>
    <row r="101" spans="3:3" x14ac:dyDescent="0.3">
      <c r="C101" s="15"/>
    </row>
    <row r="102" spans="3:3" x14ac:dyDescent="0.3">
      <c r="C102" s="15"/>
    </row>
    <row r="103" spans="3:3" x14ac:dyDescent="0.3">
      <c r="C103" s="15"/>
    </row>
    <row r="104" spans="3:3" x14ac:dyDescent="0.3">
      <c r="C104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8F84-D645-4EAF-A405-B2192F2A296F}">
  <dimension ref="C5:G40"/>
  <sheetViews>
    <sheetView workbookViewId="0">
      <selection activeCell="D5" sqref="D5:G5"/>
    </sheetView>
  </sheetViews>
  <sheetFormatPr defaultRowHeight="14.4" x14ac:dyDescent="0.3"/>
  <cols>
    <col min="3" max="3" width="48.5546875" bestFit="1" customWidth="1"/>
    <col min="4" max="7" width="11.21875" bestFit="1" customWidth="1"/>
  </cols>
  <sheetData>
    <row r="5" spans="3:7" x14ac:dyDescent="0.3">
      <c r="C5" s="18" t="s">
        <v>12</v>
      </c>
      <c r="D5" s="21">
        <v>44712</v>
      </c>
      <c r="E5" s="21">
        <v>44347</v>
      </c>
      <c r="F5" s="21">
        <v>43982</v>
      </c>
      <c r="G5" s="21">
        <v>43616</v>
      </c>
    </row>
    <row r="6" spans="3:7" x14ac:dyDescent="0.3">
      <c r="C6" s="18" t="s">
        <v>14</v>
      </c>
      <c r="D6" s="19">
        <v>8574000</v>
      </c>
      <c r="E6" s="19">
        <v>9889000</v>
      </c>
      <c r="F6" s="19">
        <v>8348000</v>
      </c>
      <c r="G6" s="19">
        <v>4466000</v>
      </c>
    </row>
    <row r="7" spans="3:7" x14ac:dyDescent="0.3">
      <c r="C7" s="18" t="s">
        <v>15</v>
      </c>
      <c r="D7" s="19">
        <v>4423000</v>
      </c>
      <c r="E7" s="19">
        <v>3587000</v>
      </c>
      <c r="F7" s="19">
        <v>439000</v>
      </c>
      <c r="G7" s="19">
        <v>197000</v>
      </c>
    </row>
    <row r="8" spans="3:7" x14ac:dyDescent="0.3">
      <c r="C8" s="18" t="s">
        <v>16</v>
      </c>
      <c r="D8" s="19">
        <v>12997000</v>
      </c>
      <c r="E8" s="19">
        <v>13476000</v>
      </c>
      <c r="F8" s="19">
        <v>8787000</v>
      </c>
      <c r="G8" s="19">
        <v>4663000</v>
      </c>
    </row>
    <row r="9" spans="3:7" x14ac:dyDescent="0.3">
      <c r="C9" s="18" t="s">
        <v>17</v>
      </c>
      <c r="D9" s="19">
        <v>4667000</v>
      </c>
      <c r="E9" s="19">
        <v>4463000</v>
      </c>
      <c r="F9" s="19">
        <v>2749000</v>
      </c>
      <c r="G9" s="19">
        <v>4272000</v>
      </c>
    </row>
    <row r="10" spans="3:7" x14ac:dyDescent="0.3">
      <c r="C10" s="18" t="s">
        <v>18</v>
      </c>
      <c r="D10" s="19">
        <v>8420000</v>
      </c>
      <c r="E10" s="19">
        <v>6854000</v>
      </c>
      <c r="F10" s="19">
        <v>7367000</v>
      </c>
      <c r="G10" s="19">
        <v>5622000</v>
      </c>
    </row>
    <row r="11" spans="3:7" x14ac:dyDescent="0.3">
      <c r="C11" s="18" t="s">
        <v>74</v>
      </c>
      <c r="D11" s="19">
        <v>2129000</v>
      </c>
      <c r="E11" s="19">
        <v>1498000</v>
      </c>
      <c r="F11" s="19">
        <v>1653000</v>
      </c>
      <c r="G11" s="19">
        <v>1968000</v>
      </c>
    </row>
    <row r="12" spans="3:7" x14ac:dyDescent="0.3">
      <c r="C12" s="18" t="s">
        <v>19</v>
      </c>
      <c r="D12" s="19">
        <v>28213000</v>
      </c>
      <c r="E12" s="19">
        <v>26291000</v>
      </c>
      <c r="F12" s="19">
        <v>20556000</v>
      </c>
      <c r="G12" s="19">
        <v>16525000</v>
      </c>
    </row>
    <row r="13" spans="3:7" x14ac:dyDescent="0.3">
      <c r="C13" s="18" t="s">
        <v>20</v>
      </c>
      <c r="D13" s="18"/>
      <c r="E13" s="18"/>
      <c r="F13" s="18"/>
      <c r="G13" s="18"/>
    </row>
    <row r="14" spans="3:7" x14ac:dyDescent="0.3">
      <c r="C14" s="18" t="s">
        <v>21</v>
      </c>
      <c r="D14" s="18"/>
      <c r="E14" s="18"/>
      <c r="F14" s="18"/>
      <c r="G14" s="18"/>
    </row>
    <row r="15" spans="3:7" x14ac:dyDescent="0.3">
      <c r="C15" s="18" t="s">
        <v>22</v>
      </c>
      <c r="D15" s="19">
        <v>7717000</v>
      </c>
      <c r="E15" s="19">
        <v>8017000</v>
      </c>
      <c r="F15" s="19">
        <v>7963000</v>
      </c>
      <c r="G15" s="19">
        <v>4744000</v>
      </c>
    </row>
    <row r="16" spans="3:7" x14ac:dyDescent="0.3">
      <c r="C16" s="18" t="s">
        <v>23</v>
      </c>
      <c r="D16" s="19">
        <v>-5306000</v>
      </c>
      <c r="E16" s="19">
        <v>-5157000</v>
      </c>
      <c r="F16" s="19">
        <v>-4795000</v>
      </c>
      <c r="G16" s="19">
        <v>-4725000</v>
      </c>
    </row>
    <row r="17" spans="3:7" x14ac:dyDescent="0.3">
      <c r="C17" s="18" t="s">
        <v>24</v>
      </c>
      <c r="D17" s="19">
        <v>7717000</v>
      </c>
      <c r="E17" s="19">
        <v>8017000</v>
      </c>
      <c r="F17" s="19">
        <v>7963000</v>
      </c>
      <c r="G17" s="19">
        <v>4744000</v>
      </c>
    </row>
    <row r="18" spans="3:7" x14ac:dyDescent="0.3">
      <c r="C18" s="18" t="s">
        <v>91</v>
      </c>
      <c r="D18" s="19">
        <v>284000</v>
      </c>
      <c r="E18" s="19">
        <v>242000</v>
      </c>
      <c r="F18" s="19">
        <v>223000</v>
      </c>
      <c r="G18" s="19">
        <v>154000</v>
      </c>
    </row>
    <row r="19" spans="3:7" x14ac:dyDescent="0.3">
      <c r="C19" s="18" t="s">
        <v>92</v>
      </c>
      <c r="D19" s="19">
        <v>286000</v>
      </c>
      <c r="E19" s="19">
        <v>269000</v>
      </c>
      <c r="F19" s="19">
        <v>274000</v>
      </c>
      <c r="G19" s="19">
        <v>283000</v>
      </c>
    </row>
    <row r="20" spans="3:7" x14ac:dyDescent="0.3">
      <c r="C20" s="18" t="s">
        <v>75</v>
      </c>
      <c r="D20" s="19">
        <v>3821000</v>
      </c>
      <c r="E20" s="19">
        <v>2921000</v>
      </c>
      <c r="F20" s="19">
        <v>2326000</v>
      </c>
      <c r="G20" s="19">
        <v>2011000</v>
      </c>
    </row>
    <row r="21" spans="3:7" x14ac:dyDescent="0.3">
      <c r="C21" s="18" t="s">
        <v>25</v>
      </c>
      <c r="D21" s="19">
        <v>12108000</v>
      </c>
      <c r="E21" s="19">
        <v>11449000</v>
      </c>
      <c r="F21" s="19">
        <v>10786000</v>
      </c>
      <c r="G21" s="19">
        <v>7192000</v>
      </c>
    </row>
    <row r="22" spans="3:7" x14ac:dyDescent="0.3">
      <c r="C22" s="18" t="s">
        <v>26</v>
      </c>
      <c r="D22" s="19">
        <v>40321000</v>
      </c>
      <c r="E22" s="19">
        <v>37740000</v>
      </c>
      <c r="F22" s="19">
        <v>31342000</v>
      </c>
      <c r="G22" s="19">
        <v>23717000</v>
      </c>
    </row>
    <row r="23" spans="3:7" x14ac:dyDescent="0.3">
      <c r="C23" s="18" t="s">
        <v>27</v>
      </c>
      <c r="D23" s="19">
        <v>510000</v>
      </c>
      <c r="E23" s="19">
        <v>2000</v>
      </c>
      <c r="F23" s="19">
        <v>251000</v>
      </c>
      <c r="G23" s="19">
        <v>15000</v>
      </c>
    </row>
    <row r="24" spans="3:7" x14ac:dyDescent="0.3">
      <c r="C24" s="18" t="s">
        <v>28</v>
      </c>
      <c r="D24" s="19">
        <v>3358000</v>
      </c>
      <c r="E24" s="19">
        <v>2836000</v>
      </c>
      <c r="F24" s="19">
        <v>2248000</v>
      </c>
      <c r="G24" s="19">
        <v>2612000</v>
      </c>
    </row>
    <row r="25" spans="3:7" x14ac:dyDescent="0.3">
      <c r="C25" s="18" t="s">
        <v>93</v>
      </c>
      <c r="D25" s="19">
        <v>222000</v>
      </c>
      <c r="E25" s="19">
        <v>306000</v>
      </c>
      <c r="F25" s="19">
        <v>156000</v>
      </c>
      <c r="G25" s="19">
        <v>229000</v>
      </c>
    </row>
    <row r="26" spans="3:7" x14ac:dyDescent="0.3">
      <c r="C26" s="18" t="s">
        <v>94</v>
      </c>
      <c r="D26" s="19">
        <v>6220000</v>
      </c>
      <c r="E26" s="19">
        <v>6063000</v>
      </c>
      <c r="F26" s="19">
        <v>5184000</v>
      </c>
      <c r="G26" s="19">
        <v>5010000</v>
      </c>
    </row>
    <row r="27" spans="3:7" x14ac:dyDescent="0.3">
      <c r="C27" s="18" t="s">
        <v>29</v>
      </c>
      <c r="D27" s="18" t="s">
        <v>30</v>
      </c>
      <c r="E27" s="18" t="s">
        <v>30</v>
      </c>
      <c r="F27" s="19">
        <v>336000</v>
      </c>
      <c r="G27" s="19">
        <v>341000</v>
      </c>
    </row>
    <row r="28" spans="3:7" x14ac:dyDescent="0.3">
      <c r="C28" s="18" t="s">
        <v>31</v>
      </c>
      <c r="D28" s="19">
        <v>10730000</v>
      </c>
      <c r="E28" s="19">
        <v>9674000</v>
      </c>
      <c r="F28" s="19">
        <v>8284000</v>
      </c>
      <c r="G28" s="19">
        <v>7866000</v>
      </c>
    </row>
    <row r="29" spans="3:7" x14ac:dyDescent="0.3">
      <c r="C29" s="18" t="s">
        <v>32</v>
      </c>
      <c r="D29" s="18"/>
      <c r="E29" s="18"/>
      <c r="F29" s="18"/>
      <c r="G29" s="18"/>
    </row>
    <row r="30" spans="3:7" x14ac:dyDescent="0.3">
      <c r="C30" s="18" t="s">
        <v>33</v>
      </c>
      <c r="D30" s="19">
        <v>8920000</v>
      </c>
      <c r="E30" s="19">
        <v>9413000</v>
      </c>
      <c r="F30" s="19">
        <v>9406000</v>
      </c>
      <c r="G30" s="19">
        <v>3464000</v>
      </c>
    </row>
    <row r="31" spans="3:7" x14ac:dyDescent="0.3">
      <c r="C31" s="18" t="s">
        <v>95</v>
      </c>
      <c r="D31" s="19">
        <v>2613000</v>
      </c>
      <c r="E31" s="19">
        <v>2955000</v>
      </c>
      <c r="F31" s="19">
        <v>2684000</v>
      </c>
      <c r="G31" s="19">
        <v>3347000</v>
      </c>
    </row>
    <row r="32" spans="3:7" x14ac:dyDescent="0.3">
      <c r="C32" s="18" t="s">
        <v>76</v>
      </c>
      <c r="D32" s="19">
        <v>2613000</v>
      </c>
      <c r="E32" s="19">
        <v>2955000</v>
      </c>
      <c r="F32" s="19">
        <v>2684000</v>
      </c>
      <c r="G32" s="19">
        <v>3347000</v>
      </c>
    </row>
    <row r="33" spans="3:7" x14ac:dyDescent="0.3">
      <c r="C33" s="18" t="s">
        <v>34</v>
      </c>
      <c r="D33" s="19">
        <v>14310000</v>
      </c>
      <c r="E33" s="19">
        <v>15299000</v>
      </c>
      <c r="F33" s="19">
        <v>15003000</v>
      </c>
      <c r="G33" s="19">
        <v>6811000</v>
      </c>
    </row>
    <row r="34" spans="3:7" x14ac:dyDescent="0.3">
      <c r="C34" s="18" t="s">
        <v>35</v>
      </c>
      <c r="D34" s="19">
        <v>25040000</v>
      </c>
      <c r="E34" s="19">
        <v>24973000</v>
      </c>
      <c r="F34" s="19">
        <v>23287000</v>
      </c>
      <c r="G34" s="19">
        <v>14677000</v>
      </c>
    </row>
    <row r="35" spans="3:7" x14ac:dyDescent="0.3">
      <c r="C35" s="18" t="s">
        <v>36</v>
      </c>
      <c r="D35" s="18"/>
      <c r="E35" s="18"/>
      <c r="F35" s="18"/>
      <c r="G35" s="18"/>
    </row>
    <row r="36" spans="3:7" x14ac:dyDescent="0.3">
      <c r="C36" s="18" t="s">
        <v>37</v>
      </c>
      <c r="D36" s="19">
        <v>3000</v>
      </c>
      <c r="E36" s="19">
        <v>3000</v>
      </c>
      <c r="F36" s="18">
        <v>0</v>
      </c>
      <c r="G36" s="18">
        <v>0</v>
      </c>
    </row>
    <row r="37" spans="3:7" x14ac:dyDescent="0.3">
      <c r="C37" s="18" t="s">
        <v>38</v>
      </c>
      <c r="D37" s="19">
        <v>3476000</v>
      </c>
      <c r="E37" s="19">
        <v>3179000</v>
      </c>
      <c r="F37" s="19">
        <v>-191000</v>
      </c>
      <c r="G37" s="19">
        <v>1643000</v>
      </c>
    </row>
    <row r="38" spans="3:7" x14ac:dyDescent="0.3">
      <c r="C38" s="18" t="s">
        <v>77</v>
      </c>
      <c r="D38" s="19">
        <v>318000</v>
      </c>
      <c r="E38" s="19">
        <v>-380000</v>
      </c>
      <c r="F38" s="19">
        <v>-56000</v>
      </c>
      <c r="G38" s="19">
        <v>231000</v>
      </c>
    </row>
    <row r="39" spans="3:7" x14ac:dyDescent="0.3">
      <c r="C39" s="18" t="s">
        <v>39</v>
      </c>
      <c r="D39" s="19">
        <v>15281000</v>
      </c>
      <c r="E39" s="19">
        <v>12767000</v>
      </c>
      <c r="F39" s="19">
        <v>8055000</v>
      </c>
      <c r="G39" s="19">
        <v>9040000</v>
      </c>
    </row>
    <row r="40" spans="3:7" x14ac:dyDescent="0.3">
      <c r="C40" s="18" t="s">
        <v>40</v>
      </c>
      <c r="D40" s="19">
        <v>40321000</v>
      </c>
      <c r="E40" s="19">
        <v>37740000</v>
      </c>
      <c r="F40" s="19">
        <v>31342000</v>
      </c>
      <c r="G40" s="19">
        <v>23717000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4F0C-7582-4C44-B8A1-6941FCFA7300}">
  <dimension ref="C5:G35"/>
  <sheetViews>
    <sheetView workbookViewId="0">
      <selection activeCell="D5" sqref="D5:G5"/>
    </sheetView>
  </sheetViews>
  <sheetFormatPr defaultRowHeight="14.4" x14ac:dyDescent="0.3"/>
  <cols>
    <col min="3" max="3" width="52.33203125" bestFit="1" customWidth="1"/>
    <col min="4" max="4" width="11" bestFit="1" customWidth="1"/>
    <col min="5" max="7" width="11.21875" bestFit="1" customWidth="1"/>
  </cols>
  <sheetData>
    <row r="5" spans="3:7" x14ac:dyDescent="0.3">
      <c r="C5" s="18" t="s">
        <v>12</v>
      </c>
      <c r="D5" s="21">
        <v>44712</v>
      </c>
      <c r="E5" s="21">
        <v>44347</v>
      </c>
      <c r="F5" s="21">
        <v>43982</v>
      </c>
      <c r="G5" s="21">
        <v>43616</v>
      </c>
    </row>
    <row r="6" spans="3:7" x14ac:dyDescent="0.3">
      <c r="C6" s="18" t="s">
        <v>41</v>
      </c>
      <c r="D6" s="18"/>
      <c r="E6" s="18"/>
      <c r="F6" s="18"/>
      <c r="G6" s="18"/>
    </row>
    <row r="7" spans="3:7" x14ac:dyDescent="0.3">
      <c r="C7" s="18" t="s">
        <v>6</v>
      </c>
      <c r="D7" s="19">
        <v>6046000</v>
      </c>
      <c r="E7" s="19">
        <v>5727000</v>
      </c>
      <c r="F7" s="19">
        <v>2539000</v>
      </c>
      <c r="G7" s="19">
        <v>4029000</v>
      </c>
    </row>
    <row r="8" spans="3:7" x14ac:dyDescent="0.3">
      <c r="C8" s="18" t="s">
        <v>42</v>
      </c>
      <c r="D8" s="19">
        <v>840000</v>
      </c>
      <c r="E8" s="19">
        <v>797000</v>
      </c>
      <c r="F8" s="19">
        <v>1119000</v>
      </c>
      <c r="G8" s="19">
        <v>720000</v>
      </c>
    </row>
    <row r="9" spans="3:7" x14ac:dyDescent="0.3">
      <c r="C9" s="18" t="s">
        <v>78</v>
      </c>
      <c r="D9" s="19">
        <v>-650000</v>
      </c>
      <c r="E9" s="19">
        <v>-385000</v>
      </c>
      <c r="F9" s="19">
        <v>-380000</v>
      </c>
      <c r="G9" s="19">
        <v>34000</v>
      </c>
    </row>
    <row r="10" spans="3:7" x14ac:dyDescent="0.3">
      <c r="C10" s="18" t="s">
        <v>79</v>
      </c>
      <c r="D10" s="19">
        <v>638000</v>
      </c>
      <c r="E10" s="19">
        <v>611000</v>
      </c>
      <c r="F10" s="19">
        <v>429000</v>
      </c>
      <c r="G10" s="19">
        <v>325000</v>
      </c>
    </row>
    <row r="11" spans="3:7" x14ac:dyDescent="0.3">
      <c r="C11" s="18" t="s">
        <v>43</v>
      </c>
      <c r="D11" s="19">
        <v>-1660000</v>
      </c>
      <c r="E11" s="19">
        <v>45000</v>
      </c>
      <c r="F11" s="19">
        <v>-1245000</v>
      </c>
      <c r="G11" s="19">
        <v>562000</v>
      </c>
    </row>
    <row r="12" spans="3:7" x14ac:dyDescent="0.3">
      <c r="C12" s="18" t="s">
        <v>80</v>
      </c>
      <c r="D12" s="19">
        <v>-504000</v>
      </c>
      <c r="E12" s="19">
        <v>-1606000</v>
      </c>
      <c r="F12" s="19">
        <v>1239000</v>
      </c>
      <c r="G12" s="19">
        <v>-270000</v>
      </c>
    </row>
    <row r="13" spans="3:7" x14ac:dyDescent="0.3">
      <c r="C13" s="18" t="s">
        <v>18</v>
      </c>
      <c r="D13" s="19">
        <v>-1676000</v>
      </c>
      <c r="E13" s="19">
        <v>507000</v>
      </c>
      <c r="F13" s="19">
        <v>-1854000</v>
      </c>
      <c r="G13" s="19">
        <v>-490000</v>
      </c>
    </row>
    <row r="14" spans="3:7" x14ac:dyDescent="0.3">
      <c r="C14" s="18" t="s">
        <v>28</v>
      </c>
      <c r="D14" s="19">
        <v>1365000</v>
      </c>
      <c r="E14" s="19">
        <v>1326000</v>
      </c>
      <c r="F14" s="19">
        <v>24000</v>
      </c>
      <c r="G14" s="18" t="s">
        <v>30</v>
      </c>
    </row>
    <row r="15" spans="3:7" x14ac:dyDescent="0.3">
      <c r="C15" s="18" t="s">
        <v>44</v>
      </c>
      <c r="D15" s="19">
        <v>4430000</v>
      </c>
      <c r="E15" s="19">
        <v>5962000</v>
      </c>
      <c r="F15" s="19">
        <v>1399000</v>
      </c>
      <c r="G15" s="19">
        <v>4784000</v>
      </c>
    </row>
    <row r="16" spans="3:7" x14ac:dyDescent="0.3">
      <c r="C16" s="18" t="s">
        <v>45</v>
      </c>
      <c r="D16" s="19">
        <v>5188000</v>
      </c>
      <c r="E16" s="19">
        <v>6657000</v>
      </c>
      <c r="F16" s="19">
        <v>2485000</v>
      </c>
      <c r="G16" s="19">
        <v>5903000</v>
      </c>
    </row>
    <row r="17" spans="3:7" x14ac:dyDescent="0.3">
      <c r="C17" s="18" t="s">
        <v>46</v>
      </c>
      <c r="D17" s="18"/>
      <c r="E17" s="18"/>
      <c r="F17" s="18"/>
      <c r="G17" s="18"/>
    </row>
    <row r="18" spans="3:7" x14ac:dyDescent="0.3">
      <c r="C18" s="18" t="s">
        <v>47</v>
      </c>
      <c r="D18" s="19">
        <v>-758000</v>
      </c>
      <c r="E18" s="19">
        <v>-695000</v>
      </c>
      <c r="F18" s="19">
        <v>-1086000</v>
      </c>
      <c r="G18" s="19">
        <v>-1119000</v>
      </c>
    </row>
    <row r="19" spans="3:7" x14ac:dyDescent="0.3">
      <c r="C19" s="18" t="s">
        <v>81</v>
      </c>
      <c r="D19" s="19">
        <v>-12913000</v>
      </c>
      <c r="E19" s="19">
        <v>-9961000</v>
      </c>
      <c r="F19" s="19">
        <v>-2426000</v>
      </c>
      <c r="G19" s="19">
        <v>-2937000</v>
      </c>
    </row>
    <row r="20" spans="3:7" x14ac:dyDescent="0.3">
      <c r="C20" s="18" t="s">
        <v>82</v>
      </c>
      <c r="D20" s="19">
        <v>12166000</v>
      </c>
      <c r="E20" s="19">
        <v>6685000</v>
      </c>
      <c r="F20" s="19">
        <v>2453000</v>
      </c>
      <c r="G20" s="19">
        <v>3787000</v>
      </c>
    </row>
    <row r="21" spans="3:7" x14ac:dyDescent="0.3">
      <c r="C21" s="18" t="s">
        <v>83</v>
      </c>
      <c r="D21" s="19">
        <v>-19000</v>
      </c>
      <c r="E21" s="19">
        <v>171000</v>
      </c>
      <c r="F21" s="19">
        <v>31000</v>
      </c>
      <c r="G21" s="18" t="s">
        <v>30</v>
      </c>
    </row>
    <row r="22" spans="3:7" x14ac:dyDescent="0.3">
      <c r="C22" s="18" t="s">
        <v>48</v>
      </c>
      <c r="D22" s="19">
        <v>-1524000</v>
      </c>
      <c r="E22" s="19">
        <v>-3800000</v>
      </c>
      <c r="F22" s="19">
        <v>-1028000</v>
      </c>
      <c r="G22" s="19">
        <v>-264000</v>
      </c>
    </row>
    <row r="23" spans="3:7" x14ac:dyDescent="0.3">
      <c r="C23" s="18" t="s">
        <v>84</v>
      </c>
      <c r="D23" s="18"/>
      <c r="E23" s="18"/>
      <c r="F23" s="18"/>
      <c r="G23" s="18"/>
    </row>
    <row r="24" spans="3:7" x14ac:dyDescent="0.3">
      <c r="C24" s="18" t="s">
        <v>85</v>
      </c>
      <c r="D24" s="18">
        <v>0</v>
      </c>
      <c r="E24" s="19">
        <v>-197000</v>
      </c>
      <c r="F24" s="18" t="s">
        <v>30</v>
      </c>
      <c r="G24" s="19">
        <v>-33000</v>
      </c>
    </row>
    <row r="25" spans="3:7" x14ac:dyDescent="0.3">
      <c r="C25" s="18" t="s">
        <v>86</v>
      </c>
      <c r="D25" s="19">
        <v>-4014000</v>
      </c>
      <c r="E25" s="19">
        <v>-608000</v>
      </c>
      <c r="F25" s="19">
        <v>-3067000</v>
      </c>
      <c r="G25" s="19">
        <v>-4286000</v>
      </c>
    </row>
    <row r="26" spans="3:7" x14ac:dyDescent="0.3">
      <c r="C26" s="18" t="s">
        <v>87</v>
      </c>
      <c r="D26" s="19">
        <v>-1837000</v>
      </c>
      <c r="E26" s="19">
        <v>-1638000</v>
      </c>
      <c r="F26" s="19">
        <v>-1452000</v>
      </c>
      <c r="G26" s="19">
        <v>-1332000</v>
      </c>
    </row>
    <row r="27" spans="3:7" x14ac:dyDescent="0.3">
      <c r="C27" s="18" t="s">
        <v>88</v>
      </c>
      <c r="D27" s="19">
        <v>-151000</v>
      </c>
      <c r="E27" s="19">
        <v>-136000</v>
      </c>
      <c r="F27" s="19">
        <v>-58000</v>
      </c>
      <c r="G27" s="19">
        <v>-17000</v>
      </c>
    </row>
    <row r="28" spans="3:7" x14ac:dyDescent="0.3">
      <c r="C28" s="18" t="s">
        <v>89</v>
      </c>
      <c r="D28" s="19">
        <v>-4836000</v>
      </c>
      <c r="E28" s="19">
        <v>-1459000</v>
      </c>
      <c r="F28" s="19">
        <v>2491000</v>
      </c>
      <c r="G28" s="19">
        <v>-5293000</v>
      </c>
    </row>
    <row r="29" spans="3:7" x14ac:dyDescent="0.3">
      <c r="C29" s="18" t="s">
        <v>49</v>
      </c>
      <c r="D29" s="19">
        <v>-1315000</v>
      </c>
      <c r="E29" s="19">
        <v>1541000</v>
      </c>
      <c r="F29" s="19">
        <v>3882000</v>
      </c>
      <c r="G29" s="19">
        <v>217000</v>
      </c>
    </row>
    <row r="30" spans="3:7" x14ac:dyDescent="0.3">
      <c r="C30" s="18" t="s">
        <v>50</v>
      </c>
      <c r="D30" s="19">
        <v>9889000</v>
      </c>
      <c r="E30" s="19">
        <v>8348000</v>
      </c>
      <c r="F30" s="19">
        <v>4466000</v>
      </c>
      <c r="G30" s="19">
        <v>4249000</v>
      </c>
    </row>
    <row r="31" spans="3:7" x14ac:dyDescent="0.3">
      <c r="C31" s="18" t="s">
        <v>51</v>
      </c>
      <c r="D31" s="19">
        <v>8574000</v>
      </c>
      <c r="E31" s="19">
        <v>9889000</v>
      </c>
      <c r="F31" s="19">
        <v>8348000</v>
      </c>
      <c r="G31" s="19">
        <v>4466000</v>
      </c>
    </row>
    <row r="32" spans="3:7" x14ac:dyDescent="0.3">
      <c r="C32" s="18" t="s">
        <v>52</v>
      </c>
      <c r="D32" s="18"/>
      <c r="E32" s="18"/>
      <c r="F32" s="18"/>
      <c r="G32" s="18"/>
    </row>
    <row r="33" spans="3:7" x14ac:dyDescent="0.3">
      <c r="C33" s="18" t="s">
        <v>53</v>
      </c>
      <c r="D33" s="19">
        <v>5188000</v>
      </c>
      <c r="E33" s="19">
        <v>6657000</v>
      </c>
      <c r="F33" s="19">
        <v>2485000</v>
      </c>
      <c r="G33" s="19">
        <v>5903000</v>
      </c>
    </row>
    <row r="34" spans="3:7" x14ac:dyDescent="0.3">
      <c r="C34" s="18" t="s">
        <v>54</v>
      </c>
      <c r="D34" s="19">
        <v>-758000</v>
      </c>
      <c r="E34" s="19">
        <v>-695000</v>
      </c>
      <c r="F34" s="19">
        <v>-1086000</v>
      </c>
      <c r="G34" s="19">
        <v>-1119000</v>
      </c>
    </row>
    <row r="35" spans="3:7" x14ac:dyDescent="0.3">
      <c r="C35" s="18" t="s">
        <v>52</v>
      </c>
      <c r="D35" s="19">
        <v>4430000</v>
      </c>
      <c r="E35" s="19">
        <v>5962000</v>
      </c>
      <c r="F35" s="19">
        <v>1399000</v>
      </c>
      <c r="G35" s="19">
        <v>4784000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Ratios</vt:lpstr>
      <vt:lpstr>Income_statement</vt:lpstr>
      <vt:lpstr>Balance_Sheet</vt:lpstr>
      <vt:lpstr>Cash_fow</vt:lpstr>
      <vt:lpstr>Ratios!Print_Area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Rechel Rebello</cp:lastModifiedBy>
  <cp:lastPrinted>2023-04-05T05:53:30Z</cp:lastPrinted>
  <dcterms:created xsi:type="dcterms:W3CDTF">2015-06-05T18:17:20Z</dcterms:created>
  <dcterms:modified xsi:type="dcterms:W3CDTF">2023-04-14T18:07:59Z</dcterms:modified>
</cp:coreProperties>
</file>