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admin/Downloads/Rag Full [RF]/Rag Full [RF]/expe/02. Answers/"/>
    </mc:Choice>
  </mc:AlternateContent>
  <xr:revisionPtr revIDLastSave="0" documentId="8_{4EC0C8C3-C62B-AB4C-9111-0EB85AA50B38}" xr6:coauthVersionLast="47" xr6:coauthVersionMax="47" xr10:uidLastSave="{00000000-0000-0000-0000-000000000000}"/>
  <bookViews>
    <workbookView xWindow="980" yWindow="500" windowWidth="23260" windowHeight="12460" xr2:uid="{00000000-000D-0000-FFFF-FFFF00000000}"/>
  </bookViews>
  <sheets>
    <sheet name="Expe" sheetId="1" r:id="rId1"/>
    <sheet name="Stats" sheetId="2" r:id="rId2"/>
    <sheet name="Params" sheetId="3" r:id="rId3"/>
  </sheets>
  <externalReferences>
    <externalReference r:id="rId4"/>
  </externalReferences>
  <definedNames>
    <definedName name="_xlnm._FilterDatabase" localSheetId="0" hidden="1">Expe!$B$2:$Q$2</definedName>
    <definedName name="BLOCK_SIZE">Params!$B$20</definedName>
    <definedName name="CHUNK_COL">Params!$B$3</definedName>
    <definedName name="COST">Params!$B$11</definedName>
    <definedName name="DURATION">Params!$B$12</definedName>
    <definedName name="EVAL_AUTO">Params!$B$13</definedName>
    <definedName name="EXPE">OFFSET([1]Expe!$A$1, HEADER_SIZE, 0, NB_ROWS, 1)</definedName>
    <definedName name="FACT_COL">Params!$B$4</definedName>
    <definedName name="HALLUS">Params!$B$15</definedName>
    <definedName name="HEADER_SIZE">Params!$B$1</definedName>
    <definedName name="LLM_COL">Params!$B$5</definedName>
    <definedName name="NB_FACTS">Params!$B$19</definedName>
    <definedName name="NB_LLMS">Params!$B$17</definedName>
    <definedName name="NB_QUESTIONS">Params!$B$18</definedName>
    <definedName name="NB_ROWS">Params!$B$21</definedName>
    <definedName name="Q_OK">#REF!</definedName>
    <definedName name="QUESTION_COL">Params!$B$2</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1" i="3" l="1" a="1"/>
  <c r="B21" i="3" s="1"/>
  <c r="B20" i="3" a="1"/>
  <c r="B20" i="3" s="1"/>
  <c r="B17" i="3" s="1" a="1"/>
  <c r="B17" i="3" s="1"/>
  <c r="B19" i="3" a="1"/>
  <c r="B19" i="3" s="1"/>
  <c r="A2" i="2" s="1"/>
  <c r="B18" i="3" a="1"/>
  <c r="B18" i="3" s="1"/>
  <c r="B5" i="2" s="1" a="1"/>
  <c r="B5" i="2" s="1"/>
  <c r="B6" i="2" s="1"/>
  <c r="B7" i="2" s="1" a="1"/>
  <c r="B7" i="2" s="1"/>
  <c r="B8" i="2" s="1"/>
  <c r="B9" i="2" s="1" a="1"/>
  <c r="B9" i="2" s="1"/>
  <c r="B10" i="2" s="1"/>
  <c r="I1" i="3"/>
  <c r="E2" i="2" l="1"/>
  <c r="E26" i="2" s="1" a="1"/>
  <c r="E26" i="2" s="1"/>
  <c r="E27" i="2" s="1"/>
  <c r="C2" i="2"/>
  <c r="C24" i="2" s="1" a="1"/>
  <c r="C24" i="2" s="1"/>
  <c r="C25" i="2" s="1"/>
  <c r="J2" i="2" a="1"/>
  <c r="J2" i="2" s="1"/>
  <c r="B2" i="2"/>
  <c r="B17" i="2" s="1"/>
  <c r="B18" i="2" s="1"/>
  <c r="F2" i="2"/>
  <c r="F22" i="2" s="1" a="1"/>
  <c r="F22" i="2" s="1"/>
  <c r="F23" i="2" s="1"/>
  <c r="C19" i="2"/>
  <c r="C20" i="2" s="1"/>
  <c r="E21" i="2" a="1"/>
  <c r="E21" i="2" s="1"/>
  <c r="E24" i="2" a="1"/>
  <c r="E24" i="2" s="1"/>
  <c r="E25" i="2" s="1"/>
  <c r="L1" i="2"/>
  <c r="E4" i="2" a="1"/>
  <c r="E4" i="2" s="1"/>
  <c r="B13" i="2" a="1"/>
  <c r="B13" i="2" s="1"/>
  <c r="B11" i="2" a="1"/>
  <c r="B11" i="2" s="1"/>
  <c r="B12" i="2" a="1"/>
  <c r="B12" i="2" s="1"/>
  <c r="B14" i="2" a="1"/>
  <c r="B14" i="2" s="1"/>
  <c r="F5" i="2" a="1"/>
  <c r="F5" i="2" s="1"/>
  <c r="F6" i="2" s="1"/>
  <c r="F7" i="2" s="1" a="1"/>
  <c r="F7" i="2" s="1"/>
  <c r="F8" i="2" s="1"/>
  <c r="F9" i="2" s="1" a="1"/>
  <c r="F9" i="2" s="1"/>
  <c r="F10" i="2" s="1"/>
  <c r="F17" i="2"/>
  <c r="F18" i="2" s="1"/>
  <c r="D5" i="2" a="1"/>
  <c r="D5" i="2" s="1"/>
  <c r="D6" i="2" s="1"/>
  <c r="D7" i="2" s="1" a="1"/>
  <c r="D7" i="2" s="1"/>
  <c r="D8" i="2" s="1"/>
  <c r="D9" i="2" s="1" a="1"/>
  <c r="D9" i="2" s="1"/>
  <c r="D10" i="2" s="1"/>
  <c r="A1" i="2"/>
  <c r="D2" i="2"/>
  <c r="D4" i="2" s="1" a="1"/>
  <c r="D4" i="2" s="1"/>
  <c r="E5" i="2" a="1"/>
  <c r="E5" i="2" s="1"/>
  <c r="E6" i="2" s="1"/>
  <c r="E7" i="2" s="1" a="1"/>
  <c r="E7" i="2" s="1"/>
  <c r="E8" i="2" s="1"/>
  <c r="E9" i="2" s="1" a="1"/>
  <c r="E9" i="2" s="1"/>
  <c r="E10" i="2" s="1"/>
  <c r="C5" i="2" a="1"/>
  <c r="C5" i="2" s="1"/>
  <c r="C6" i="2" s="1"/>
  <c r="C7" i="2" s="1" a="1"/>
  <c r="C7" i="2" s="1"/>
  <c r="C8" i="2" s="1"/>
  <c r="C9" i="2" s="1" a="1"/>
  <c r="C9" i="2" s="1"/>
  <c r="C10" i="2" s="1"/>
  <c r="F24" i="2" a="1"/>
  <c r="F24" i="2" s="1"/>
  <c r="F25" i="2" s="1"/>
  <c r="F4" i="2" a="1"/>
  <c r="F4" i="2" s="1"/>
  <c r="L2" i="2"/>
  <c r="E22" i="2" a="1"/>
  <c r="E22" i="2" s="1"/>
  <c r="E23" i="2" s="1"/>
  <c r="E19" i="2"/>
  <c r="E20" i="2" s="1"/>
  <c r="C17" i="2" l="1"/>
  <c r="C18" i="2" s="1"/>
  <c r="F26" i="2" a="1"/>
  <c r="F26" i="2" s="1"/>
  <c r="F27" i="2" s="1"/>
  <c r="F19" i="2"/>
  <c r="F20" i="2" s="1"/>
  <c r="E17" i="2"/>
  <c r="E18" i="2" s="1"/>
  <c r="F21" i="2" a="1"/>
  <c r="F21" i="2" s="1"/>
  <c r="E3" i="2" a="1"/>
  <c r="E3" i="2" s="1"/>
  <c r="C26" i="2" a="1"/>
  <c r="C26" i="2" s="1"/>
  <c r="C27" i="2" s="1"/>
  <c r="C21" i="2" a="1"/>
  <c r="C21" i="2" s="1"/>
  <c r="C22" i="2" a="1"/>
  <c r="C22" i="2" s="1"/>
  <c r="C23" i="2" s="1"/>
  <c r="C3" i="2" a="1"/>
  <c r="C3" i="2" s="1"/>
  <c r="D26" i="2" a="1"/>
  <c r="D26" i="2" s="1"/>
  <c r="D27" i="2" s="1"/>
  <c r="F3" i="2" a="1"/>
  <c r="F3" i="2" s="1"/>
  <c r="C4" i="2" a="1"/>
  <c r="C4" i="2" s="1"/>
  <c r="B4" i="2" a="1"/>
  <c r="B4" i="2" s="1"/>
  <c r="B24" i="2" a="1"/>
  <c r="B24" i="2" s="1"/>
  <c r="B25" i="2" s="1"/>
  <c r="B22" i="2" a="1"/>
  <c r="B22" i="2" s="1"/>
  <c r="B23" i="2" s="1"/>
  <c r="B21" i="2" a="1"/>
  <c r="B21" i="2" s="1"/>
  <c r="D21" i="2" a="1"/>
  <c r="D21" i="2" s="1"/>
  <c r="B26" i="2" a="1"/>
  <c r="B26" i="2" s="1"/>
  <c r="B27" i="2" s="1"/>
  <c r="B19" i="2"/>
  <c r="B20" i="2" s="1"/>
  <c r="B3" i="2" a="1"/>
  <c r="B3" i="2" s="1"/>
  <c r="D17" i="2"/>
  <c r="D18" i="2" s="1"/>
  <c r="D24" i="2" a="1"/>
  <c r="D24" i="2" s="1"/>
  <c r="D25" i="2" s="1"/>
  <c r="C14" i="2" a="1"/>
  <c r="C14" i="2" s="1"/>
  <c r="C12" i="2" a="1"/>
  <c r="C12" i="2" s="1"/>
  <c r="C11" i="2" a="1"/>
  <c r="C11" i="2" s="1"/>
  <c r="C13" i="2" a="1"/>
  <c r="C13" i="2" s="1"/>
  <c r="D13" i="2" a="1"/>
  <c r="D13" i="2" s="1"/>
  <c r="D11" i="2" a="1"/>
  <c r="D11" i="2" s="1"/>
  <c r="D14" i="2" a="1"/>
  <c r="D14" i="2" s="1"/>
  <c r="D12" i="2" a="1"/>
  <c r="D12" i="2" s="1"/>
  <c r="E14" i="2" a="1"/>
  <c r="E14" i="2" s="1"/>
  <c r="E12" i="2" a="1"/>
  <c r="E12" i="2" s="1"/>
  <c r="E13" i="2" a="1"/>
  <c r="E13" i="2" s="1"/>
  <c r="E11" i="2" a="1"/>
  <c r="E11" i="2" s="1"/>
  <c r="D22" i="2" a="1"/>
  <c r="D22" i="2" s="1"/>
  <c r="D23" i="2" s="1"/>
  <c r="D3" i="2" a="1"/>
  <c r="D3" i="2" s="1"/>
  <c r="D19" i="2"/>
  <c r="D20" i="2" s="1"/>
  <c r="F13" i="2" a="1"/>
  <c r="F13" i="2" s="1"/>
  <c r="F11" i="2" a="1"/>
  <c r="F11" i="2" s="1"/>
  <c r="F12" i="2" a="1"/>
  <c r="F12" i="2" s="1"/>
  <c r="F14" i="2" a="1"/>
  <c r="F14" i="2" s="1"/>
</calcChain>
</file>

<file path=xl/sharedStrings.xml><?xml version="1.0" encoding="utf-8"?>
<sst xmlns="http://schemas.openxmlformats.org/spreadsheetml/2006/main" count="975" uniqueCount="545">
  <si>
    <t>Questions</t>
  </si>
  <si>
    <t>Chunk</t>
  </si>
  <si>
    <t>Facts</t>
  </si>
  <si>
    <t>Answers</t>
  </si>
  <si>
    <t>Eval</t>
  </si>
  <si>
    <t>N°</t>
  </si>
  <si>
    <t>Text</t>
  </si>
  <si>
    <t>Model</t>
  </si>
  <si>
    <t>Cost</t>
  </si>
  <si>
    <t>Duration</t>
  </si>
  <si>
    <t>Date</t>
  </si>
  <si>
    <t>LLM</t>
  </si>
  <si>
    <t>Auto</t>
  </si>
  <si>
    <t>Human</t>
  </si>
  <si>
    <t>Hallus</t>
  </si>
  <si>
    <t>Prec</t>
  </si>
  <si>
    <t>Rec</t>
  </si>
  <si>
    <t>1</t>
  </si>
  <si>
    <t>What is the significance of the value of replacement of a vehicle in the context of estimating damages?</t>
  </si>
  <si>
    <t>et si l’état médical du bénéficiaire le permet, le service assistance organise et prend en charge l’évacuation selon la gravité du cas par :
rUSBJOQSFNJÍSFDMBTTF
DPVDIFUUFPVXBHPOMJU
rWÊIJDVMFTBOJUBJSFMÊHFS
rBNCVMBODF
rBWJPOEFMJHOFSÊHVMJÍSF
DMBTTFÊDPOPNJRVFrBWJPOTBOJUBJSF
Si le contexte médical l’impose, après rapatriement, le service assistance 
organise et prend en charge le transport médicalisé du bénéficiaire en état de quitter le centre médical se trouvant en dehors de son secteur hospitalier jusqu’à son domicile en France métropolitaine,</t>
  </si>
  <si>
    <t>The significance of the value of replacement of a vehicle in the context of estimating damages is that a vehicle is considered economically repairable when the cost of repairs is less than or equal to the value of replacing the insured property at the time of the claim. If the cost of repairs exceeds this value and the supporting invoice cannot be provided, the replacement value of the vehicle cannot exceed the purchase price. This value is crucial in determining whether a vehicle is economically repairable or if it qualifies as a total loss, leading to the estimation of damages based on specific conditions.</t>
  </si>
  <si>
    <t>gpt-3.5-turbo</t>
  </si>
  <si>
    <t>0.00149</t>
  </si>
  <si>
    <t>9.270295</t>
  </si>
  <si>
    <t>08/05/2024 22:56:15</t>
  </si>
  <si>
    <t>None</t>
  </si>
  <si>
    <t>Est également garanti, sans désignation aux  conditions particulières  mais après notre accord :  
 le véhicule précédemment désigné aux  conditions particulières  dans un contexte d’essai en vue de la vente (article 6 -1) ; 
 le véhicule temporairement loué ou emprunté du fait de l’indisponibilité fortuite du véhicule assuré en cas de transfert temp oraire 
de garanties (article 6 -2). 
ARTICLE  6    Extension de garanties  
Après avoir préalablement donné notre accord, nous pouvons, pour une période limitée, étendre notre couverture d’assurance en  
cas d’essai en vue de la vente ou de transfert temporaire de garanties.</t>
  </si>
  <si>
    <t>The value of replacement of a vehicle is significant in the context of estimating damages because it is used to determine the maximum amount that the insurance company will pay for repairs. If the cost of repairs exceeds the value of replacement, the insurance company will only pay up to the value of replacement.</t>
  </si>
  <si>
    <t>gemini/gemini-pro</t>
  </si>
  <si>
    <t>0.0</t>
  </si>
  <si>
    <t>11.90832</t>
  </si>
  <si>
    <t>08/05/2024 22:56:24</t>
  </si>
  <si>
    <t>de photographie, de téléphonie, les appareils informatiques ou 
électriques, sauf s’il s’agit d’appareils de démonstration ou de dépannage, d’appareils utilisés dans l’exercice même de votre 
profession,  
 les marchandises , l’outillage  transportés sur ou dans une remorque attelée au véhicule assuré,  
 les animaux transportés,  
 les ac cessoires  et aménagements  du véhicule assuré visés à l’article 18,  
 les effets personnels visés à l’article 19,  
 les marchandises  et outillage  transportés dans le véhicule dans un contexte d’essai en vue de la vente (article 6 -1).</t>
  </si>
  <si>
    <t>Pour la remise en état de votre véhicule, vous disposez du libre choix du réparateur professionnel.  
A - L’estimation des dommages est faite, au jour du sinistre, sur la base des prix pratiqués  
 En France, par référence et dans la limite maximale du coût g lobal (pièces et main -d’œuvre ) de remise en état normalement 
pratiqué par les professionnels de l’automobile dans le secteur géographique du lieu des réparations.  
Lorsque l’expert l’estime possible, l’utilisation et le montage de pièces de réemploi acquises auprès de professionnels du 
recyclage sont privilégiés pour déterminer l’estimation,  
 dans le pays de survenance du sinistre  si le véhicule est réparé sur place.</t>
  </si>
  <si>
    <t>Lorsque l’expert l’estime possible, l’utilisation et le montage de pièces de réemploi acquises auprès de professionnels du 
recyclage sont privilégiés pour déterminer l’estimation,  
 dans le pays de survenance du sinistre  si le véhicule est réparé sur place.  
B - Valeur prise en compte lorsque le véhicule assuré est endommagé et économiquemen t réparable  
Un véhicule est considéré comme économiquement réparable lorsque le coût des réparations est inférieur ou égal à la valeur de  
remplacement du bien assuré au jour du sinistre .  
En cas de réparations suite à un événement garanti, l’estimation des dommages est déterminée dans les conditions définies ci -après.</t>
  </si>
  <si>
    <t>A - L’estimation des dommages est faite, au jour du sinistre, sur la base des prix pratiqués  
 En France, par référence et dans la limite maximale du coût g lobal (pièces et main -d’œuvre ) de remise en état normalement 
pratiqué par les professionnels de l’automobile dans le secteur géographique du lieu des réparations.  
Lorsque l’expert l’estime possible, l’utilisation et le montage de pièces de réemploi acquises auprès de professionnels du 
recyclage sont privilégiés pour déterminer l’estimation,  
 dans le pays de survenance du sinistre  si le véhicule est réparé sur place.  
B - Valeur prise en compte lorsque le véhicule assuré est endommagé et économiquemen t réparable  
Un véhicule est considéré comme économiquement réparable lorsque le coût des réparations est inférieur ou égal à la valeur de  
remplacement du bien assuré au jour du sinistre .</t>
  </si>
  <si>
    <t>B - Valeur prise en compte lorsque le véhicule assuré est endommagé et économiquemen t réparable  
Un véhicule est considéré comme économiquement réparable lorsque le coût des réparations est inférieur ou égal à la valeur de  
remplacement du bien assuré au jour du sinistre .  
En cas de réparations suite à un événement garanti, l’estimation des dommages est déterminée dans les conditions définies ci -après.  
BIENS ASS URÉS ESTIMATION DES DOMMAGES  
Véhicule endommagé  Coût des réparations (1) sans pouvoir excéder la valeur de 
remplacement du véhicule au jour du sinistre .</t>
  </si>
  <si>
    <t>B - Valeur prise en compte lorsque le véhicule assuré est endommagé et économiquemen t réparable  
Un véhicule est considéré comme économiquement réparable lorsque le coût des réparations est inférieur ou égal à la valeur de  
remplacement du bien assuré au jour du sinistre .  
En cas de réparations suite à un événement garanti, l’estimation des dommages est déterminée dans les conditions définies ci -après.  
BIENS ASS URÉS ESTIMATION DES DOMMAGES  
Véhicule endommagé  Coût des réparations (1) sans pouvoir excéder la valeur de 
remplacement du véhicule au jour du sinistre . 
Accessoires  et aménagements  volés ou endommagés  Coût des réparations et/ou du remplacement des 
accessoires ou aménagements  du véhicule assuré, sans 
pouvoir excéder la valeur de ces accessoires  et 
aménagements  au jour du sinistre et dans la limite du 
montant indiqué aux  conditions particulières .</t>
  </si>
  <si>
    <t>(1) L’estimation des dommages a pour limite la différence entre la valeur de remplacement du véhicule au jour du sinistre  et celle conservée après sinistre  par ce véhicule :  
 lorsque le coût des réparations est supérieur à cette différence,  
 et que la facture pouvant les justifier n’a pu être produite.  
La valeur de remplacement du véhicule ne peut être supérieure au prix d’achat  de celui -ci.  
C - Valeur prise en compte lorsqu’il y a perte totale du véhicule assuré  
En cas de perte totale  et de cession du véhicule assuré dans le cadre des dispositions des articles L.</t>
  </si>
  <si>
    <t>(1) L’estimation des dommages a pour limite la différence entre la valeur de remplacement du véhicule au jour du sinistre  et celle conservée après sinistre  par ce véhicule :  
 lorsque le coût des réparations est supérieur à cette différence,  
 et que la facture pouvant les justifier n’a pu être produite.  
La valeur de remplacement du véhicule ne peut être supérieure au prix d’achat  de celui -ci.  
C - Valeur prise en compte lorsqu’il y a perte totale du véhicule assuré  
En cas de perte totale  et de cession du véhicule assuré dans le cadre des dispositions des articles L. 327 -1 et suivants du  Code de 
la route , consécutive à l’un des événements garantis, l’estimation des dommages est déterminée dans les conditions définies ci -
après.</t>
  </si>
  <si>
    <t>2</t>
  </si>
  <si>
    <t>Under what circumstances does the insured have the freedom to choose their defense lawyer in legal actions related to penal defense and recourse guarantee?</t>
  </si>
  <si>
    <t>POURQUOI UTILISONS -NOUS VOS DONNÉES PERSONNELLES ?  
Pour vous assurer, vous conseiller au mieux et pour  respecter nos obligations légales  
Vos données personnelles sont collectées et traitées pour les finalités suivantes :  
 la passation, la gestion et l’exécution de vos contrats d’assurance,  
 la passation, la gestion et l’exécution de la prestation de conseil en gestion de patrimoine,  
 la gestion de notre relation client et la prospection commerciale,  
 l’amélioration de nos services notamment en vous proposant des produits ou services permettant de réduire la sinistralité ou 
d’offrir un contrat ou une pre station complémentaire,  
 les études statistiques, enquêtes et sondages,  
 la mise en place d’actions de prévention,  
 l’exécution des dispositions légales, réglementaires et administratives en vigueur,</t>
  </si>
  <si>
    <t>The insured has the freedom to choose their defense lawyer in legal actions related to penal defense and recourse guarantee in the following circumstances: when facing a penal defense action arising from a covered liability under the insurance contract, including in amicable phase for uncompensated damages. The insured can freely choose their lawyer, and the insurance company will cover the fees and expenses within specified limits, subject to exclusions. If the insured wants the insurance company to suggest a lawyer, a written request must be made. However, this principle does not apply when the recourse is exercised simultaneously in the insured's and the insurance company's interests.</t>
  </si>
  <si>
    <t>0.001522</t>
  </si>
  <si>
    <t>9.437047</t>
  </si>
  <si>
    <t>la gestion et l’exécution de vos contrats d’assurance,  
 la passation, la gestion et l’exécution de la prestation de conseil en gestion de patrimoine,  
 la gestion de notre relation client et la prospection commerciale,  
 l’amélioration de nos services notamment en vous proposant des produits ou services permettant de réduire la sinistralité ou 
d’offrir un contrat ou une pre station complémentaire,  
 les études statistiques, enquêtes et sondages,  
 la mise en place d’actions de prévention,  
 l’exécution des dispositions légales, réglementaires et administratives en vigueur,  
 la lutte contre la fraude pouvant notamment conduire à l’in scription sur une liste de personnes présentant un risque de fraude,  
 la lutte contre le blanchiment des capitaux et le financement du terrorisme,</t>
  </si>
  <si>
    <t>The insured has the freedom to choose their defense lawyer in legal actions related to penal defense and recourse guarantee in the following circumstances:
- For any legal action that falls within the scope of penal defense arising from a liability covered under this contract (insured prosecuted before the criminal courts) and the recourse guarantee, including in the amicable phase, for the uncompensated prejudice, the insured has the free choice of his lawyer.
- The insured has the freedom to choose their defense lawyer in legal actions related to penal defense and recourse guarantee, including in the amicable phase, for the uncompensated prejudice.</t>
  </si>
  <si>
    <t>12.626563</t>
  </si>
  <si>
    <t>08/05/2024 22:56:25</t>
  </si>
  <si>
    <t> la passation, la gestion et l’exécution de la prestation de conseil en gestion de patrimoine,  
 la gestion de notre relation client et la prospection commerciale,  
 l’amélioration de nos services notamment en vous proposant des produits ou services permettant de réduire la sinistralité ou 
d’offrir un contrat ou une pre station complémentaire,  
 les études statistiques, enquêtes et sondages,  
 la mise en place d’actions de prévention,  
 l’exécution des dispositions légales, réglementaires et administratives en vigueur,  
 la lutte contre la fraude pouvant notamment conduire à l’in scription sur une liste de personnes présentant un risque de fraude,  
 la lutte contre le blanchiment des capitaux et le financement du terrorisme,  
 la conduite d’activités de recherche et de développement dans le cadre des finalités précitées.</t>
  </si>
  <si>
    <t>234-1 du
Code de la route ou s’il est établi à l’occasion d’un accident qu’il a fait usage de substances
ou plantes classées comme stupéﬁants (articles L. 235-1 à L. 235-4 du Code de la route). Cette
exclusion ne joue pas s’il est prouvé que le sinistre* est sans relation avec cet état.
Ces dispositions  s’appliquent également lorsque l’infr action a été constatée à l’étranger
conformément au droit du pays.</t>
  </si>
  <si>
    <t>234-1 du
Code de la route ou s’il est établi à l’occasion d’un accident qu’il a fait usage de substances
ou plantes classées comme stupéﬁants (articles L. 235-1 à L. 235-4 du Code de la route). Cette
exclusion ne joue pas s’il est prouvé que le sinistre* est sans relation avec cet état.
Ces dispositio ns s’appliquent également lorsque l’infr action a été constatée à l’étranger
conformément au droit du pays.</t>
  </si>
  <si>
    <t>Vous avez alors le libre choix de votre avocat,
      en cas de nécessité de défendre l’affaire devant 
les tribunaux, nous prenons en charge les frais et honoraires, taxes comprises, de l'avocat que vous avez choisi pour vous assister ou vous représenter dans les limites prévues dans le tableau ci-après,
      nous prenons également en charge le coût des auxiliaires 
de justice auxquels il est nécessaire de faire appel.
Pour toute réclamation concernant des dommages consécutifs à un sinistre* dont le montant est inférieur à 1 235 €**, nous exercerons un recours amiable à l’exclu-sion de tout recours par voie judiciaire.
 AUTRES DISPOSITIONS
LE LIBRE CHOIX DE VOTRE DÉFENSEUR
  Vous avez la liberté de choisir un avocat ou toute autre 
personne qualifiée par la législation ou réglementation en vigueur :
    dès la survenance d'un sinistre*, c'est-à-dire en cas de 
refus opposé à votre réclamation,
    lorsque la défense de vos intérêts justifiera une procé-
dure judiciaire ou administrative,
    en cas de conflit d’intérêt entre vous et nous, notam-
ment lorsque nous serons en même temps assureur du responsable.</t>
  </si>
  <si>
    <t>AUTRES DISPOSITIONS
LE LIBRE CHOIX DE VOTRE DÉFENSEUR
  Vous avez la liberté de choisir un avocat ou toute autre 
personne qualifiée par la législation ou réglementation en vigueur :
    dès la survenance d'un sinistre*, c'est-à-dire en cas de 
refus opposé à votre réclamation,
    lorsque la défense de vos intérêts justifiera une procé-
dure judiciaire ou administrative,
    en cas de conflit d’intérêt entre vous et nous, notam-
ment lorsque nous serons en même temps assureur du responsable.
Dans ces cas, nous vous rembourserons les frais et honoraires, 
taxes comprises, de votre avocat dans les limites prévues dans le tableau ci-après.</t>
  </si>
  <si>
    <t>AUTRES DISPOSITIONS
LE LIBRE CHOIX DE VOTRE DÉFENSEUR
  Vous avez la liberté de choisir un avocat ou toute autre 
personne qualifiée par la législation ou réglementation en vigueur :
    dès la survenance d'un sinistre*, c'est-à-dire en cas de 
refus opposé à votre réclamation,
    lorsque la défense de vos intérêts justifiera une procé-
dure judiciaire ou administrative,
    en cas de conflit d’intérêt entre vous et nous, notam-
ment lorsque nous serons en même temps assureur du responsable.
Dans ces cas, nous vous rembourserons les frais et honoraires, 
taxes comprises, de votre avocat dans les limites prévues dans le tableau ci-après.
** Ce seuil est susceptible d’actualisation.Si vous ne connaissez pas d'avocat, nous pouvons sur votre demande écrite, vous en proposer un.En cas de procédure judiciaire ou administrative, si nous intervenons au titre de la garantie Responsabilité civile et si vos intérêts et les nôtres sont communs, vous ne bénéficierez pas du libre choix d’un avocat ou de toute autre personne.</t>
  </si>
  <si>
    <t>08:31  Page43
42C -Dispositions spéciales à la défense pénale et à la garantie recours
GLibre choix du défenseur par l’assur é
Pour toute action en justic e qui relève de la défense pénale découlant d’une responsabilité garantie au
titre de ce contrat (assur é poursuivi devant les juridictions pénales) et de la garantie recours,  y compris
en phase amiable,  pour le préjudic e non indemnisé,  l’assur é a le libre choix de son avocat.
La prise en char ge des frais et honor aires se fera dans les limites indiquées dans le tableau des plafonds
de remb oursement et sous réserv e des exclusions des articles 13 et 14 et de leurs exclusions communes.
Si l’assur é souhaite que la Macif lui propose le nom d’un avocat, il doit en faire la demande par écrit.</t>
  </si>
  <si>
    <t>choix du défenseur par l’assur é
Pour toute action en justic e qui relève de la défense pénale découlant d’une responsabilité garantie au
titre de ce contrat (assur é poursuivi devant les juridictions pénales) et de la garantie recours,  y compris
en phase amiable,  pour le préjudic e non indemnisé,  l’assur é a le libre choix de son avocat.
La prise en char ge des frais et honor aires se fera dans les limites indiquées dans le tableau des plafonds
de remb oursement et sous réserv e des exclusions des articles 13 et 14 et de leurs exclusions communes.
Si l’assur é souhaite que la Macif lui propose le nom d’un avocat, il doit en faire la demande par écrit.
Ce princip e du libre choix de l’avocat ne s’applique pas lorsque le recours est exercé en même temps
dans votre intér êt et dans celui de la Macif .</t>
  </si>
  <si>
    <t>3</t>
  </si>
  <si>
    <t>In what situations does MAAF Assistance intervene for psychological trauma?</t>
  </si>
  <si>
    <t>CONDITIONS D’INTERVENTION 
     Les dépenses engagées sans l’accord préalable de 
MAAF Assistance, resteront à votre charge, de même que les dépenses que vous auriez dû normalement engager en l’absence de l’événement donnant lieu à l’intervention.
     Lorsque MAAF Assistance organise et prend en charge 
un rapatriement ou un transport, il est demandé au bénéficiaire d’utiliser son titre de voyage.
     Lorsque MAAF Assistance a assuré à ses frais le retour 
du bénéficiaire, il est demandé à ce dernier d’effectuer les démarches nécessaires au remboursement de ses titres de transport non utilisés, et de reverser le mon- tant perçu à MAAF Assistance, sous un délai maximum de trois mois suivant la date du retour.
     Les délais d’intervention et les prestations de MAAF 
Assistance sont fonction de la gravité de la situation locale et/ou des possibilités offertes par les infrastruc- tures locales.</t>
  </si>
  <si>
    <t>MAAF Assistance intervient pour un traumatisme psychologique causé par un harcèlement, un accident de la circulation, un accident corporel, un décès, une maladie grave, un viol, une agression physique, une catastrophe naturelle, un sinistre au domicile ou pour avoir été témoin d'un acte de violence comme un attentat ou un acte terroriste.</t>
  </si>
  <si>
    <t>0.0015685</t>
  </si>
  <si>
    <t>8.84476</t>
  </si>
  <si>
    <t>Lorsque MAAF Assistance organise et prend en charge 
un rapatriement ou un transport, il est demandé au bénéficiaire d’utiliser son titre de voyage.
     Lorsque MAAF Assistance a assuré à ses frais le retour 
du bénéficiaire, il est demandé à ce dernier d’effectuer les démarches nécessaires au remboursement de ses titres de transport non utilisés, et de reverser le mon- tant perçu à MAAF Assistance, sous un délai maximum de trois mois suivant la date du retour.
     Les délais d’intervention et les prestations de MAAF 
Assistance sont fonction de la gravité de la situation locale et/ou des possibilités offertes par les infrastruc- tures locales.
     MAAF Assistance n’intervient pas dans les cas sui-
vants : 
     MAAF Assistance ne peut intervenir que dans  
la limite des accords donnés par les autorités locales.</t>
  </si>
  <si>
    <t>Les délais d’intervention et les prestations de MAAF 
Assistance sont fonction de la gravité de la situation locale et/ou des possibilités offertes par les infrastruc- tures locales.
     MAAF Assistance n’intervient pas dans les cas sui-
vants : 
     MAAF Assistance ne peut intervenir que dans  
la limite des accords donnés par les autorités locales.
     MAAF Assistance ne peut en aucun cas se subs-
tituer aux organismes locaux de secours d’ur- gence, ni prendre en charge les frais ainsi enga- gés.
     MAAF Assistance ne sera pas tenue d’intervenir 
dans les cas où le bénéficiaire aurait commis de façon volontaire, un crime ou un délit au regard de la législation en vigueur dans le pays de l’évè-nement.</t>
  </si>
  <si>
    <t>et Protection Juridique Automobile  “.
À défaut de règlement amiable ,nous poursui -
vons notre assistance dans le cadre judiciaire.
&gt; En cas de procédure judiciaire
Lorsqu’aucune issue amiable n’est possible, ou 
lorsque vous faites l’objet d’une action judiciaire, 
nous vous proposons de saisir un avocat. 
Vous disposez du libre choix de votre avocat. Vous 
devez nous communiquer par écrit ses coordon -
nées. Devant les juridictions de France métropo -
litaine, si vous le souhaitez, nous pouvons, sur 
votre demande écrite, vous communiquer les 
coordonnées d’un avocat. 
Nous vous recommandons de demander notre 
accord écrit préalable avant de le saisir. En effet, 
nous refuserons de prendre en charge les frais 
et honoraires de votre conseil pour les interven -
tions qu’il aura effectuées avant votre décla -
ration de litige , sauf si vous êtes en mesure de 
justifier d’une situation d’urgence avérée.</t>
  </si>
  <si>
    <t>b) Soutien psychologique  
Organisation et prise en charge selon la situation d’un entretien téléphonique avec un psychologue clinicien et, si nécessaire, d’un 
entretien en vis -à-vis, voire d’un entretien en vis -à-vis complémentaire.  
c) Aide à domicile  
Les prestations garanties sont les suivantes :  
 aide -ménagère ,  
 présence d’un proche en France  ou dans la Principauté de Monaco,  
 transfert du bénéficiaire chez un proche en France  ou dans la Principauté de Monaco,  
(hors transport médicalisé)  
 prise en charge des enfants (de moins de 16 ans) ou des enfants  atteints d’un handicap (sans limite d’âge) :  
- déplacement d’un proche au domicile,  
- transfert des enfants au domicile d’un proche,  
- garde des enfants au domicile par un intervenant habilité,</t>
  </si>
  <si>
    <t>Les délais d’intervention et les prestations de MAAF 
Assistance sont fonction de la gravité de la situation locale et/ou des possibilités offertes par les infrastruc- tures locales.
     MAAF Assistance n’intervient pas dans les cas sui-
vants : 
     MAAF Assistance ne peut intervenir que dans  
la limite des accords donnés par les autorités locales.
     MAAF Assistance ne peut en aucun cas se subs-
tituer aux organismes locaux de secours d’ur- gence, ni prendre en charge les frais ainsi enga- gés.
     MAAF Assistance ne sera pas tenue d’intervenir 
dans les cas où le bénéficiaire aurait commis de façon volontaire, un crime ou un délit au regard de la législation en vigueur dans le pays de l’évè-nement.
     MAAF Assistance ne peut se substituer aux ser- 
vices publics, sapeurs-pompiers notamment, auxquels il doit être fait appel en cas d’incendie, explosions, etc.</t>
  </si>
  <si>
    <t>les conséquences qui résulteraient de cas de force 
majeure* ou d’événements tels que guerres civiles ou étrangères, actes de terrorisme, représailles, restric- tion à la libre circulation des personnes et des biens, instabilité politique notoire, révolutions, mouvements populaires, émeutes, grèves, saisies ou contraintes par la force publique, interdictions officielles, pirateries, explosions d’engins, effets nucléaires ou radioactifs, empêchements climatiques graves et événements imprévisibles d’origine naturelle.   L'ACCOMPAGNEMENT PSYCHOLOGIQUE
MAAF Assistance intervient lorsque vous avez subi un traumatisme psychologique qui peut avoir été occasionné notamment par un harcèlement* dont un cyber-harcèlement, un accident* de la circulation, un accident corporel*, un décès, une maladie grave, un viol ou une agression* physique, une catastrophe naturelle, un sinistre* au domicile ou pour avoir été témoin oculaire d’un acte de violence comme un attentat, ou un acte terroriste.</t>
  </si>
  <si>
    <t>mouvements populaires, émeutes, grèves, saisies ou contraintes par la force publique, interdictions officielles, pirateries, explosions d’engins, effets nucléaires ou radioactifs, empêchements climatiques graves et événements imprévisibles d’origine naturelle.   L'ACCOMPAGNEMENT PSYCHOLOGIQUE
MAAF Assistance intervient lorsque vous avez subi un traumatisme psychologique qui peut avoir été occasionné notamment par un harcèlement* dont un cyber-harcèlement, un accident* de la circulation, un accident corporel*, un décès, une maladie grave, un viol ou une agression* physique, une catastrophe naturelle, un sinistre* au domicile ou pour avoir été témoin oculaire d’un acte de violence comme un attentat, ou un acte terroriste.
Dans un 1
er temps  MAAF Assistance met à votre disposition 
un service d’écoute et d’aide psychologique par téléphone pour une consultation d’une durée moyenne de 45 minutes.</t>
  </si>
  <si>
    <t>empêchements climatiques graves et événements imprévisibles d’origine naturelle.   L'ACCOMPAGNEMENT PSYCHOLOGIQUE
MAAF Assistance intervient lorsque vous avez subi un traumatisme psychologique qui peut avoir été occasionné notamment par un harcèlement* dont un cyber-harcèlement, un accident* de la circulation, un accident corporel*, un décès, une maladie grave, un viol ou une agression* physique, une catastrophe naturelle, un sinistre* au domicile ou pour avoir été témoin oculaire d’un acte de violence comme un attentat, ou un acte terroriste.
Dans un 1
er temps  MAAF Assistance met à votre disposition 
un service d’écoute et d’aide psychologique par téléphone pour une consultation d’une durée moyenne de 45 minutes. Le coût de cette consultation ainsi que les frais de téléphone sont pris en charge par MAAF Assistance.</t>
  </si>
  <si>
    <t>L'ACCOMPAGNEMENT PSYCHOLOGIQUE
MAAF Assistance intervient lorsque vous avez subi un traumatisme psychologique qui peut avoir été occasionné notamment par un harcèlement* dont un cyber-harcèlement, un accident* de la circulation, un accident corporel*, un décès, une maladie grave, un viol ou une agression* physique, une catastrophe naturelle, un sinistre* au domicile ou pour avoir été témoin oculaire d’un acte de violence comme un attentat, ou un acte terroriste.
Dans un 1
er temps  MAAF Assistance met à votre disposition 
un service d’écoute et d’aide psychologique par téléphone pour une consultation d’une durée moyenne de 45 minutes. Le coût de cette consultation ainsi que les frais de téléphone sont pris en charge par MAAF Assistance.
Dans un 2
nd temps  et selon le diagnostic établi, vous pouvez 
bénéficier de 3 nouvelles consultations maximum  effectuées :
      soit par téléphone auprès du même psychologue,
      soit au cabinet d’un psychologue clinicien agréé, proche de 
votre domicile ou, sur demande, auprès d’un psychologue de votre choix.</t>
  </si>
  <si>
    <t>4</t>
  </si>
  <si>
    <t>What additional options and costs are the responsibility of the renter when using a rental vehicle?</t>
  </si>
  <si>
    <t>Le permis BE est nécessaire pour la conduite des 
véhicules de catégorie B attelés d’une caravane ou 
d’une remorque ou semi-remorque lorsque  :
 • le poids total autorisé en charge (PTAC) de la re -
morque ou de la caravane est supérieur à 750 kg 
et inférieur à 3 500 kg
 • et que la somme des PTAC du véhicule tracteur et 
de la remorque ou de la caravane est supérieure 
à 4 250 kg.
Les droits acquis des détenteurs d’un permis de la 
catégorie EB obtenu avant le 19 janvier 2013 sont 
maintenus par l’apposition de la mention addition -
nelle 79.06 spécifique (permettant de tracter une 
remorque ou une caravane d’un PTAC supérieur à 
3 500kg) en cas de renouvellement du titre.</t>
  </si>
  <si>
    <t>The additional options that the renter may choose to subscribe to, as well as the fuel costs, remain at the renter's expense. However, the rental company cannot provide a trailer, a motorhome, a 2-wheeler, a 3-wheeler, a quad, or any other similar vehicle. The rental of the vehicle includes the assumption of additional insurance related to the rental of the vehicle: 'Driver and transported persons insurance' (referred to as P.A.I.), 'Partial waiver of deductible in case of theft of the rented vehicle' (referred to as T.W. or T.P. or T.P.C.). However, a portion of these deductibles is non-redeemable in case of an accident or theft of the rental vehicle and remains at the renter's expense.</t>
  </si>
  <si>
    <t>0.0015849999999999998</t>
  </si>
  <si>
    <t>10.233974</t>
  </si>
  <si>
    <t>location  
de longue durée, location avec option d’achat ou crédit affecté au véhicule.
Protection  
du conducteurEn cas de blessures physiques ou de décès, l’indemnité vous est versée sous forme 
d’un capital, dans un délai de 15 jours  à compter de l’accord des parties.
L’indemnisation effectuée au titre de cette garantie représente :
-  un règlement définitif lorsque la responsabilité civile du conducteur assuré est 
totalement engagée ou lorsqu’un recours contre un tiers responsable s’avère 
impossible,
-  une avance sur indemnisation lorsqu’un recours total ou partiel contre le ou les 
responsables de l’accident s’avère ultérieurement possible. Dans ce cas, MMA  
est substituée dans les droits et actions des personnes indemnisées.</t>
  </si>
  <si>
    <t>Les options complémentaires que vous pourriez souscrire auprès de la société de location, ainsi que les frais de carburant, restent à votre charge.</t>
  </si>
  <si>
    <t>11.308429</t>
  </si>
  <si>
    <t>location avec option d’achat ou crédit affecté au véhicule.
Protection  
du conducteurEn cas de blessures physiques ou de décès, l’indemnité vous est versée sous forme 
d’un capital, dans un délai de 15 jours  à compter de l’accord des parties.
L’indemnisation effectuée au titre de cette garantie représente :
-  un règlement définitif lorsque la responsabilité civile du conducteur assuré est 
totalement engagée ou lorsqu’un recours contre un tiers responsable s’avère 
impossible,
-  une avance sur indemnisation lorsqu’un recours total ou partiel contre le ou les 
responsables de l’accident s’avère ultérieurement possible. Dans ce cas, MMA  
est substituée dans les droits et actions des personnes indemnisées.
MMA engage les actions nécessaires pour obtenir réparation des dommages  
et perçoit les indemnités obtenues à la suite de ces actions, à concurrence des 
sommes qu’elle a payées.</t>
  </si>
  <si>
    <t>6 DIRECT ASSURANCE AUTOVOTRE ASSURANCE AUTO EN RÉSUMÉ
Vos garanties en un coup d’œil
Garantie Personnelle du Conducteur
Elle indemnise en cas de blessures, d’invalidité ou de décès  
le conducteur à la fois victime et responsable d’un accident.  
Incluse dans chaque formule avec une indemnisation plafonnée  
à 400 000 €, 800 000 € ou 1 500 000 € selon les formules  
ou options souscrites.
Bris de Glace
Direct Assurance prend en charge la réparation ou le 
remplacement des vitres de votre pare-brise, de votre lunette 
arrière, de vos glaces latérales, et si vous êtes en Tous Risques 
Maxi, de vos optiques avant et de votre toit vitré. En cas de 
réparation du pare-brise par injection de résine, ou si vous  
avez souscrit la Tous Risques Maxi ou l’option Zéro franchise  
Bris de glace, vous ne réglez aucune franchise.</t>
  </si>
  <si>
    <t>Incluse dans chaque formule avec une indemnisation plafonnée  
à 400 000 €, 800 000 € ou 1 500 000 € selon les formules  
ou options souscrites.
Bris de Glace
Direct Assurance prend en charge la réparation ou le 
remplacement des vitres de votre pare-brise, de votre lunette 
arrière, de vos glaces latérales, et si vous êtes en Tous Risques 
Maxi, de vos optiques avant et de votre toit vitré. En cas de 
réparation du pare-brise par injection de résine, ou si vous  
avez souscrit la Tous Risques Maxi ou l’option Zéro franchise  
Bris de glace, vous ne réglez aucune franchise.
Dommages Tous Accidents
Tous les dégâts subis par votre voiture lors d’un accident,  
que vous en soyez responsable ou non, sont pris en charge :  
chute d’objet, accident avec ou sans un autre véhicule.</t>
  </si>
  <si>
    <t>La mise à disposition du véhicule de location ne 
peut se faire que dans la limite des disponibilités 
locales et sous réserve des conditions imposées 
par les sociétés de location, notamment quant à 
l’âge du conducteur, la détention du permis de 
conduire et des contraintes qui régissent la cir -
culation internationale des véhicules de location.
Toutefois, les options complémentaires que 
vous pourriez souscrire auprès de la société de 
location, ainsi que les frais de carburant, restent 
à votre charge.
De même, nous ne pouvons pas mettre à votre 
disposition une remorque, une autocaravane, un 
2 roues, un 3 roues un quad ou autre véhicule as-
similé.
La location du véhicule comprend la prise en 
charge d’assurances complémentaires liées à la 
location du véhicule : « Assurances conducteur et 
personnes transportées  » (désignées sous le P.A.I.</t>
  </si>
  <si>
    <t>Toutefois, les options complémentaires que 
vous pourriez souscrire auprès de la société de 
location, ainsi que les frais de carburant, restent 
à votre charge.
De même, nous ne pouvons pas mettre à votre 
disposition une remorque, une autocaravane, un 
2 roues, un 3 roues un quad ou autre véhicule as-
similé.
La location du véhicule comprend la prise en 
charge d’assurances complémentaires liées à la 
location du véhicule : « Assurances conducteur et 
personnes transportées  » (désignées sous le P.A.I.), 
« Rachat partiel de franchise en cas de vol du vé -</t>
  </si>
  <si>
    <t>La mise à disposition du véhicule de location 
ne peut se faire que dans la limite des dispo -
nibilités locales et sous réserve des conditions 
imposées par les sociétés de location, notam -
ment quant à l’âge du conducteur, la détention 
du permis de conduire et des contraintes qui 
régissent la circulation internationale des véhi -
cules de location.
Toutefois, les options complémentaires que 
vous pourriez souscrire auprès de la société de 
location, ainsi que les frais de carburant, restent 
à votre charge.
De même, nous ne pouvons mettre à votre dispo -
sition une remorque, une autocaravane, un 2 roues, 
un 3 roues un quad ou autre véhicule assimilé.
La location du véhicule comprend la prise en 
charge d’assurances complémentaires liées à la 
location du véhicule : « Assurances conducteur et 
personnes transportées  » (désignées sous le P.A.I.</t>
  </si>
  <si>
    <t>Toutefois, les options complémentaires que 
vous pourriez souscrire auprès de la société de 
location, ainsi que les frais de carburant, restent 
à votre charge.
De même, nous ne pouvons mettre à votre dispo -
sition une remorque, une autocaravane, un 2 roues, 
un 3 roues un quad ou autre véhicule assimilé.
La location du véhicule comprend la prise en 
charge d’assurances complémentaires liées à la 
location du véhicule : « Assurances conducteur et 
personnes transportées  » (désignées sous le P.A.I.), 
« Rachat partiel de franchise en cas de vol du vé -
hicule loué » (désigné sous les termes T.W. ou T.P. 
ou T.P.C.).</t>
  </si>
  <si>
    <t>Toutefois, les options complémentaires que 
vous pourriez souscrire auprès de la société de 
location, ainsi que les frais de carburant, restent 
à votre charge.
De même, nous ne pouvons mettre à votre dispo -
sition une remorque, une autocaravane, un 2 roues, 
un 3 roues un quad ou autre véhicule assimilé.
La location du véhicule comprend la prise en 
charge d’assurances complémentaires liées à la 
location du véhicule : « Assurances conducteur et 
personnes transportées  » (désignées sous le P.A.I.), 
« Rachat partiel de franchise en cas de vol du vé -
hicule loué » (désigné sous les termes T.W. ou T.P. 
ou T.P.C.). Toutefois, une partie de ces franchises 
est non rachetable en cas d’accident ou de vol du 
véhicule de location et reste à votre charge .</t>
  </si>
  <si>
    <t>5</t>
  </si>
  <si>
    <t>Discuss the distinction between a "passager à titre gratuit" and a regular passenger in terms of insurance coverage.</t>
  </si>
  <si>
    <t>Nous
La société d’assurances désignée aux Conditions 
personnelles.
Nullité
Voir " Sanctions  ".
Option
Voir " Accessoires  ".
Passager
Personne transportée à l’intérieur du véhicule.
 • Passager à titre gratuit : il ne verse pas de rému -
nération, même s’il participe aux frais de route.
Il peut s’agir de co-voiturage, c’est-à-dire l’utili -
sation conjointe et organisée d’un véhicule par un 
conducteur non professionnel et un ou plusieurs 
tiers passagers, dans le but d’effectuer un trajet 
commun. Le co-voiturage ne doit pas être rému -
néré, hormis le partage des frais liés au trajet.</t>
  </si>
  <si>
    <t>A 'passager à titre gratuit' is a person transported inside a vehicle who does not pay a fee for the transportation, even if they contribute to the travel expenses. This can include carpooling where the passenger does not pay for the ride except for sharing the travel costs. On the other hand, a regular passenger pays a fee that exceeds a fair share of the travel expenses and provides a financial interest to the transporter, even outside of a transport company.</t>
  </si>
  <si>
    <t>0.0014709999999999999</t>
  </si>
  <si>
    <t>9.112524</t>
  </si>
  <si>
    <t>Nous
La société d’assurances désignée aux Conditions 
personnelles.
Nullité
Voir " Sanctions  ".
Option
Voir " Accessoires  ".
Passager
Personne transportée à l’intérieur du véhicule.
 • Passager à titre gratuit : il ne verse pas de rému -
nération, même s’il participe aux frais de route.
Il peut s’agir de co-voiturage, c’est-à-dire l’utili -
sation conjointe et organisée d’un véhicule par un 
conducteur non professionnel et un ou plusieurs 
tiers passagers, dans le but d’effectuer un trajet 
commun. Le co-voiturage ne doit pas être rému -
néré, hormis le partage des frais liés au trajet.
 • Passager à titre onéreux : il verse une rémunéra -
tion qui excède la participation équitable aux frais 
de route et présente un intérêt financier pour le 
transporteur, même hors du cadre d’une entre -
prise de transport.</t>
  </si>
  <si>
    <t>**Passager à titre gratuit**
* Ne verse aucune rémunération, même s'il participe aux frais de route.
* Peut s'agir de covoiturage, où l'utilisation du véhicule est conjointe et organisée, et où les frais sont partagés.
* Le covoiturage ne doit pas être rémunéré, sauf pour le partage des frais liés au trajet.
**Passager régulier**
* Verse une rémunération qui dépasse la participation équitable aux frais de route.
* Présente un intérêt financier pour le transporteur, même en dehors du cadre d'une entreprise de transport.
**Distinction en termes de couverture d'assurance**
La distinction entre un passager à titre gratuit et un passager régulier est importante en termes de couverture d'assurance, car elle détermine qui est couvert par la police d'assurance du véhicule.
* **Passager à titre gratuit:** Généralement couvert par la police d'assurance du véhicule, même s'il n'est pas nommé dans la police.
* **Passager régulier:** Peut ne pas être couvert par la police d'assurance du véhicule, sauf s'il est nommé dans la police ou si la police couvre spécifiquement les passagers à titre onéreux.
Il est important de noter que les définitions et les couvertures spécifiques peuvent varier selon les polices d'assurance et les juridictions. Il est donc essentiel de consulter la police d'assurance spécifique pour déterminer la couverture exacte fournie pour les passagers.</t>
  </si>
  <si>
    <t>14.258892</t>
  </si>
  <si>
    <t>• Passager à titre gratuit : il ne verse pas de rému -
nération, même s’il participe aux frais de route.
Il peut s’agir de co-voiturage, c’est-à-dire l’utili -
sation conjointe et organisée d’un véhicule par un 
conducteur non professionnel et un ou plusieurs 
tiers passagers, dans le but d’effectuer un trajet 
commun. Le co-voiturage ne doit pas être rému -
néré, hormis le partage des frais liés au trajet.
 • Passager à titre onéreux : il verse une rémunéra -
tion qui excède la participation équitable aux frais 
de route et présente un intérêt financier pour le 
transporteur, même hors du cadre d’une entre -
prise de transport.
Pénalité
Sanction financière à la charge de l’assuré suite au 
non respect d’une clause contractuelle ; les pénali -
tés sont mentionnées aux Conditions personnelles.</t>
  </si>
  <si>
    <t>50  CONDITIONS GÉNÉRALES   
Le symbole renvoie à un terme  
défini au lexi que (article 1 ) TITRE III 
        GARANTIES DE PROTECTION JURIDIQUE  
Les seuils de déclenchement et les plafonds applicables aux garanties de Protection Juridique figurent à l’article 3  des présentes 
conditions  générales . 
ARTICLE  28    Protection Juridique suite à accident  
La gestion des sinistres de Protection Juridique suite à accident  est effectuée dans le cadre de la première des modalités de  gestion 
prévues par l’article L. 322 -2-3 du Code des assurances : elle est confiée à  un personnel distinct au sein de l’entreprise.</t>
  </si>
  <si>
    <t>50  CONDITIONS GÉNÉRALES   
Le symbole renvoie à un terme  
défini au lexi que (article 1 ) TITRE III 
        GARANTIES DE PROTECTION JURIDIQUE  
Les seuils de déclenchement et les plafonds applicables aux garanties de Protection Juridique figurent à l’article 3  des présentes 
conditions  générales . 
ARTICLE  28    Protection Juridique suite à accident  
La gestion des sinistres de Protection Juridique suite à accident  est effectuée dans le cadre de la première des modalités de  gestion 
prévues par l’article L. 322 -2-3 du Code des assurances : elle est confiée à  un personnel distinct au sein de l’entreprise.  
28-1 DÉFINITIONS  
A - Personnes assurées  
1 - Pour leur défense et leur recours  
 le propriétaire du véhicule assuré,</t>
  </si>
  <si>
    <t>assagers,  membr es de la famille
Par passagers,  membr es de la famille,  il faut entendr e  l’assur é et son conjoint ou concubin ainsi que :
- leurs ascendants et descendants
- toute personne à leur char ge 
ersonnes transp ortées à titre gratuit
Il s’agit des passagers transp ortés bénévolement même s’ils particip ent occasionnellement aux frais de
route ou partagent le transp ort avec le propriétair e du véhicule assur é (dans le cadre du covoitur age par
exemple).
Bénéﬁcient aussi de cette qualité les personnes transp ortées dans le véhicule assur é d’une aide à
domicile ou d’une assistante maternelle,  même si ce transp ort entre dans le cadre de l’activité salariée de
ces dernièr es.
rescription
C’est le délai au-delà duquel une réclamation n’est plus recevable.</t>
  </si>
  <si>
    <t>6</t>
  </si>
  <si>
    <t>What is the next course of action if a dispute persists between the insured and the insurer after attempting to resolve it internally?</t>
  </si>
  <si>
    <t>Préjudice d’affection  
Souffrances morales subies par le/les proches, ayant la qualité de bénéficiaire(s) au titre du contrat, suite au décès de l’a ssuré.  
Préjudice écologique  
Atteinte non négligeable aux éléments ou aux fonctions des écosystèmes ou aux bénéfices c ollectifs tirés par l’homme de 
l’environnement.  
Préjudice esthétique permanent  
Atteintes altérant l’apparence physique de l’assuré persistant après consolidation.  
Préposé  
Personne qui accomplit un acte ou une formation déterminée sous la direction ou le contrôle d’une autre.  
Prescription  
Délai à l’issue duquel le titulaire d’un droit ne dispose plus d’action pour le faire valoir.</t>
  </si>
  <si>
    <t>The next course of action if a dispute persists between the insured and the insurer after attempting to resolve it internally is to either submit the dispute to a third party designated by mutual agreement or by default by the President of the Tribunal de Grande Instance, or to pursue the action at the insured's own expense. If the insured obtains a final decision more favorable than that proposed by the third party or by the insurer, they will be reimbursed for the expenses and fees incurred for the action.</t>
  </si>
  <si>
    <t>0.001555</t>
  </si>
  <si>
    <t>9.17889</t>
  </si>
  <si>
    <t>Préjudice esthétique permanent  
Atteintes altérant l’apparence physique de l’assuré persistant après consolidation.  
Préposé  
Personne qui accomplit un acte ou une formation déterminée sous la direction ou le contrôle d’une autre.  
Prescription  
Délai à l’issue duquel le titulaire d’un droit ne dispose plus d’action pour le faire valoir.  
Prêt du volant  
Possibilité pour le sou scripteur, le c onducteur habituel désigné aux  conditions particulières  ou le conducte ur expérimenté non 
désigné aux  conditions particulières , alors qu’il est présent dans le véhicule, de confier la conduite du véhic ule à un tiers non désigné 
aux conditions  particulières .  
Prêt occasionnel du véhicule (véhicule assuré prêté à titre occasionnel)  
Possibilité pour le souscripteur ou pour tout c onducteur habituel désigné aux  conditions particulières  d’autoriser un conducte ur 
expérimenté non désigné aux  conditi ons particulières  à emprunter à titre occasionnel le véhicule assuré pour une courte durée.</t>
  </si>
  <si>
    <t>If the dispute persists, the insured can either submit the dispute to a third party designated by mutual agreement or, failing that, by the President of the Judicial Court ruling in the form of summary proceedings. The costs incurred to implement this procedure are borne by the insurer, under the conditions and limits provided for in Article 3.4 of the Annex "Costs and fees covered", unless otherwise decided by the President of the Judicial Court.</t>
  </si>
  <si>
    <t>13.017951</t>
  </si>
  <si>
    <t>Un accusé de réception vous parvient 
sous 10 jours ouvrables si la réponse ne peut vous être adressée dans ce délai.  
 Si votre désaccord persiste, vous pouvez saisir gratuitement le Médiateur de l’Assurance, en écrivant à :  
Médiation de l’Assurance  
TSA 50110  
75441 Paris Cedex 09  
         ou en déposant votre demande sur son site internet  : www.mediation -assurance.org   
         Vous pouvez consulter la charte du Médiateur directement sur ce site.  
Vous pouvez également solliciter directement le Médiateur de l’Assurance s’il s’est écoulé plus de 2 mois depuis l’envoi de v otre 
réclamation initiale.  
 Informations Importantes  
La saisine du Médiateur doit obligatoirement intervenir dans le délai d’un  an à compter de l’envoi de votre réclamation 
initiale  et aucune action contentieuse ne doit avoir été engagée auparavant.</t>
  </si>
  <si>
    <t>Si cette démarche ne permet pas d’y mettre un terme, vous avez la possibilité de vous adresser à la
Commission de recours interne dont nous vous communiquerons les coordonnées sur simple demande.
Si ce désaccord devait persister, et si vous êtes un particulier ayant souscrit ce contrat pour des
besoins non professionnels, vous pouvez alors saisir. La Médiation de l’Assurance :
- Adresse : TSA 50110 75441 Paris Cedex 09 ;
- Internet : http://www.mediation-assurance.orgMédiationL1-int 12-13 actua 01-15 [VEH-AUTO-19 - 04-15 - N828]_CG Automobile  12/09/17  08:31  Page62</t>
  </si>
  <si>
    <t>L’analyse du litige et décision sur les suites à donner
Après analyse des informations transmises, nous envisageons l’opportunité des suites à donner à votre litige à chaque 
étape significative de son évolution. Nous vous en informons et en discutons avec vous.
Vous bénéficiez de nos conseils sur les mesures à prendre et les démarches à effectuer. Le cas échéant, et en accord avec 
vous, nous mettons en œuvre les mesures adaptées.
Désaccord sur les mesures à prendre pour régler le sinistre
En cas de désaccord entre vous et nous portant sur le fondement de votre droit ou sur les mesures à prendre pour régler le 
sinistre, vous pouvez selon les dispositions de l’article L 127-4 du Code des assurances :
  soit soumettre cette difficulté à l’appréciation d’une tierce personne désignée d’un commun accord ou désignée par 
défaut, par le président du Tribunal de Grande Instance statuant en la forme des référés, nous prenons en charge les frais 
exposés pour la mise en œuvre de cette action.</t>
  </si>
  <si>
    <t>Le cas échéant, et en accord avec 
vous, nous mettons en œuvre les mesures adaptées.
Désaccord sur les mesures à prendre pour régler le sinistre
En cas de désaccord entre vous et nous portant sur le fondement de votre droit ou sur les mesures à prendre pour régler le 
sinistre, vous pouvez selon les dispositions de l’article L 127-4 du Code des assurances :
  soit soumettre cette difficulté à l’appréciation d’une tierce personne désignée d’un commun accord ou désignée par 
défaut, par le président du Tribunal de Grande Instance statuant en la forme des référés, nous prenons en charge les frais 
exposés pour la mise en œuvre de cette action. Cependant, le président du Tribunal de Grande Instance peut les mettre 
à votre charge s’il considère que vous avez mis en œuvre cette action dans des conditions abusives ;
  soit exercer l’action objet du désaccord à vos frais :
 –  dans ce cas, si vous obtenez une solution définitive plus favorable que celle proposée par nous ou la tierce personne 
citée ci-dessus, nous vous remboursons les frais et honoraires que vous avez engagés pour cette action dans la limite 
du montant de la garantie.</t>
  </si>
  <si>
    <t>L’assuré doit déclarer le litige ou le conflit à Juridica par écrit en lui 
communiquant toutes pièces utiles. 
Dès réception de sa déclaration, et en cas de litige garanti, un juriste prend 
en charge le dossier et recherche dans un premier temps une solution 
amiable.
Lorsque aucune solution amiable satisfaisante ne peut être envisagée avec 
l’adversaire, et si la procédure judiciaire est opportune (application de 
l’article 3.3 « L’analyse de l’opportunité des suites à donner » de l’annexe) 
et que l’intérêt en jeu du litige est supérieur au montant fixé aux Conditions 
Spéciales, les juristes de Juridica assisteront l’assuré en justice.</t>
  </si>
  <si>
    <t>En cas de différend entre l’assuré et nous sur le fondement du droit ou 
sur les mesures à prendre pour régler un litige ou un conflit, l’assuré peut :
• soit soumettre ce différend à l’appréciation d’une tierce personne désignée 
d’un commun accord ou à défaut par le Président du Tribunal judiciaire 
statuant en la forme des référés. Les frais exposés pour mettre en œuvre 
cette procédure sont à notre charge, dans les conditions et limites 
prévues à l’article 3.4 de l’annexe « Les frais et honoraires pris en 
charge », sauf décision contraire du Président du Tribunal judiciaire. 
• soit exercer lui-même l’action, objet du désaccord à ses frais.</t>
  </si>
  <si>
    <t>En cas de différend entre l’assuré et nous sur le fondement du droit ou 
sur les mesures à prendre pour régler un litige ou un conflit, l’assuré peut :
• soit soumettre ce différend à l’appréciation d’une tierce personne désignée 
d’un commun accord ou à défaut par le Président du Tribunal judiciaire 
statuant en la forme des référés. Les frais exposés pour mettre en œuvre 
cette procédure sont à notre charge, dans les conditions et limites 
prévues à l’article 3.4 de l’annexe « Les frais et honoraires pris en 
charge », sauf décision contraire du Président du Tribunal judiciaire. 
• soit exercer lui-même l’action, objet du désaccord à ses frais.
S’il obtient une décision définitive plus favorable que celle proposée par la 
tierce personne ou par nous, l’assuré sera remboursé des frais et honoraires 
qu’il aura engagés pour l’exercice de cette action, dans les conditions et 
limites prévues à l’article 3.4 « Les frais et honoraires pris en charge » 
de l’annexe.3.4.</t>
  </si>
  <si>
    <t>7</t>
  </si>
  <si>
    <t>What are the implications of failing to pay one installment of your insurance premium if it is divided into multiple payments?</t>
  </si>
  <si>
    <t>nous n’in-terviendrons pas :
  si les éléments constitutifs du litige  (l’infraction  
ou la connaissance du problème de consommation) étaient connus de vous à la prise d’effet de la garantie,
  si le sinistre n’est pas survenu pendant la période 
d’effet de la garantie (ou au plus tard six mois  après la cessation de la garantie en cas de vente du véhicule garanti pour un litige lié à la vente),
  si le litige résulte d’un fait intentionnel ou dolosif 
de votre part ou de votre implication dans des infractions qualifiées de volontaires contre les personnes ou les biens,
  si le litige est de nature fiscale ou douanière,
  si le litige résulte seulement de votre non-paiement 
des sommes que vous devez et conséquences en résultant,
  si le litige relève, en cas de procès,</t>
  </si>
  <si>
    <t>If you fail to pay one installment of your insurance premium when it is divided into multiple payments, the consequences are as follows: the suspension of your coverage 30 days after the reminder letter is sent, and the automatic termination of your contract 10 days after the suspension. If your annual premium has been divided, the suspension of coverage for non-payment of one of the installments affects the entire annual period of insurance and immediately makes the other installments due.</t>
  </si>
  <si>
    <t>0.0014925</t>
  </si>
  <si>
    <t>8.841269</t>
  </si>
  <si>
    <t>si le sinistre n’est pas survenu pendant la période 
d’effet de la garantie (ou au plus tard six mois  après la cessation de la garantie en cas de vente du véhicule garanti pour un litige lié à la vente),
  si le litige résulte d’un fait intentionnel ou dolosif 
de votre part ou de votre implication dans des infractions qualifiées de volontaires contre les personnes ou les biens,
  si le litige est de nature fiscale ou douanière,
  si le litige résulte seulement de votre non-paiement 
des sommes que vous devez et conséquences en résultant,
  si le litige relève, en cas de procès, des institutions 
de l’Union européenne et du Conseil de l’Europe ou d’une juridiction étrangère aux États membres de l’Union européenne et à la Suisse,</t>
  </si>
  <si>
    <t>If you fail to pay one installment of your insurance premium when it is divided into multiple payments, the insurer will send you a registered letter of formal notice. This letter will:
* Suspend your coverage 30 days after it is sent
* Automatically cancel your contract 10 days after your coverage is suspended
If your annual premium has been divided into installments, the suspension of coverage for non-payment of one of these installments will take effect until the end of the annual insurance period and will make the other premium installments immediately due.</t>
  </si>
  <si>
    <t>11.829178</t>
  </si>
  <si>
    <t>nous n’inter-
viendrons pas :
  si les éléments constitutifs du litige étaient connus 
de vous à la prise d’effet de la garantie,
  si le sinistre* n’est pas survenu pendant la période 
d’effet de la garantie,
  si le litige résulte d’un fait intentionnel ou dolosif de 
votre part ou de votre implication dans des infrac- tions qualifiées de volontaires contre les personnes ou les biens,
  si le litige résulte seulement de votre non-paiement 
des sommes que vous devez et conséquences en résultant,
  en cas d’infraction aux règles du Code de la route,
  si le litige relève, en cas de procès, des institutions 
de l’Union européenne et du Conseil de l’Europe ou d’une juridiction étrangère aux États membres de l’Union européenne et à la Suisse,</t>
  </si>
  <si>
    <t>si le sinistre* n’est pas survenu pendant la période 
d’effet de la garantie,
  si le litige résulte d’un fait intentionnel ou dolosif de 
votre part ou de votre implication dans des infrac- tions qualifiées de volontaires contre les personnes ou les biens,
  si le litige résulte seulement de votre non-paiement 
des sommes que vous devez et conséquences en résultant,
  en cas d’infraction aux règles du Code de la route,
  si le litige relève, en cas de procès, des institutions 
de l’Union européenne et du Conseil de l’Europe ou d’une juridiction étrangère aux États membres de l’Union européenne et à la Suisse,
  si l’enjeu financier du litige est inférieur à 100 € **,
  si le litige est déclaré dans le cadre d’une action col- 
lective d’usagers,</t>
  </si>
  <si>
    <t>si le litige résulte d’un fait intentionnel ou dolosif de 
votre part ou de votre implication dans des infrac- tions qualifiées de volontaires contre les personnes ou les biens,
  si le litige résulte seulement de votre non-paiement 
des sommes que vous devez et conséquences en résultant,
  en cas d’infraction aux règles du Code de la route,
  si le litige relève, en cas de procès, des institutions 
de l’Union européenne et du Conseil de l’Europe ou d’une juridiction étrangère aux États membres de l’Union européenne et à la Suisse,
  si l’enjeu financier du litige est inférieur à 100 € **,
  si le litige est déclaré dans le cadre d’une action col- 
lective d’usagers,
  si l’inobservation des horaires est la conséquence 
d’une grève ou d’une circonstance constitutive d’un cas de force majeure*.</t>
  </si>
  <si>
    <t>Toutefois, cette part de cotisation ne peut être supérieure à 6 mois de cotisations.
Le contrat non résilié reprend ses effets le lendemain à midi 
du jour où nous avons reçu le règlement de l’intégralité des sommes dont vous nous êtes redevables.
Si vous ne réglez pas votre cotisation ou fraction de cotisation 
dans les 10 jours de son échéance, toutes les fractions  non encore payées du semestre civil en cours deviennent immédiatement exigibles si vous payez en 2, 4, 10 ou 12 fois. Et si vous aviez souscrit au prélèvement automatique, celui- ci est annulé.
  QUE SE PASSE-T-IL EN CAS DE MAJORA TION DE COTISA TION ?
Vous en êtes informé par votre avis d’échéance. 
      Quels sont vos droits ?</t>
  </si>
  <si>
    <t>Le contrat non résilié reprend ses effets le lendemain à midi 
du jour où nous avons reçu le règlement de l’intégralité des sommes dont vous nous êtes redevables.
Si vous ne réglez pas votre cotisation ou fraction de cotisation 
dans les 10 jours de son échéance, toutes les fractions  non encore payées du semestre civil en cours deviennent immédiatement exigibles si vous payez en 2, 4, 10 ou 12 fois. Et si vous aviez souscrit au prélèvement automatique, celui- ci est annulé.
  QUE SE PASSE-T-IL EN CAS DE MAJORA TION DE COTISA TION ?
Vous en êtes informé par votre avis d’échéance. 
      Quels sont vos droits ? 
     L’augmentation est imposée par voie législative ou 
réglementaire : elle n’ouvre droit ni à contestation ni à résiliation.</t>
  </si>
  <si>
    <t>Que se passe-t’il en cas de non-paiement  
de la cotisation ?
Le non-paiement de la cotisation provoque l’envoi 
d’une lettre de mise en demeure dont les conditions 
d’envoi, le contenu et les conséquences sont régle -
mentés par l’article L 113-3 du Code des Assurances.
Si vous ne payez pas votre cotisation ou fraction de 
cotisation dans les 10 jours suivants son échéance, 
nous vous adressons une lettre recommandée qui  :
 • suspend les garanties à l’expiration d’un délai de 
30 jours à compter de son expédition, • résilie automatiquement le contrat à l’issue d’un 
délai supplémentaire de 10 jours après la sus -
pension de vos garanties.</t>
  </si>
  <si>
    <t>Que se passe-t’il en cas de non-paiement  
de la cotisation ?
Le non-paiement de la cotisation provoque l’envoi 
d’une lettre de mise en demeure dont les conditions 
d’envoi, le contenu et les conséquences sont régle -
mentés par l’article L 113-3 du Code des Assurances.
Si vous ne payez pas votre cotisation ou fraction de 
cotisation dans les 10 jours suivants son échéance, 
nous vous adressons une lettre recommandée qui  :
 • suspend les garanties à l’expiration d’un délai de 
30 jours à compter de son expédition, • résilie automatiquement le contrat à l’issue d’un 
délai supplémentaire de 10 jours après la sus -
pension de vos garanties.
Pendant la période de suspension des garanties, 
le paiement de votre cotisation et des frais de re -
couvrement permet de remettre en cours votre 
contrat le lendemain, à 12h00 du jour de paiement.</t>
  </si>
  <si>
    <t>La cotisation appelée compr end les frais accessoir es et
les impôts et taxes.
Elle est exigible en princip e annuellement et d’avanc e à
la date d’échéanc e*. Toutefois,  un paiement fractionné
peut vous être accordé.
A défaut de paiement d’une cotisation (ou d’une
fraction de cotisation) dans les dix jours suivant son
échéanc e*, nous sommes en droit de vous adresser , à
votre dernier domicile connu,  une lettr e recommandée
de mise en demeur e qui entr aîner a(sauf si entre-temps
la cotisation a été réglée) :
Gla susp ension de vos garanties trente jours après
l’envoi de cette lettr e ;
Gla résiliation de votre contr at dix jours après la
susp ension.
Si votre cotisation annuelle a été fractionnée, la suspension
de garantie pour non-paiement d’une des fractions de cette
cotisation produit ses eﬀets jusqu’à l’expiration de la
période annuelle d’assurance et rend immédiatement
exigibles les autres fractions de cotisation.</t>
  </si>
  <si>
    <t>8</t>
  </si>
  <si>
    <t>What type of guarantee does the insurance provide for legal defense in criminal cases?</t>
  </si>
  <si>
    <t>Aussi,  pour éviter plus tard tout litige,  il convient de : 
1 – le remplir immédiatement après l’accident* ;
2 – être très attentif et très précis dans sa rédaction de façon à noter les circonstanc es exactes
de l’accident* et cocher les cases correspondantes ;
3 – bien indiquer les coordonnées de l’autre automobiliste,  de son assur eur et des témoins ;
4 – porter en observation ce qui n’a pu être évoqué ailleurs (désaccord avec l’autre
automobiliste,  précisions complémentair es…) ;
5 – faire un croquis ﬁdèle de l’accident* (position des véhicules) et de l’envir onnement (bandes
directionnelles,  panneaux…) ;
6 – indiquer précisément les dommages consécutifs à l’accident ;</t>
  </si>
  <si>
    <t>The insurance provides a guarantee for legal defense in criminal cases, as stated in the CG_assurance_auto_18133.pdf (p. 12) paragraph. It includes defending the insured at the insurer's expense and responding to claims addressed to the insured.</t>
  </si>
  <si>
    <t>0.001439</t>
  </si>
  <si>
    <t>8.290301</t>
  </si>
  <si>
    <t>2 – être très attentif et très précis dans sa rédaction de façon à noter les circonstanc es exactes
de l’accident* et cocher les cases correspondantes ;
3 – bien indiquer les coordonnées de l’autre automobiliste,  de son assur eur et des témoins ;
4 – porter en observation ce qui n’a pu être évoqué ailleurs (désaccord avec l’autre
automobiliste,  précisions complémentair es…) ;
5 – faire un croquis ﬁdèle de l’accident* (position des véhicules) et de l’envir onnement (bandes
directionnelles,  panneaux…) ;
6 – indiquer précisément les dommages consécutifs à l’accident ;
7 – le relire soigneusement avant signatur e par les deux automobilistes (après il est trop tard
pour le modiﬁer) ;</t>
  </si>
  <si>
    <t>Protection juridique - défense pénale hors accident</t>
  </si>
  <si>
    <t>10.806946999999997</t>
  </si>
  <si>
    <t>3 – bien indiquer les coordonnées de l’autre automobiliste,  de son assur eur et des témoins ;
4 – porter en observation ce qui n’a pu être évoqué ailleurs (désaccord avec l’autre
automobiliste,  précisions complémentair es…) ;
5 – faire un croquis ﬁdèle de l’accident* (position des véhicules) et de l’envir onnement (bandes
directionnelles,  panneaux…) ;
6 – indiquer précisément les dommages consécutifs à l’accident ;
7 – le relire soigneusement avant signatur e par les deux automobilistes (après il est trop tard
pour le modiﬁer) ;
8 – indiquer avant sépar ation des feuillets le nombr e de cases cochées.</t>
  </si>
  <si>
    <t>précisions complémentair es…) ;
5 – faire un croquis ﬁdèle de l’accident* (position des véhicules) et de l’envir onnement (bandes
directionnelles,  panneaux…) ;
6 – indiquer précisément les dommages consécutifs à l’accident ;
7 – le relire soigneusement avant signatur e par les deux automobilistes (après il est trop tard
pour le modiﬁer) ;
8 – indiquer avant sépar ation des feuillets le nombr e de cases cochées.Conseils pour la rédaction d’un constat amiableL
Les 2 garanties Assistance Panne 0 km et le Prêt de véhicule, précédemment évoquées (articles 17 et 18),
constituent le service Mobilité, c’est-à-dire:
Gl’assistanc e, dès que vous quittez votre domicile,</t>
  </si>
  <si>
    <t>panneaux…) ;
6 – indiquer précisément les dommages consécutifs à l’accident ;
7 – le relire soigneusement avant signatur e par les deux automobilistes (après il est trop tard
pour le modiﬁer) ;
8 – indiquer avant sépar ation des feuillets le nombr e de cases cochées.Conseils pour la rédaction d’un constat amiableL
Les 2 garanties Assistance Panne 0 km et le Prêt de véhicule, précédemment évoquées (articles 17 et 18),
constituent le service Mobilité, c’est-à-dire:
Gl’assistanc e, dès que vous quittez votre domicile,  en cas de panne ou crevaison,
Gle prêt d’un véhicule à la suite d’un accident,  d’un vol voire d’une panne.</t>
  </si>
  <si>
    <t>Nous interviendrons de la façon suivante :
   nous vous informerons de vos droits et de vos 
obligations,
   nous prendrons en charge les frais de constitution 
de dossier (enquêtes, procès verbaux de police ou de gendarmerie, constats d’huissier, etc.),
   nous nous engageons à vous défendre à nos frais,
   nous répondrons aux réclamations qui vous seront 
adressées.
 QUI EST COUVERT PAR CETTE GARANTIE ?
 Toutes les personnes dont nous garantissons la responsabi-
lité bénéficient, dans les mêmes conditions, de la garantie Défense à l’exception :
   des personnes poursuivies pour conduite en état 
alcoolique*, ou sous l'emprise de stupéfiants* ou pour délit de fuite,
   des personnes utilisant votre véhicule sans votre 
accord ou contre votre gré.</t>
  </si>
  <si>
    <t>Nous assurons votre défense si vous faites l’objet de poursuites pénales.
Articles 3.5 
et 3.6 des 
Conditions 
généralesLe Recours Vous êtes victime d’un dommage ?
Nous garantissons l’exercice de votre recours amiable ou judiciaire afin d’obtenir 
la réparation des dommages subis par le véhicule assuré et ses occupants lors d’un 
accident de la circulation.
La Protection 
juridique -  
défense pénale 
hors accidentVous êtes poursuivi devant une juridiction répressive ou devant une commission 
administrative en cas d’infraction au Code de la route du fait de la détention ou 
l’utilisation du véhicule assuré ?
Nous garantissons la défense de vos intérêts.</t>
  </si>
  <si>
    <t>Nous assurons votre défense si vous faites l’objet de poursuites pénales.
Articles 3.5 
et 3.6 des 
Conditions 
généralesLe Recours Vous êtes victime d’un dommage ?
Nous garantissons l’exercice de votre recours amiable ou judiciaire afin d’obtenir 
la réparation des dommages subis par le véhicule assuré et ses occupants lors d’un 
accident de la circulation.
La Protection 
juridique -  
défense pénale 
hors accidentVous êtes poursuivi devant une juridiction répressive ou devant une commission 
administrative en cas d’infraction au Code de la route du fait de la détention ou 
l’utilisation du véhicule assuré ?
Nous garantissons la défense de vos intérêts.
LES GARANTIES LA PROTECTION DE VOTRE VÉHICULE DÉTAIL
Les Dommages 
accidentelsVotre véhicule est endommagé suite à un accident ou un acte de vandalisme ?</t>
  </si>
  <si>
    <t>Nous garantissons l’exercice de votre recours amiable ou judiciaire afin d’obtenir 
la réparation des dommages subis par le véhicule assuré et ses occupants lors d’un 
accident de la circulation.
La Protection 
juridique -  
défense pénale 
hors accidentVous êtes poursuivi devant une juridiction répressive ou devant une commission 
administrative en cas d’infraction au Code de la route du fait de la détention ou 
l’utilisation du véhicule assuré ?
Nous garantissons la défense de vos intérêts.
LES GARANTIES LA PROTECTION DE VOTRE VÉHICULE DÉTAIL
Les Dommages 
accidentelsVotre véhicule est endommagé suite à un accident ou un acte de vandalisme ?
Nous prenons en charge les réparations des dégâts subis par votre voiture lors  
d’un accident, que vous en soyez responsable ou non.Article 3.11.1 
des Conditions 
générales
LES GARANTIES LA PROTECTION DE VOTRE VÉHICULE DÉTAIL
Le Vol et 
l’incendieVotre véhicule est volé, ou endommagé suite à un incendie ou une tentative de 
vol ?</t>
  </si>
  <si>
    <t>Lorsque le recours n’est fait que dans votre intérêt personnel, nous exerçons 
votre recours avec accord de votre part. 
Quand le recours est exercé contre nous, en cas de désaccord entre l’assuré 
et nous sur le montant de l’indemnité ou sur la mise en jeu d’une garantie, 
l’assuré bénéficie de la garantie Protection Juridique Automobile prévue à 
l’article 2 de la présente annexe.
1.4. Mise en jeu de la garantie Défense Pénale et Recours
L’assuré bénéficie de l’assistance de l’Assureur  qui mettra en œuvre dans 
les meilleurs délais les moyens pour défendre au mieux les intérêts de 
l’assuré. 
L’assuré doit déclarer le sinistre à l’Assureur en respectant les délais  
et le formalisme prévus à l’article 11 du présent contrat «  Informations de 
l’Assureur ».</t>
  </si>
  <si>
    <t>9</t>
  </si>
  <si>
    <t>Under what circumstances does the exclusion for damages caused by transporting hazardous materials not apply?</t>
  </si>
  <si>
    <t>le véhicule, son contenu, son conducteur et ses 
ayants droit lorsque la carte grise du véhicule a été retirée par les autorités administratives compé-tentes,
     le véhicule, son contenu, son conducteur et ses 
ayants droit lorsque le véhicule assuré faisait l’ob- jet d’une location lors de la survenance du dom- mage.Exclusions
LES DOMMAGES SUBIS PAR :
     le véhicule, son contenu, son conducteur et ses 
ayants droit lorsqu’il s’agit d’un transport de per- sonnes à titre onéreux. Cette exclusion ne s’ap- plique pas lors que les sommes versées ont pour seul objet l’indemnisation des frais de trajet.
Exclusions
LES DOMMAGES CAUSÉS OU SUBIS PAR :
     le véhicule, son contenu, son conducteur et ses 
ayants droit lorsque le véhicule transporte des sources de rayonnements ionisants destinées à être utilisées hors d’une installation nucléaire,</t>
  </si>
  <si>
    <t>The exclusion for damages caused by transporting hazardous materials does not apply when the sums paid are solely for the reimbursement of travel expenses.</t>
  </si>
  <si>
    <t>0.0014205</t>
  </si>
  <si>
    <t>8.193862</t>
  </si>
  <si>
    <t>le véhicule, son contenu, son conducteur et ses 
ayants droit lorsque le véhicule assuré faisait l’ob- jet d’une location lors de la survenance du dom- mage.Exclusions
LES DOMMAGES SUBIS PAR :
     le véhicule, son contenu, son conducteur et ses 
ayants droit lorsqu’il s’agit d’un transport de per- sonnes à titre onéreux. Cette exclusion ne s’ap- plique pas lors que les sommes versées ont pour seul objet l’indemnisation des frais de trajet.
Exclusions
LES DOMMAGES CAUSÉS OU SUBIS PAR :
     le véhicule, son contenu, son conducteur et ses 
ayants droit lorsque le véhicule transporte des sources de rayonnements ionisants destinées à être utilisées hors d’une installation nucléaire, dès lors que lesdites sources auraient provoqué ou aggravé le sinistre*,
  le véhicule, son contenu,</t>
  </si>
  <si>
    <t>The exclusion for damages caused by transporting hazardous materials does not apply when transporting:
- oils, mineral spirits, or similar products not exceeding 500 kg or 600 liters, including the supply of liquid or gaseous fuel necessary for the engine</t>
  </si>
  <si>
    <t>13.145093</t>
  </si>
  <si>
    <t>08/05/2024 22:56:23</t>
  </si>
  <si>
    <t>Exclusions
LES DOMMAGES SUBIS PAR :
     le véhicule, son contenu, son conducteur et ses 
ayants droit lorsqu’il s’agit d’un transport de per- sonnes à titre onéreux. Cette exclusion ne s’ap- plique pas lors que les sommes versées ont pour seul objet l’indemnisation des frais de trajet.
Exclusions
LES DOMMAGES CAUSÉS OU SUBIS PAR :
     le véhicule, son contenu, son conducteur et ses 
ayants droit lorsque le véhicule transporte des sources de rayonnements ionisants destinées à être utilisées hors d’une installation nucléaire, dès lors que lesdites sources auraient provoqué ou aggravé le sinistre*,
  le véhicule, son contenu, son conducteur et ses 
ayants droit lorsque le véhicule transporte des matières inflammables, explosives, corrosives ou comburantes, ayant provoqué ou aggravé le sinistre* ;</t>
  </si>
  <si>
    <t>Cette exclusion ne s’ap- plique pas lors que les sommes versées ont pour seul objet l’indemnisation des frais de trajet.
Exclusions
LES DOMMAGES CAUSÉS OU SUBIS PAR :
     le véhicule, son contenu, son conducteur et ses 
ayants droit lorsque le véhicule transporte des sources de rayonnements ionisants destinées à être utilisées hors d’une installation nucléaire, dès lors que lesdites sources auraient provoqué ou aggravé le sinistre*,
  le véhicule, son contenu, son conducteur et ses 
ayants droit lorsque le véhicule transporte des matières inflammables, explosives, corrosives ou comburantes, ayant provoqué ou aggravé le sinistre* ; toutefois la non-garantie ne saurait être invoquée du chef de transports d’huiles,</t>
  </si>
  <si>
    <t>Toutefois, si 
l’aide consiste en une opération de remorquage, 
la garantie n’est acquise que si le remorquage 
est effectué en conformité avec les dispositions 
légales ou réglementaires  ;
 • le remboursement des frais de nettoyage et remise  
en état des garnitures intérieures du véhicule 
assuré, des vêtements du conducteur et des pas-
sagers à la suite du transport bénévole d’urgence 
d’un blessé de la route.
OUTRE LES EXCLUSIONS PRÉVUES  
AU CHAPITRE 5 « CE QUE LE CONTRAT  
NE GARANTIT JAMAIS  », NOTRE GARANTIE 
NE S’APPLIQUE PAS  :
 • lorsque vous êtes mis en cause pour des 
dommages dus à l’amiante ou à tout matériau 
contenant de l’amiante sous quelque forme  
et en quelque quantité que ce soit,
 • aux dommages résultants, directement 
ou indirectement, d’une contamination 
biologique ou chimique provoquée par un acte 
de terrorisme de quelque nature qu’il soit.</t>
  </si>
  <si>
    <t>Cette exclusion ne s’ap- plique pas lors que les sommes versées ont pour seul objet l’indemnisation des frais de trajet.
Exclusions
LES DOMMAGES CAUSÉS OU SUBIS PAR :
     le véhicule, son contenu, son conducteur et ses 
ayants droit lorsque le véhicule transporte des sources de rayonnements ionisants destinées à être utilisées hors d’une installation nucléaire, dès lors que lesdites sources auraient provoqué ou aggravé le sinistre*,
  le véhicule, son contenu, son conducteur et ses 
ayants droit lorsque le véhicule transporte des matières inflammables, explosives, corrosives ou comburantes, ayant provoqué ou aggravé le sinistre* ; toutefois la non-garantie ne saurait être invoquée du chef de transports d’huiles, d’essences minérales ou produits similaires ne dépassant pas 500 kg ou 600 litres y compris l’approvisionne- ment de carburant liquide ou gazeux nécessaire au moteur,</t>
  </si>
  <si>
    <t>• survenus lorsque le véhicule transporte des 
marchandises inflammables, explosives, 
corrosives, comburantes ou toxiques, 
qui provoquent ou aggravent le sinistre1. 
Toutefois, nous ne tenons pas compte, pour 
l’application de cette exclusion  :
 • des transports d’essences minérales ou de 
produits similaires ne dépassant pas 200 kg 
ou 200 litres (y compris l’approvisionnement 
de carburant liquide ou gazeux nécessaire 
au moteur du véhicule),
 • provoqués ou aggravés,  sauf s’ils résultent 
d’un attentat ou d’un acte de terrorisme,  
par des armes ou engins destinés à exploser 
par modification de structure du noyau  
de l’atome ou par tout combustible 
nucléaire, produit, déchet radioactif ou toute 
autre source de rayonnements ionisants,</t>
  </si>
  <si>
    <t>lorsqu’il transporte des matières inflammables, 
explosives, corrosives ou comburantes et à l’occasion desquels lesdites matières auraient provoqué ou 
aggravé le sinistre.
Toutefois, la non-assurance ne saurait être invoquée du chef de transports d’huiles, d’essences minérales ou de 
produits similaires, ne dépassant pas 500 kg ou 600 litres, y compris l’approvisionnement de carburant liquide ou 
gazeux nécessaire au moteur,
–  les dommages survenus au cours d’épreuves, courses, compétitions ou leurs essais, soumis par la 
réglementation en vigueur à l’autorisation préalable des pouvoirs publics.
Toutefois, les garanties souscrites demeurent acquises en cas de participation à des rallyes-concentrations 
touristiques et lors des parcours de liaison entre les étapes d’une manifestation sportive.</t>
  </si>
  <si>
    <t>explosiv es, corrosives ou combur antes et à l’occasion desquels ces matièr es ont
provoqué ou aggr avé le sinistr e*(sauf disposition contr aire prévue dans les conditions particulièr es ou
transp orts d’huiles,  d’essenc es minér ales ou de produits similair es ne dépassant pas 500 kg ou 600 litres,
y compris l’appr ovisionnement de carbur ant liquide ou gazeux nécessair e au moteur) ;
Gles dommages causés aux marchandises transp ortées par le véhicule assur é* ;
Gles dommages causés aux objets transportés par le véhicule assuré* (sauf si la garantie
complémentair e contenu privé* du véhicule a été souscrite).  Quelles sont les exclusions communes à toutes les garanties ?</t>
  </si>
  <si>
    <t>10</t>
  </si>
  <si>
    <t>How is the refund calculated for the portion of the premium or contribution not used during the period when the risk did not occur?</t>
  </si>
  <si>
    <t>.....................................................................................................................  17
La déclaration  .................................................................................................................................................................................................................  17
Le calcul de l’indemnité  .........................................................................................................................................................................................  18
Indemnisations particulières  .............................................................................................................................................................................  19
Dispositions diverses  ...............................................................................................................................................................................................  20</t>
  </si>
  <si>
    <t>The refund for the portion of the premium or contribution not used during the period when the risk did not occur is calculated proportionally. If the inaccurate declaration or omission is intentional, the contract is deemed null, and the insurer retains the premiums paid while reclaiming any amounts paid for claims. This is in accordance with the provisions of Article L 113-8 of the Insurance Code.</t>
  </si>
  <si>
    <t>0.0013865</t>
  </si>
  <si>
    <t>8.692884</t>
  </si>
  <si>
    <t>Article 32 - RÉMUNÉRATION
Le conseil d’administration détermine la 
rémunération du directeur général ou fixe 
les modalités de son contrat de travail, 
conformément aux dispositions du Code des 
assurances.
Article 33 - RESPONSABILITÉ
Le directeur général est responsable civilement 
et pénalement des actes de sa gestion, 
conformément aux dispositions législatives en 
vigueur.
Les dirigeants salariés sont soumis aux 
dispositions de l’article R 322-57 du Code 
des assurances concernant les conventions 
réglementées.
TITRE IV - Charges et  
contributions sociales
Article 34 - CHARGES SOCIALES
La société prend à sa charge les frais 
d’établissement, les frais de gestion et 
d’adminis tration, les amortissements à 
effectuer, la constitution des provisions 
techniques prévues par la réglementation en 
vigueur, ainsi que le règlement intégral de ses 
engagements.</t>
  </si>
  <si>
    <t>This question cannot be answered from the given source.</t>
  </si>
  <si>
    <t>11.048507</t>
  </si>
  <si>
    <t>Article 33 - RESPONSABILITÉ
Le directeur général est responsable civilement 
et pénalement des actes de sa gestion, 
conformément aux dispositions législatives en 
vigueur.
Les dirigeants salariés sont soumis aux 
dispositions de l’article R 322-57 du Code 
des assurances concernant les conventions 
réglementées.
TITRE IV - Charges et  
contributions sociales
Article 34 - CHARGES SOCIALES
La société prend à sa charge les frais 
d’établissement, les frais de gestion et 
d’adminis tration, les amortissements à 
effectuer, la constitution des provisions 
techniques prévues par la réglementation en 
vigueur, ainsi que le règlement intégral de ses 
engagements.
Article 35 - EXERCICE SOCIAL
L’exercice social commence le 1er janvier et se 
termine le 31 décembre.</t>
  </si>
  <si>
    <t>Les dirigeants salariés sont soumis aux 
dispositions de l’article R 322-57 du Code 
des assurances concernant les conventions 
réglementées.
TITRE IV - Charges et  
contributions sociales
Article 34 - CHARGES SOCIALES
La société prend à sa charge les frais 
d’établissement, les frais de gestion et 
d’adminis tration, les amortissements à 
effectuer, la constitution des provisions 
techniques prévues par la réglementation en 
vigueur, ainsi que le règlement intégral de ses 
engagements.
Article 35 - EXERCICE SOCIAL
L’exercice social commence le 1er janvier et se 
termine le 31 décembre.
Article 36 - MARGE DE SOLVABILITÉ
La société doit justifier de l’existence d’une 
marge de solvabilité répondant aux conditions 
fixées par la réglementation en vigueur.</t>
  </si>
  <si>
    <t>47/60
LA COTISATION
CALCUL DE LA COTISATION
Votre cotisation est calculée selon les renseignements que vous nous avez fournis, notamment en fonction :
• du forfait kilométrique que vous avez souscrit et qui est mentionné sur vos conditions particulières,
• du régime de bonus malus que vous nous avez déclaré (Tournées ou non),
• de l’échelonnement du paiement choisi.
Votre cotisation comprend également des taxes obligatoires incluant notamment la couverture additionnelle 
des risques de catastrophes naturelles et la « contribution solidarité victimes terrorisme infractions ».
La clause de réduction-majoration des cotisations s’applique sur l’ensemble des garanties mentionnées à 
l’article 3 (voir texte de la clause légale pages 45 à 47).
Les actes de gestion ainsi que les modifications contractuelles à votre initiative peuvent donner lieu à la 
perception de frais.</t>
  </si>
  <si>
    <t>L’indemnité est réduite en 
proportion du rapport existant entre la cotisation 
appliquée et celle qui aurait dû être perçue. C’est la 
règle proportionnelle de Prime.
Lorsque la déclaration inexacte – ou l’omission –  
est intentionnelle  :
Le contrat est réputé nul par application des dis -
positions prévues par l’article L 113-8 du Code des 
Assurances: nous conservons la ou les cotisations 
versées et nous vous réclamons le remboursement 
des sommes que nous avons été éventuellement 
amenés à payer, soit à vous-même soit à des tiers 
au titre des sinistres survenus.
ATTENTION  :
Nous attirons votre attention sur l’importance 
de ces deux sanctions.</t>
  </si>
  <si>
    <t>Ce que vous devez faire2
59GQuelle est-elle ?
GQuand et comment doit -elle
être réglée ?
GQuelles conséquenc es en cas 
de non-paiement ?
GQu’advient-il de la cotisation?Nous l’avons établie en fonction des caractéristiques de
votre risque.
Elle est variable. Le Conseil d’Administration peut
décider de procéder à une ristourne ou un rappel de
cotisation au titre de l’exercice considér é. Dans le cadre
d’un rappel, le maximum de cotisation auquel vous
pourriez être tenu est de une fois et demie le montant de
la cotisation normale.  Dès lors, le montant du rappel de
cotisation ne peut être supérieur à la moitié de la
cotisation normale.
La cotisation appelée compr end les frais accessoir es et
les impôts et taxes.</t>
  </si>
  <si>
    <t>GQuelles conséquenc es en cas 
de non-paiement ?
GQu’advient-il de la cotisation?Nous l’avons établie en fonction des caractéristiques de
votre risque.
Elle est variable. Le Conseil d’Administration peut
décider de procéder à une ristourne ou un rappel de
cotisation au titre de l’exercice considér é. Dans le cadre
d’un rappel, le maximum de cotisation auquel vous
pourriez être tenu est de une fois et demie le montant de
la cotisation normale.  Dès lors, le montant du rappel de
cotisation ne peut être supérieur à la moitié de la
cotisation normale.
La cotisation appelée compr end les frais accessoir es et
les impôts et taxes.
Elle est exigible en princip e annuellement et d’avanc e à
la date d’échéanc e*.</t>
  </si>
  <si>
    <t>Ce que vous devez faire2
59GQuelle est-elle ?
GQuand et comment doit -elle
être réglée ?
GQuelles conséquenc es en cas 
de non-paiement ?
GQu’advient-il de la cotisation?Nous l’avons établie en fonction des caractéristiques de
votre risque.
Elle est variable. Le Conseil d’Administration peut
décider de procéder à une ristourne ou un rappel de
cotisation au titre de l’exercice considér é. Dans le cadre
d’un rappel, le maximum de cotisa tion auquel vous
pourriez être tenu est de une fois et demie le montant de
la cotisation normale.  Dès lors, le montant du rappel de
cotisation ne peut être supérieur à la moitié de la
cotisation normale.
La cotisation appelée compr end les frais accessoir es et
les impôts et taxes.</t>
  </si>
  <si>
    <t>GQuelles conséquenc es en cas 
de non-paiement ?
GQu’advient-il de la cotisation?Nous l’avons établie en fonction des caractéristiques de
votre risque.
Elle est variable. Le Conseil d’Administration peut
décider de procéder à une ristourne ou un rappel de
cotisation au titre de l’exercice considér é. Dans le cadre
d’un rappel, le maximum de cotisa tion auquel vous
pourriez être tenu est de une fois et demie le montant de
la cotisation normale.  Dès lors, le montant du rappel de
cotisation ne peut être supérieur à la moitié de la
cotisation normale.
La cotisation appelée compr end les frais accessoir es et
les impôts et taxes.
Elle est exigible en princip e annuellement et d’avanc e à
la date d’échéanc e*.</t>
  </si>
  <si>
    <t>11</t>
  </si>
  <si>
    <t>Define "Préjudice d’affection" as described in the document.</t>
  </si>
  <si>
    <t>à 65 % (seuil de déclenchement)  
Pertes de gains 
professionnels 
futurs (article 27 -
2 E) Plafond  : 250  000 € 
EN CAS DE D ÉCÈS  
Participation aux 
frais d’obsèques 
(article 27 -3 A) Plafond  : 5 000 € 
Préjudice 
d’affection  
(article 27 -3 B) Plafond  : 50 000 € dans la limite de 10 000 € par bénéficiaire  
Pertes de revenus 
des proches  
(article 27-3 C) Plafond  : 940 000 €  
Services à la 
personne (article 
27-3 D) Nombre d’unités de valeur  de services à la personne alloué dans la limite de  10 unités de valeur  (5) 
(5) Le</t>
  </si>
  <si>
    <t>Souffrances morales subies par le/les proches, ayant la qualité de bénéficiaire(s) au titre du contrat, suite au décès de l’assuré. (cgauto4dmatmut.pdf, p. 9)</t>
  </si>
  <si>
    <t>0.0014659999999999999</t>
  </si>
  <si>
    <t>8.400295</t>
  </si>
  <si>
    <t>(article 27 -
2 E) Plafond  : 250  000 € 
EN CAS DE D ÉCÈS  
Participation aux 
frais d’obsèques 
(article 27 -3 A) Plafond  : 5 000 € 
Préjudice 
d’affection  
(article 27 -3 B) Plafond  : 50 000 € dans la limite de 10 000 € par bénéficiaire  
Pertes de revenus 
des proches  
(article 27-3 C) Plafond  : 940 000 €  
Services à la 
personne (article 
27-3 D) Nombre d’unités de valeur  de services à la personne alloué dans la limite de  10 unités de valeur  (5) 
(5) Le  plafond est majoré de 50 % dans les situations visées au paragraphe B de l’article 27 -3</t>
  </si>
  <si>
    <t>Souffrances morales subies par le/les proches, ayant la qualité de bénéficiaire(s) au titre du contrat, suite au décès de l’assuré.</t>
  </si>
  <si>
    <t>11.279475</t>
  </si>
  <si>
    <t>Participation aux 
frais d’obsèques 
(article 27 -3 A) Plafond  : 5 000 € 
Préjudice 
d’affection  
(article 27 -3 B) Plafond  : 50 000 € dans la limite de 10 000 € par bénéficiaire  
Pertes de revenus 
des proches  
(article 27-3 C) Plafond  : 940 000 €  
Services à la 
personne (article 
27-3 D) Nombre d’unités de valeur  de services à la personne alloué dans la limite de  10 unités de valeur  (5) 
(5) Le  plafond est majoré de 50 % dans les situations visées au paragraphe B de l’article 27 -3 D-3.</t>
  </si>
  <si>
    <t>• en cas de décès :  
- pour la participation aux frais d’obsèques : à la personne ayant exposé les frais,  
- pour le préjudice d’affection des proches :  
› au conjoint  et aux enfants de l’assuré décédé,  
› à défaut au père et/ou à la mère de l’assuré décédé,  
- pour les pertes de revenus des proches , les services à la personne et les prestations d’accompagnement personnalisé :  
› au conjoint  de l’assuré décédé,  
› aux enfants de l’assuré ou de son conjoint , âgés de moins de 25 ans et économiquement à charge  de l’assuré décédé au 
jour de l’accident ,</t>
  </si>
  <si>
    <t>- pour le préjudice d’affection des proches :  
› au conjoint  et aux enfants de l’assuré décédé,  
› à défaut au père et/ou à la mère de l’assuré décédé,  
- pour les pertes de revenus des proches , les services à la personne et les prestations d’accompagnement personnalisé :  
› au conjoint  de l’assuré décédé,  
› aux enfants de l’assuré ou de son conjoint , âgés de moins de 25 ans et économiquement à charge  de l’assuré décédé au 
jour de l’accident , 
› aux personnes dont l’assuré ou son conjoint a la tutelle ou la curatelle et qui sont économiquement à la charge  de l’assuré 
décédé au jour de l’accident .</t>
  </si>
  <si>
    <t xml:space="preserve">Le préjudice corporel indemnisé comprend notamment : 
En cas de blessures :
rMFTEÊQFOTFTEFTBOUÊBDUVFMMFT	%4"
rMFTQFSUFTEFHBJOTQSPGFTTJPOOFMTBDUVFMMFT	1 (1 "
rMFEÊàDJUGPODUJPOOFMQFSNBOFOU	%'1 
rMFDPÚUEFMBTTJTUBODFEVOFUJFSDFQFSTPOOFBQSÍTDPOTPMJEBUJPO	"5 1 </t>
  </si>
  <si>
    <t>AUTO RÉFÉRENCE 
DéfinitionsPréjudice d’agrément
Le préjudice d’agrément se caractérise par l’impossibilité pour la personne, provisoire ou définitive, de continuer à 
pratiquer des activités de loisirs qui étaient régulières avant l’accident.
Première mise en circulation
Date indiquée sur la carte grise, à l’exception des véhicules neufs achetés hors de France métropolitaine pour lesquels la 
date sera celle indiquée sur la facture d’achat.
Prescription
Durée au-delà de laquelle une action en justice (civile ou pénale), une réclamation n’est plus recevable.
Proche
Personne physique désignée par le bénéficiaire ou un de ses ayants droits. Il doit être domicilié dans le même pays que le 
bénéficiaire.</t>
  </si>
  <si>
    <t>Préjudice d’affection  
Souffrances morales subies par le/les proches, ayant la qualité de bénéficiaire(s) au titre du contrat, suite au décès de l’a ssuré.  
Préjudice écologique  
Atteinte non négligeable aux éléments ou aux fonctions des écosystèmes ou aux bénéfices c ollectifs tirés par l’homme de 
l’environnement.  
Préjudice esthétique permanent  
Atteintes altérant l’apparence physique de l’assuré persistant après consolidation.  
Préposé  
Personne qui accomplit un acte ou une formation déterminée sous la direction ou le contrôle d’une autre.  
Prescription  
Délai à l’issue duquel le titulaire d’un droit ne dispose plus d’action pour le faire valoir.  
Prêt du volant  
Possibilité pour le sou scripteur, le c onducteur habituel désigné aux  conditions particulières  ou le conducte ur expérimenté non 
désigné aux  conditions particulières , alors qu’il est présent dans le véhicule, de confier la conduite du véhic ule à un tiers non désigné 
aux conditions  particulières .</t>
  </si>
  <si>
    <t>12</t>
  </si>
  <si>
    <t>Under what circumstances does the insurance cover occasional and voluntary towing or assistance of a vehicle?</t>
  </si>
  <si>
    <t>5  OÙ TROUVER CE QUE VOUS CHERCHEZ ?
 9. LES GARANTIES D’ASSIST ANCE p. 26
9.1  Garantie Assistance aux personnes p. 26
9.2  Garantie Assistance accident p. 30
9.3  Garantie Assistance accident et panne p. 31
9.4  Garantie Assistance panne 0 km p. 32
9.5  Garantie Véhicule de prêt jusqu’à 3 jours p. 32
9.6  Garantie Véhicule de prêt jusqu’à 20 jours p. 33
10. LA GARANTIE DÉFENSE JURIDIQUE DE L’AUTOMOBILISTE p. 34
11. LA GARANTIE PANNE MÉCANIQUE p. 40
12. LA GARANTIE ABONNEMENT TRANSPORTS p.</t>
  </si>
  <si>
    <t>The insurance covers occasional and voluntary towing or assistance of a vehicle under the following circumstances: - Occasional towing: The insurance covers the civil liability that may be incurred for damages caused by the insured vehicle when it occasionally tows another motor vehicle or is itself towed by a vehicle, provided that the towing is done in accordance with the Highway Code and the September 30, 1975 decree. This includes specific conditions such as the towed vehicle having signaling devices connected to the towing vehicle or being connected by a rigid bar if it has no driver. - Voluntary assistance: The insurance covers the liability that may be incurred due to damages suffered by individuals who have voluntarily provided assistance during the insured vehicle's circulation, or the liability these individuals may face, or the liability for damages caused to any person to whom the insured vehicle owner voluntarily provides assistance with a vehicle.</t>
  </si>
  <si>
    <t>0.001453</t>
  </si>
  <si>
    <t>9.800082</t>
  </si>
  <si>
    <t>9. LES GARANTIES D’ASSIST ANCE p. 26
9.1  Garantie Assistance aux personnes p. 26
9.2  Garantie Assistance accident p. 30
9.3  Garantie Assistance accident et panne p. 31
9.4  Garantie Assistance panne 0 km p. 32
9.5  Garantie Véhicule de prêt jusqu’à 3 jours p. 32
9.6  Garantie Véhicule de prêt jusqu’à 20 jours p. 33
10. LA GARANTIE DÉFENSE JURIDIQUE DE L’AUTOMOBILISTE p. 34
11. LA GARANTIE PANNE MÉCANIQUE p. 40
12. LA GARANTIE ABONNEMENT TRANSPORTS p. 43
12.1  Garanties Dommages corporels + p.</t>
  </si>
  <si>
    <t>9.402048</t>
  </si>
  <si>
    <t>GARANTIES ASSIST ANCE AUX PERSONNES ET  
RENSEIGNEMENTS JURIDIQUES
S’ajoutent au tarif annuel, les cotisations de la garantie « Assistance aux personnes » (cf. paragraphe 9.1) et du service « Renseignements juridiques » (cf. paragrahe 13.3).
Cette garantie et ce service, inclus dans votre contrat, sont 
facturés indépendamment et une seule fois par an quel que soit le nombre de contrats souscrits contenant cette garantie et ce service.Les frais de fractionnement inclus dans la 
cotisation TTC(1)Les frais d'échéance ou frais de gestion annuels, 
facturés une seule fois,</t>
  </si>
  <si>
    <t>01 55 92 26 92Conditions Générales
Assistance aux personnesLa solution AXA</t>
  </si>
  <si>
    <t>En fonction du nombre d’heure d’ assistance  permanente par tierc e personne  par jour,</t>
  </si>
  <si>
    <t>L’AIDE BÉNÉVOLE
C’est-à-dire :
   la responsabilité qui peut vous incomber en raison des 
dommages subis par des personnes qui vous auraient prêté bénévolement leur concours à l’occasion de la circulation du véhicule assuré,
  ou la responsabilité que ces personnes peuvent encourir 
à l’occasion de cette assistance,
  ou la responsabilité qui peut vous incomber en raison 
des dommages causés à toute personne à laquelle vous prêtez bénévolement votre concours à l’aide d’un véhicule assuré.
Les opérations de remorquage sont exclues.
  LE REMORQUAGE OCCASIONNEL
C’est-à-dire la responsabilité civile qui peut vous incomber 
pour les dommages causés par le véhicule assuré lorsqu’il remorque occasionnellement un autre véhicule terrestre à moteur ou est lui-même remorqué par un véhicule, si le remorquage est effectué en conformité avec l’Article 
R.317-21 du Code de la route et l’arrêté du 30 septembre 1975, à savoir :
   le véhicule remorqué doit comporter un dispositif de 
signalisation relié au véhicule tracteur sauf si l'ensemble de ses feux fonctionne et qu'il possède un conducteur,
   si le véhicule remorqué n'a pas de conducteur, ce véhicule 
doit être relié au véhicule tracteur par une barre rigide.</t>
  </si>
  <si>
    <t>Assistance au véhicule
En cas de panne, d’accident, de tentative de vol 
ou vol du véhicule
&gt; Dépannage  / remorquage
Votre véhicule est en panne, accidenté, retrouvé 
hors d’état de rouler après un vol ou a subi une 
tentative de vol :
Nous organisons et prenons en charge, selon 
les disponibilités locales et la réglementation en 
vigueur, le dépannage sur place ou le remor -
quage du véhicule vers le garage réparateur le 
plus proche du lieu de l’immobilisation.
Cette prestation est accordée à concurrence de 
180 € T.T.C. pour les remorquages effectués sur le 
territoire français et jusqu’à 230 € T.T.C. à l’étran -
ger et sur autoroutes.</t>
  </si>
  <si>
    <t>-  Lors du transport bénévole d’un accidenté de la route, nous remboursons les frais que vous avez sup portés 
pour le nettoyage ou la remise en état des garnitur es intérieures de votre véhicule, de vos effets ves timentaires 
et de ceux des personnes vous accompagnant, 
Vous garez votre véhicule dans un immeuble ? 
-  En cas de dommages d’incendie ou d’explosion cau sés à un immeuble dans lequel le véhicule assuré es t garé, 
et pour la part dont la personne assurée n’est pas propriétaire, nous garantissons la responsabilité c ivile de 
la personne assurée, 
Vous prêtez votre véhicule ? 
-   En cas de dommages causés au conducteur autoris é lorsque ces dommages sont liés à un vice ou à un 
défaut d’entretien du véhicule assuré, nous garanti ssons la responsabilité civile personnelle du propr iétaire du 
véhicule assuré,</t>
  </si>
  <si>
    <t>5.3. L’assistance aux véhicules
Ces prestations d’assistance sont accordées au bénéficiaire suite à une 
panne, une tentative de vol, un vol, un incendie, un acte de vandalisme ou 
un accident matériel sur le véhicule.
5.3.1. Dépannage / Remorquage
Nous organisons et prenons en charge le dépannage sur place ou le ou les 
remorquage(s) du véhicule du lieu d’immobilisation vers le garage le plus 
proche du lieu de l’incident où la réparation pourra être effectuée. 
Le plafond de cette prestation est indiqué aux Conditions Spéciales.</t>
  </si>
  <si>
    <t>5.3. L’assistance aux véhicules
Ces prestations d’assistance sont accordées au bénéficiaire suite à une 
panne, une tentative de vol, un vol, un incendie, un acte de vandalisme ou 
un accident matériel sur le véhicule.
5.3.1. Dépannage / Remorquage
Nous organisons et prenons en charge le dépannage sur place ou le ou les 
remorquage(s) du véhicule du lieu d’immobilisation vers le garage le plus 
proche du lieu de l’incident où la réparation pourra être effectuée. 
Le plafond de cette prestation est indiqué aux Conditions Spéciales. 
En cas d’immobilisation sur autoroute ou voie express, dans les pays où 
seuls les dépanneurs missionnés par les services publics sont habilités 
à intervenir, nous remboursons, sur présentation de pièces justificatives 
originales, les frais de dépannage ou remorquage, jusqu’à l’atelier du 
dépanneur le plus proche du lieu de l’incident, que le bénéficiaire aura 
avancés.</t>
  </si>
  <si>
    <t>13</t>
  </si>
  <si>
    <t>What are the requirements for maintaining insurance coverage during test drives for a vehicle being prepared for sale?</t>
  </si>
  <si>
    <t>pistons et axes, segments, bielles,
coussinets, vilebrequin, pompe à huile, chaîne de
distribution lubriﬁée, pignons, poussoirs, culbuteurs,
arbre à cames, soupapes, guides de soupapes, culasse
et joint de culasse (sauf carter et joints)
(Sauf conduits et durits)
Arbres, roulements,  pignons,  anneaux de synchr os,
baladeur , axes et fourchettes de sélection interne
(sauf carter et joints, boîte de transfert et
over drive)
Convertisseurs,  arbre de turbine,  arbre de pomp e à
huile (sauf carter et joints,  boîtier de gestion)
Pignons, roulements, couronne planétaire et
satellite (sauf carter et joints)
Mécanisme et butée
Radiateurs d’eau et d’huile,</t>
  </si>
  <si>
    <t>During test drives for a vehicle being prepared for sale, insurance coverage can be maintained under certain conditions. The vehicle must be parked at the policyholder's home or in its immediate vicinity. The coverage remains in effect if the policyholder or any designated regular driver is present in the vehicle during the test drives, which must take place within a 20-kilometer radius of the policyholder's home. All coverage ends at the date and time of the sale, or at most, thirty days after transferring the coverage to the new vehicle.</t>
  </si>
  <si>
    <t>0.0015519999999999998</t>
  </si>
  <si>
    <t>9.072503</t>
  </si>
  <si>
    <t>08/05/2024 22:56:16</t>
  </si>
  <si>
    <t>culbuteurs,
arbre à cames, soupapes, guides de soupapes, culasse
et joint de culasse (sauf carter et joints)
(Sauf conduits et durits)
Arbres, roulements,  pignons,  anneaux de synchr os,
baladeur , axes et fourchettes de sélection interne
(sauf carter et joints, boîte de transfert et
over drive)
Convertisseurs,  arbre de turbine,  arbre de pomp e à
huile (sauf carter et joints,  boîtier de gestion)
Pignons, roulements, couronne planétaire et
satellite (sauf carter et joints)
Mécanisme et butée
Radiateurs d’eau et d’huile, pompe à eau, calorstat et
thermo-contact, moto-ventilateur de refroidissement,
joint de culasse (sauf conduits et durits)
Maître-cylindre, répartiteur,</t>
  </si>
  <si>
    <t>- The policyholder or a regular driver designated in the special conditions must be present in the vehicle.
- The test drives must take place within a 20-kilometer radius of the policyholder's home.</t>
  </si>
  <si>
    <t>13.499808</t>
  </si>
  <si>
    <t>pistons et axes, segments, bielles,
coussinets, vilebrequin, pompe à huile, chaîne de
distribution lubriﬁée, pignons, poussoirs, culbuteurs,
arbre à cames, soupapes, guides de soupapes, culasse
et joint de culasse (sauf carter et joints)
(Sauf conduits et durits)
Arbr es, roulements,  pignons,  anneaux de synchr os,
baladeur , axes et fourchettes de sélection interne
(sauf carter et joints, boîte de transfert et
over drive)
Convertisseurs,  arbre de turbine,  arbre de pomp e à
huile (sauf carter et joints,  boîtier de gestion)
Pignons, roulements, couronne planétaire et
satellite (sauf carter et joints)
Arbr e longitudinal (sauf ﬂectors),  transmissions,</t>
  </si>
  <si>
    <t>pompe à huile, chaîne de
distribution lubriﬁée, pignons, poussoirs, culbuteurs,
arbre à cames, soupapes, guides de soupapes, culasse
et joint de culasse (sauf carter et joints)
(Sauf conduits et durits)
Arbr es, roulements,  pignons,  anneaux de synchr os,
baladeur , axes et fourchettes de sélection interne
(sauf carter et joints, boîte de transfert et
over drive)
Convertisseurs,  arbre de turbine,  arbre de pomp e à
huile (sauf carter et joints,  boîtier de gestion)
Pignons, roulements, couronne planétaire et
satellite (sauf carter et joints)
Arbr e longitudinal (sauf ﬂectors),  transmissions,
souﬄets
Démarreur, alternateur,</t>
  </si>
  <si>
    <t>Si votre véhicule est âgé de 4 ans ou plus, vous devez 
préalablement le soumettre à un contrôle technique sauf si celui-ci a déjà fait l’objet d’un contrôle technique au cours des 6 mois précédents.
Vous devez immédiatement nous notifier de cette vente, 
par déclaration auprès de nos conseillers (en agence ou par téléphone) ou par lettre ou support durable (e-mail, espace client sur maaf.fr et sur l’application mobile MAAF et MOI). Votre notification doit préciser la date du transfert de propriété et vous devez nous adresser le certificat de cession et l’attestation d’assurance (carte verte*). Le lendemain à 
zéro heure du jour de la vente, le véhicule n’est plus assuré par votre contrat.
Vous prendrez soin d’exiger de votre acheteur le paiement du 
véhicule par chèque de banque*.</t>
  </si>
  <si>
    <t>Notre garantie s’applique aussi dans les cas parti -
culiers suivants  :
&gt; Véhicule conservé en vue de la vente
Si vous achetez et assurez chez " Nous " un nouveau  
véhicule avant d’avoir vendu le précédent, l’an -
cien véhicule :
 • demeure assuré, dans les mêmes conditions et 
pour les mêmes garanties que précédemment, 
durant les 24 heures qui suivent la prise d’effet 
de la garantie de votre nouveau véhicule ;
 • continue d’être assuré mais uniquement en Res-
ponsabilité civile pendant le délai de 30 jours 
qui suit la prise d’effet de la garantie de votre 
nouveau véhicule. En circulation, cette garantie 
est limitée aux déplacements effectués en vue 
de la vente.</t>
  </si>
  <si>
    <t>6-1 ESSAI EN VUE DE LA VENTE  
Lorsque vous le conservez en vue de sa vente et assumez personnellement les démarches liées à cette mise en vente, nous conti nuons 
à assurer, sous  réserve  des exclusions  ci-après , votre ancien véhicule précédemmen t désigné aux  conditions particulières , dans 
les conditions qu’elles prévoyaient, sous réserve que l’assurance de votre nouveau véhicule nous soit confiée.  
Votre véhicule doit être stationné à votre domicile ou à proximité immédiate de celui -ci.  
Lors d es essais en vue de sa vente, les garanties acquises au véhicule sont maintenues uniquement si :  
 le souscripteur  ou tout conducteur habituel  désigné aux  conditions particulières  est présent à bord du véhicule,  
et  
 ces essais se déroulent dans un rayon  de 20 kilomètres autour du domicile du souscripteur .</t>
  </si>
  <si>
    <t>Votre véhicule doit être stationné à votre domicile ou à proximité immédiate de celui -ci.  
Lors d es essais en vue de sa vente, les garanties acquises au véhicule sont maintenues uniquement si :  
 le souscripteur  ou tout conducteur habituel  désigné aux  conditions particulières  est présent à bord du véhicule,  
et  
 ces essais se déroulent dans un rayon  de 20 kilomètres autour du domicile du souscripteur .  
L’ensemble des garanties accordées prend fin à la date et à l’heure de la vente et, au plus tard, trente jours après la date du transfert 
des garanties de votre contrat sur votre nouveau véhicule.</t>
  </si>
  <si>
    <t>Votre véhicule doit être stationné à votre domicile ou à proximité immédiate de celui -ci.  
Lors d es essais en vue de sa vente, les garanties acquises au véhicule sont maintenues uniquement si :  
 le souscripteur  ou tout conducteur habituel  désigné aux  conditions particulières  est présent à bord du véhicule,  
et  
 ces essais se déroulent dans un rayon  de 20 kilomètres autour du domicile du souscripteur .  
L’ensemble des garanties accordées prend fin à la date et à l’heure de la vente et, au plus tard, trente jours après la date du transfert 
des garanties de votre contrat sur votre nouveau véhicule.  
GARANTIS  
Au titre de l’extension Essai en vue de la vente,  
 nous ne garantissons pas :  
- votre ancien véhicule pour des déplacements effectués à d’autres fins que des essais en vue de sa vente , 
- le tiersqui essaie le véhicule en vue de son achat, au titre des garanties du conducteur (article 27) et des effets personnels 
(article 19),  
 les garanties Marchandises  - outillage professionnels transportés (article 20) et Véhicule de remplacement (article 25) 
ne vous sont pas acquises.</t>
  </si>
  <si>
    <t>14</t>
  </si>
  <si>
    <t>What is the special deductible for the "Formules Tiers Eco" and "Tous Risques Eco" in case a driver is not designated?</t>
  </si>
  <si>
    <t>3   T ABLEAU DES FORMULES DE GARANTIES
PagesTIERS
ECOTIERS
ESSENTIELTIERS
ESSENTIEL+TOUS 
RISQUES
ECOTOUS 
RISQUES
CONFORTTOUS 
RISQUES
CONFORT+
LES GARANTIES 
Responsabilité civile/ Défense 11
Recours 14
Assistance aux personnes 26
Dommages corporels du conducteur Eco 17
Dommages corporels du conducteur 19
Catastrophes naturelles 21
Événements climatiques 21
Bris de pare-brise 21
Bris de glaces 21
Incendie, Explosion,</t>
  </si>
  <si>
    <t>The special deductible for the 'Formules Tiers Eco' and 'Tous Risques Eco' in case a driver is not designated is applied when multiple guarantees are involved in the same claim, and the insured retains the corresponding deductibles. If the person responsible for the damages is not covered by the Civil Liability guarantee, they will be asked to reimburse the deductible proportionally to their responsibility (CG_assurance_auto_18133.pdf, p. 52).</t>
  </si>
  <si>
    <t>0.0014414999999999999</t>
  </si>
  <si>
    <t>8.394558</t>
  </si>
  <si>
    <t>15.4 Franchise
 Lorsque mention en est faite sur vos Conditions particulières l’assuré* conserve à sa charge une franchise* pour tout sinistre* mettant en jeu les garanties :
  DOMMAGES AU VÉHICULE ASSURÉ,
  BRIS DE PARE-BRISE,
  BRIS DE GLACES sauf pour la réparation, sans 
remplacement du pare-brise,
  INDEMNISA TION RENFORCÉE, pour les formules T ous 
Risques Confort et T ous Risques Confort +,
  RESPONSABILITÉ CIVILE
Formules Tiers Essentiel et Essentiel + et formules 
Tous Risques Confort et Confort + : franchise spéciale lorsqu’un conducteur novice n’a pas été désigné.
Formules Tiers Eco et Tous Risques Eco : franchise 
spéciale lorsqu’un conducteur n’a pas été désigné,
  PANNE MÉCANIQUE, 
  DOMMAGES VÉLO*.</t>
  </si>
  <si>
    <t>When the insured vehicle is driven by an undesignated person, the insured bears, in the event of a claim for which liability is not entirely attributable to a third party, a deductible, the amount of which is indicated in your Specific Conditions; unless it is an associate or an employee of the policyholder acting exclusively within the framework of professional activity.</t>
  </si>
  <si>
    <t>11.347854</t>
  </si>
  <si>
    <t>Formules Tiers Eco et Tous Risques Eco : franchise 
spéciale lorsqu’un conducteur n’a pas été désigné,
  PANNE MÉCANIQUE, 
  DOMMAGES VÉLO*.
Lorsque plusieurs de ces garanties sont mises en jeu à 
l’occasion d’un même sinistre*, l’assuré* conserve à sa charge les franchises correspondantes.
Si le responsable des dommages n’est pas une personne 
couverte par la garantie Responsabilité civile, nous lui réclamerons le remboursement du montant de la franchise* proportionnellement à sa responsabilité.</t>
  </si>
  <si>
    <t>Cette franchise affecte les garanties Responsabilité civile et 
Dommages tous accidents Eco. Elle s’applique en priorité sur la garantie Dommages tous accidents Eco lorsqu’elle a été souscrite.
    FORMULES TIERS ESSENTIEL ET ESSENTIEL  + ET FORMULES TOUS RISQUES CONFORT ET CONFORT +
Conduite occasionnelle du véhicule par un conducteur novice non désigné :  lorsque le véhicule assuré est occasionnellement 
conduit par un conducteur novice et que vous ne l’avez pas préalablement désigné, l’assuré* supporte, en cas de sinistre* dont la responsabilité n’est pas entièrement imputable à  un tiers*, une franchise dont le montant est indiqué sur vos Conditions particulières.
Cette franchise affecte les garanties Responsabilité civile et 
Dommages tous accidents.</t>
  </si>
  <si>
    <t>Elle s’applique en priorité sur la garantie Dommages tous accidents Eco lorsqu’elle a été souscrite.
    FORMULES TIERS ESSENTIEL ET ESSENTIEL  + ET FORMULES TOUS RISQUES CONFORT ET CONFORT +
Conduite occasionnelle du véhicule par un conducteur novice non désigné :  lorsque le véhicule assuré est occasionnellement 
conduit par un conducteur novice et que vous ne l’avez pas préalablement désigné, l’assuré* supporte, en cas de sinistre* dont la responsabilité n’est pas entièrement imputable à  un tiers*, une franchise dont le montant est indiqué sur vos Conditions particulières.
Cette franchise affecte les garanties Responsabilité civile et 
Dommages tous accidents. Elle s’applique en priorité sur la garantie Dommages tous accidents lorsqu’elle a été souscrite.</t>
  </si>
  <si>
    <t>est conduit par une personne handicapée utilisant un 
véhicule assuré adapté à son infirmité :
-  au cours des leçons de conduite données par un 
professionnel de l’enseignement de la conduite,
-  lors des épreuves du permis de conduire.
L’utilisation du véhicule assuré dans ces circonstances doit 
nous être préalablement déclarée,
     est conduit par une personne :
-  l’ayant induit en erreur sur l’existence ou la validité de 
son permis de conduire si la preuve en est rapportée,
     est conduit par une personne titulaire d’un permis 
militaire :
-  toutefois le permis militaire ne sera considéré valable 
que pendant sa période de conversion et pour la catégorie de véhicule pour laquelle il a été délivré. 17.3  Dispositions particulières
    FORMULE TIERS Eco ET FORMULE TOUS RISQUES Eco
Prêt de votre véhicule (prêt de volant*) :  lorsque le véhicule 
assuré est conduit par une personne non désignée sur les Conditions particulières, l’assuré* supporte, en cas de sinistre* dont la responsabilité n’est pas entièrement imputable à  un tiers*, une franchise dont le montant est indiqué sur vos Conditions particulières ; sauf s’il s’agit d’un associé ou d’un préposé* du souscripteur agissant exclusivement dans le cadre de l’activité professionnelle.</t>
  </si>
  <si>
    <t>17.3  Dispositions particulières
    FORMULE TIERS Eco ET FORMULE TOUS RISQUES Eco
Prêt de votre véhicule (prêt de volant*) :  lorsque le véhicule 
assuré est conduit par une personne non désignée sur les Conditions particulières, l’assuré* supporte, en cas de sinistre* dont la responsabilité n’est pas entièrement imputable à  un tiers*, une franchise dont le montant est indiqué sur vos Conditions particulières ; sauf s’il s’agit d’un associé ou d’un préposé* du souscripteur agissant exclusivement dans le cadre de l’activité professionnelle.
Cette franchise affecte les garanties Responsabilité civile et 
Dommages tous accidents Eco. Elle s’applique en priorité sur la garantie Dommages tous accidents Eco lorsqu’elle a été souscrite.</t>
  </si>
  <si>
    <t>FORMULES TIERS ESSENTIEL ET ESSENTIEL  + ET FORMULES TOUS RISQUES CONFORT ET CONFORT +
Conduite occasionnelle du véhicule par un conducteur novice non désigné :  lorsque le véhicule assuré est occasionnellement 
conduit par un conducteur novice et que vous ne l’avez pas préalablement désigné, l’assuré* supporte, en cas de sinistre* dont la responsabilité n’est pas entièrement imputable à  un tiers*, une franchise dont le montant est indiqué sur vos Conditions particulières.
Cette franchise affecte les garanties Responsabilité civile et 
Dommages tous accidents. Elle s’applique en priorité sur la garantie Dommages tous accidents lorsqu’elle a été souscrite.
Par dérogation nous considérons que ne sont jamais 
des conducteurs novices, les associés ou préposés* du souscripteur agissant exclusivement dans le cadre de l’activité professionnelle.</t>
  </si>
  <si>
    <t>15</t>
  </si>
  <si>
    <t>What is the guarantee included in all four formulas of guarantees?</t>
  </si>
  <si>
    <t>Bud1dsclbool</t>
  </si>
  <si>
    <t>The guarantee included in all four formulas of guarantees is the 'Responsabilité civile' (Civil liability) guarantee.</t>
  </si>
  <si>
    <t>0.001568</t>
  </si>
  <si>
    <t>7.220668</t>
  </si>
  <si>
    <t>dsclboolAutodsclbo</t>
  </si>
  <si>
    <t>Responsabilité civile/ Défense</t>
  </si>
  <si>
    <t>12.599786</t>
  </si>
  <si>
    <t>Toutefois,  cette exclusio n ne joue pas :
Gen cas d’appr entissage anticip é de la conduite dès lors que les conditions légales et réglementair es
sont réunies ;
Gen cas de vol, de violenc e ou d’utilisation du véhicule* à l’insu de l’assur é* ;
Gsi le certiﬁcat déclar é à l’assur eur est sans validité pour des raisons de lieu de résidenc e de son
titulair e ou si les conditions restrictiv es d’utilisation autr es que celles relativ es aux catégories de
véhicules* portées sur celui- ci n’ont pas été respectées.
La garantie Responsabilité civile de l’assur é* n’a d’eﬀet à l’égard des passagers que si :
Gen ce qui concerne leur transp ort,ils se trouvent :
G à l’intérieur de l’habitacle (voitur es de tourisme,  de plac e) ;
G à l’intérieur de la cabine ou d’une carrosserie fermée,  ou sur un plateau muni de ridelles (véhicules
utilitair es : type four gons,  four gonnettes) ;
G à l’intérieur de la remor que ou semi-r emor que pour celles qui sont construites en vue d’eﬀectuer des
transp orts de personnes ;
Gen ce qui concerne leur nombr e,ils sont :
G pour les véhicules utilitair es (type four gons,   four gonnettes) : en plus du conducteur , huit au
maximum ou cinq hors de la cabine.</t>
  </si>
  <si>
    <t>es
détérior ées dans la limite de
la valeur de remplac ement*
estimée par l’expert
Dommages aux accessoir es* Evaluation par l’expert, vétusté*
déduite,  dans la limite de 610 €B -Montant de la garantie
Si vous prêtez votre véhicule* à un conducteur non désigné au contr at, titulair e du permis de
conduir e de la catégorie concernée depuis moins de deux ans, une franchise spéciﬁque
indiquée dans les conditions particulièr es vous sera appliquée en cas d’accident* responsable
(applic ation de la clause A).ATTENTION AU PRÊT DE VOLANTL
C -Applic ation de la garantie
Si votre véhicule* est endommagé :
GQue devez-vous faire ?
GQue ne devez-vous pas
faire?Outr e les indic ations d’ordre génér al  :
Gnous faire connaître l’endroit où ces dommages
pourr ont être constatés ;
Gen cas de destruction totale d’un véhicule* neuf , nous
four nir la factur e d’achat du véhicule*
Procéder ou faire procéder à des répar ations avant
expertise.M MFranchise* indiquée
dans les conditions
particulièr es}1-int 12-13 actua 01-15 [VEH-AUTO-19 - 04-15 - N828]_CG Automobile  12/09/17  08:31  Page24</t>
  </si>
  <si>
    <t>10  CONDITIONS GÉNÉRALES   
Le symbole renvoie à un terme  
défini au lexi que (article 1 ) ARTICLE  2    Tableau des formules et des garanties proposées  
4 formules de garanties vous sont proposées :  
 Tiers  
 Tiers -Vol-Incendie  
 Tous risques  
 Tous risques Plus  
Chaque formule comprend un ensemble de garanties auquel viennent s’ajouter des garanties optionnell es. 
GARANTIES PROPOSÉES  ARTICLES DES 
CONDITIONS 
GÉNÉRALES                                       FORMULES DE GARANTIES ET OPTIONS    
TIERS  TIERS - 
VOL - 
INCENDIE  TOUS RISQUES  TOUS RISQUES</t>
  </si>
  <si>
    <t>FORMULES DE GARANTIES ET OPTIONS    
TIERS  TIERS - 
VOL - 
INCENDIE  TOUS RISQUES  TOUS RISQUES 
PLUS (1) 
GARANTIES MOBILITÉ  
Assistance au véhicule et aux 
personnes transportées  23 ● ● ● ● 
Assistance panne  0 kilomètre /  
rétention administrative du 
permis  de conduire  24  OPTION  OPTION   OPTION  ●  
Véhicule de 
remplacement
(5)(6) Niveau 1  
25 OPTION  OPTION  OPTION   
Niveau 2    OPTION  ● 
Panne mécanique(5)(7) 26   OPTION  ● 
(1) Formule de  garanties ou garantie ne pouvant pas être proposée aux voiturettes.</t>
  </si>
  <si>
    <t>11FORMULES DE GARANTIES
Economique Essentielle Elargie Protectric e Excellenc e
GG GGG
G GGG
G GGG
G GGG
GGG
GG
GG
G GGG
G GGG
G GGG
G    G G    G G    G G    G G    G
PP* PM* PP* PM* PP* PM* PP* PM* PP* PM*
G GGG
GG GGG
GG G
G G G
GGG G
G GGG
GG
GG G
GG GGG
PP* : Personnes Physiques -  PM* : Personnes moralesPrincipales formules de garanties
niveau 1 ou niveau 2 niveau 1 ou niveau 2 niveau 21-int 12-13 actua 01-15 [VEH-AUTO-19 - 04-15 - N828]_CG Automobile  12/09/17  08:31</t>
  </si>
  <si>
    <t>11FORMULES DE GARANTIES
Economique Essentielle Elargie Protectric e Excellenc e
GG GGG
G GGG
G GGG
G GGG
GGG
GG
GG
G GGG
G GGG
G GGG
G    G G    G G    G G    G G    G
PP* PM* PP* PM* PP* PM* PP* PM* PP* PM*
G GGG
GG GGG
GG G
G G G
GGG G
G GGG
GG
GG G
GG GGG
PP* : Personnes Physiques -  PM* : Personnes moralesPrincipales formules de garanties
niveau 1 ou niveau 2 niveau 1 ou niveau 2 niveau 21-int 12-13 actua 01-15 [VEH-AUTO-19 - 04-15 - N828]_CG Automobile  12/09/17  08:31  Page11</t>
  </si>
  <si>
    <t>16</t>
  </si>
  <si>
    <t>What is the default coefficient used in the calculation of the premium for the insured as mentioned in Article 1?</t>
  </si>
  <si>
    <t>6819.  VOTRE COEFFICIENT BONUS/MALUS
 19.1  Signification du coefficient bonus/
malus
C’est l’instrument de mesure de votre Bonus ou de votre 
Malus.
      Lorsqu’il est inférieur à 1, il vous donne par différence 
votre taux de Bonus.
Ex. : coefficient 0,80 = 20 % de Bonus.
  Lorsqu’il est supérieur à 1, il vous donne par différence 
votre taux de Malus.
Ex. : coefficient 1,25 = 25 % de Malus.
Lors de la souscription de votre contrat il est mentionné 
sur vos Conditions particulières. Affecté à la cotisation de référence, il est un des éléments de calcul de la cotisation que vous devez régler.</t>
  </si>
  <si>
    <t>The default coefficient used in the calculation of the premium for the insured as mentioned in Article 1 is 1.</t>
  </si>
  <si>
    <t>0.0013839999999999998</t>
  </si>
  <si>
    <t>7.845343</t>
  </si>
  <si>
    <t>Lorsqu’il est inférieur à 1, il vous donne par différence 
votre taux de Bonus.
Ex. : coefficient 0,80 = 20 % de Bonus.
  Lorsqu’il est supérieur à 1, il vous donne par différence 
votre taux de Malus.
Ex. : coefficient 1,25 = 25 % de Malus.
Lors de la souscription de votre contrat il est mentionné 
sur vos Conditions particulières. Affecté à la cotisation de référence, il est un des éléments de calcul de la cotisation que vous devez régler.
Les conditions d’application et d’évolution de ce coefficient 
Bonus/Malus sont fixées par un arrêté ministériel qui s’impose à toutes les Sociétés d’Assurance. Cet arrêté a été modifié le 22/11/1991.</t>
  </si>
  <si>
    <t>11.544741</t>
  </si>
  <si>
    <t>Lorsqu’il est inférieur à 1, il vous donne par différence 
votre taux de Bonus.
Ex. : coefficient 0,80 = 20 % de Bonus.
  Lorsqu’il est supérieur à 1, il vous donne par différence 
votre taux de Malus.
Ex. : coefficient 1,25 = 25 % de Malus.
Lors de la souscription de votre contrat il est mentionné 
sur vos Conditions particulières. Affecté à la cotisation de référence, il est un des éléments de calcul de la cotisation que vous devez régler.
Les conditions d’application et d’évolution de ce coefficient 
Bonus/Malus sont fixées par un arrêté ministériel qui s’impose à toutes les Sociétés d’Assurance. Cet arrêté a été modifié le 22/11/1991.
Par dérogation aux dispositions légales (Article A 121-1  
alinéa 2 du Code des assurances*), nous appliquons également le coefficient Bonus/Malus au mini-véhicule (quadricycle à moteur).</t>
  </si>
  <si>
    <t>Ex. : Au 01/01/N-1 : coefficient Bonus/Malus = 0,80 (soit 20 % 
de Bonus).
Si vous êtes entièrement responsable d’un sinistre* au cours 
de l’année N-1 :
au 01/01/N : coefficient Bonus/Malus = 0,80 x 1,25 = 1 (ni 
Bonus ni Malus).
Si vous êtes entièrement responsable de 2 sinistres* au cours 
de l’année N-1:
au 01/01/N : coefficient Bonus/Malus = 0,80 x 1,25 x 1,25= 
1,25 (soit 25 % de Malus).
Les sinistres* pris en compte pour le calcul de votre coefficient 
au 01/01/N sont ceux survenus du 01/11/N-2 au 31/10/N-1.</t>
  </si>
  <si>
    <t>Ex. : Au 01/01/N-1 : coefficient Bonus/Malus = 0,80 (soit 20 % 
de Bonus).
Si vous êtes entièrement responsable d’un sinistre* au cours 
de l’année N-1 :
au 01/01/N : coefficient Bonus/Malus = 0,80 x 1,25 = 1 (ni 
Bonus ni Malus).
Si vous êtes entièrement responsable de 2 sinistres* au cours 
de l’année N-1:
au 01/01/N : coefficient Bonus/Malus = 0,80 x 1,25 x 1,25= 
1,25 (soit 25 % de Malus).
Les sinistres* pris en compte pour le calcul de votre coefficient 
au 01/01/N sont ceux survenus du 01/11/N-2 au 31/10/N-1.
     si la responsabilité de l’assuré* n’est que partiellement 
engagée, la majoration est réduite de moitié : le coefficient est multiplié par 1,125.</t>
  </si>
  <si>
    <t>6920.  LES CLAUSES LÉGALES
   20.1 Bonus/Malus 
   ARTICLE 1
Lors de chaque échéance annuelle du contrat, la cotisation 
due par l’assuré est déterminée en multipliant le montant de la cotisation de référence, telle qu’elle est définie à l’Article 2, par un coefficient dit “coefficient de réduction-majoration”, fixé conformément aux Articles 4 et 5 suivants.
Le coefficient d’origine est de 1.
ARTICLE 2
La cotisation de référence est la cotisation établie 
par l’assureur pour le risque présentant les mêmes caractéristiques techniques que celles présentées par l’assuré et figurant au tarif communiqué par l’assureur au ministre chargé de l’Economie et des Finances dans les conditions prévues à l’Article R 310-6.</t>
  </si>
  <si>
    <t>Le coef/fWicient d’origine est de 1.
Article 2 
La prime de référence est la prime établie par l’assureur pour le risque présentant les mêmes 
caractéristiques techniques que celles présentées par l’assuré.
Les caractéristiques techniques concernent le véhicule, la zone géographique de circulation ou de garage, 
l’usage socio-professionnel ou le kilométrage parcouru, éventuellement la conduite exclusive du véhicule, 
ainsi que les réductions éventuelles /fWigurant au tarif des entreprises d’assurance.
Cette prime de référence ne comprend pas les majorations éventuellement prévues pour les circonstances 
aggravantes énumérées à l’article A.335-9-2 du Code des assurances.</t>
  </si>
  <si>
    <t>Le coef/fWicient d’origine est de 1.
Article 2 
La prime de référence est la prime établie par l’assureur pour le risque présentant les mêmes 
caractéristiques techniques que celles présentées par l’assuré.
Les caractéristiques techniques concernent le véhicule, la zone géographique de circulation ou de garage, 
l’usage socio-professionnel ou le kilométrage parcouru, éventuellement la conduite exclusive du véhicule, 
ainsi que les réductions éventuelles /fWigurant au tarif des entreprises d’assurance.
Cette prime de référence ne comprend pas les majorations éventuellement prévues pour les circonstances 
aggravantes énumérées à l’article A.335-9-2 du Code des assurances. En revanche, pour l’application 
des dispositions de la clause, cette prime de référence comprend la surprime éventuellement prévue 
pour les conducteurs novices à l’article A.335-9-I du Code des assurances.</t>
  </si>
  <si>
    <t>Annexe de l’article A. 121 -1 du Code des assurances modifiée  par les arrêtés des 26 décembre 1985, 28 juin 1991, 22 novembre 1991, 
19 juillet 2007 et 28 décembre 2015.  
Article  1 
Lors de chaque échéance annuelle du contrat, la prime  (1) due par l’assuré est déterminée en multipliant le montant de la prime de 
référence, telle qu’elle est définie à l’article 2, par un coefficient dit « coefficient de réduction -majoration » fixé conformément aux 
articles 4 et 5 suivants.  
Le coefficient d'origine est de 1.  
Article. 2  
La prime de référence est la prime établie par l’assureur pour le risque présentant les mêmes caractéristiques techniques que  celles 
présentées par l’assuré et figura nt au tarif communiqué par l’assureur auprès du ministre de l’Économie et des Finances dans les 
conditions prévues à l’article R.</t>
  </si>
  <si>
    <t>Après deux années consécutives sans sinistre, le coefficient applicable ne 
peut être supérieur à 1.
Exemple d’application des articles 29 et 30. Le coefficient applicable 
à la précédente échéance est égal par hypothèse à 0,64. En l’absence 
de sinistre au cours de la période annuelle d’assurance suivante, 
le nouveau coefficient devient 0,64 multiplié par 0,95 : c’est-à-dire 
0,608 arrondi à 0,60. Au contraire, en cas de sinistre au cours de 
cette même période, ayant engagé totalement la responsabilité du 
conducteur, le nouveau coefficient devient 0,64 multiplié par 1,25 : 
c’est-à-dire 0,80.</t>
  </si>
  <si>
    <t>17</t>
  </si>
  <si>
    <t>What are the different options proposed by the medical team for transport or medical repatriation?</t>
  </si>
  <si>
    <t>30  CONDITIONS GÉNÉRALES   
Le symbole renvoie à un terme  
défini au lexi que (article 1 ) Section V  - GARANTIES MOBILITÉ    
Les garanties Mobilité vous sont acquises uniquement lorsque vous les avez souscrites et qu’elles figurent aux  conditions 
particulières  et ce, qu’elles soient en inclusion ou en option de la formule de garanties choisie.  
Les plafonds et modalités d’indemnisation applicables aux garanties Mobilité figurent aux articles 3 -1 et 34 des présentes conditions  
générales . 
ARTICLE  23    Assistance au véhicule et aux personnes transportées  
Matmut  Assistance  propose un ensemble de prestations mis en œuvre  par Inter Mutuelles Assistance GIE (118 avenue de Paris, 
79000 Niort).</t>
  </si>
  <si>
    <t>The different options proposed by the medical team for transport or medical repatriation include: continuing treatment on the spot or at a first aid facility, repatriation to the home or a nearby hospital, transfer to a more suitable local hospital, repatriation to a facility near the home or directly to the home, with or without an accompanying person, using means such as ambulance, light medical transport vehicle (VSL) or taxi, regular airline, train, medical plane, or any other type of medical or public transport, and using the insured's vehicle driven by a qualified driver.</t>
  </si>
  <si>
    <t>0.0015684999999999998</t>
  </si>
  <si>
    <t>9.137669</t>
  </si>
  <si>
    <t>19 BIS.1.4. Processus de souscription électronique
L’assuré peut souscrire son contrat électroniquement :
• soit dans le cadre d’une souscription auprès de l’un de nos conseillers ;
• soit dans le cadre d’une souscription en ligne sur Internet.
  ■Quelles sont les différentes étapes du processus de souscription 
électronique ?
• Renseignements des informations concernant l’assuré
Aux fins de nous permettre de proposer à l’assuré le contrat et les options 
les plus adaptées, l’assuré doit renseigner un certain nombre d’informations.
Si l’assuré souscrit son contrat par téléphone auprès de l’un de 
nos conseillers, ses réponses sont recueillies préalablement à toute 
souscription.</t>
  </si>
  <si>
    <t>• continuation of treatment at the place of assistance or the first-aid facility, with repatriation to the home or a hospital near the home possible at a later date;
• transfer from the first-aid facility to a local hospital better suited to your condition, with repatriation to a facility near the home or directly to the home arranged at a later date;
• repatriation from the place of assistance or the first-aid hospital to a facility near the home or directly to the home.
Depending on your medical condition, repatriations or transfers are carried out with or without an escort (the escort may be medical, paramedical or other) by one of the means that seems most appropriate:
• by ambulance, light medical vehicle (VSL) or taxi;
• by scheduled airline, by train;
• by medical aircraft;
• or any other type of medical or public transport;
• using your vehicle driven by a qualified driver, whom we send.</t>
  </si>
  <si>
    <t>13.749262</t>
  </si>
  <si>
    <t>19 BIS.1.4. Processus de souscription électronique
L’assuré peut souscrire son contrat électroniquement :
• soit dans le cadre d’une souscription auprès de l’un de nos conseillers ;
• soit dans le cadre d’une souscription en ligne sur Internet.
  ■Quelles sont les différentes étapes du processus de souscription 
électronique ?
• Renseignements des informations concernant l’assuré
Aux fins de nous permettre de proposer à l’assuré le contrat et les options 
les plus adaptées, l’assuré doit renseigner un certain nombre d’informations.
Si l’assuré souscrit son contrat par téléphone auprès de l’un de 
nos conseillers, ses réponses sont recueillies préalablement à toute 
souscription. Lorsqu’une date et heure sont indiquées en bas d’un 
document (telles les Conditions Personnelles), par la signature électronique 
de ce document l’assuré reconnaît que ce document a bien été établi à la 
date et heure indiquées.</t>
  </si>
  <si>
    <t>■Quelles sont les différentes étapes du processus de souscription 
électronique ?
• Renseignements des informations concernant l’assuré
Aux fins de nous permettre de proposer à l’assuré le contrat et les options 
les plus adaptées, l’assuré doit renseigner un certain nombre d’informations.
Si l’assuré souscrit son contrat par téléphone auprès de l’un de 
nos conseillers, ses réponses sont recueillies préalablement à toute 
souscription. Lorsqu’une date et heure sont indiquées en bas d’un 
document (telles les Conditions Personnelles), par la signature électronique 
de ce document l’assuré reconnaît que ce document a bien été établi à la 
date et heure indiquées.
Si l’assuré souscrit son contrat en ligne sur Internet, il doit renseigner 
ces informations lui-même.</t>
  </si>
  <si>
    <t>• Renseignements des informations concernant l’assuré
Aux fins de nous permettre de proposer à l’assuré le contrat et les options 
les plus adaptées, l’assuré doit renseigner un certain nombre d’informations.
Si l’assuré souscrit son contrat par téléphone auprès de l’un de 
nos conseillers, ses réponses sont recueillies préalablement à toute 
souscription. Lorsqu’une date et heure sont indiquées en bas d’un 
document (telles les Conditions Personnelles), par la signature électronique 
de ce document l’assuré reconnaît que ce document a bien été établi à la 
date et heure indiquées.
Si l’assuré souscrit son contrat en ligne sur Internet, il doit renseigner 
ces informations lui-même. A tout moment, l’assuré peut retourner sur 
l’écran de consultation précédent afin de corriger une information inexacte.</t>
  </si>
  <si>
    <t>&gt; Transport ou rapatriement sanitaire
En application du conseil médical ci-dessus 
défini, notre médecin propose :
 • la poursuite du traitement sur le lieu d’assistan -
ce ou de l’établissement de premiers soins, un 
rapatriement pouvant être effectué ultérieure -
ment vers le domicile ou un établissement hos-
pitalier proche du domicile ;
 • le transfert de l’établissement de premiers soins 
vers un centre hospitalier local mieux adapté à 
votre état, le rapatriement vers un établissement 
proche du domicile ou directement au domicile 
étant organisé ultérieurement ;
 • le rapatriement du lieu d’assistance ou de l’éta -
blissement hospitalier de premiers soins vers un 
établissement proche du domicile ou directe -
ment au domicile.
Suivant votre état médical, les rapatriements 
ou transferts s’effectuent avec ou sans accom -
pagnateur (l’accompagnateur pouvant être 
médical, paramédical ou autre) par l’un des 
moyens paraissant le mieux adapté :
 • en ambulance, véhicule sanitaire léger (VSL) ou 
taxi ;
 •en avion de ligne régulière, en train  ;
 •en avion sanitaire ;
 • ou tout autre type de transport sanitaire ou 
public  ;
 • en utilisant votre véhicule conduit par un chauf -
feur qualifié, que nous envoyons.</t>
  </si>
  <si>
    <t>Suivant votre état médical, les rapatriements 
ou transferts s’effectuent avec ou sans accom -
pagnateur (l’accompagnateur pouvant être 
médical, paramédical ou autre) par l’un des 
moyens paraissant le mieux adapté :
 • en ambulance, véhicule sanitaire léger (VSL) ou 
taxi ;
 •en avion de ligne régulière, en train  ;
 •en avion sanitaire ;
 • ou tout autre type de transport sanitaire ou 
public  ;
 • en utilisant votre véhicule conduit par un chauf -
feur qualifié, que nous envoyons.
Nous nous chargeons :
 • de l’organisation du transfert ou du rapatriement ;
 • de la réservation d’un lit auprès du service hos-
pitalier choisi  ;
 •de l’accueil à l’arrivée ;
 • de l’envoi sur place, si nécessaire, d’un médecin 
habilité pour évaluer votre état en collaboration 
avec le médecin traitant et d’organiser votre ra -
patriement sanitaire éventuel.</t>
  </si>
  <si>
    <t>Si notre équipe médicale recommande le rapatriement du bénéficiaire, 
nous organisons et prenons en charge sa réalisation en fonction des seuls 
impératifs médicaux que nous aurions retenus.
La destination de rapatriement est : 
• soit un centre de soins adaptés à proximité du lieu où se trouve le 
bénéficiaire ;• soit un centre hospitalier dans un pays limitrophe ;
• soit le centre hospitalier le plus proche du domicile.
Si le bénéficiaire est hospitalisé dans un centre de soins hors du secteur 
hospitalier du domicile, nous organisons, le moment venu, son retour après 
consolidation médicalement constatée et prenons en charge son transfert 
à son domicile.
Les moyens de rapatriement peuvent être le véhicule sanitaire léger, 
l’ambulance, le train, l’avion de ligne ou l’avion sanitaire.</t>
  </si>
  <si>
    <t>La destination de rapatriement est : 
• soit un centre de soins adaptés à proximité du lieu où se trouve le 
bénéficiaire ;• soit un centre hospitalier dans un pays limitrophe ;
• soit le centre hospitalier le plus proche du domicile.
Si le bénéficiaire est hospitalisé dans un centre de soins hors du secteur 
hospitalier du domicile, nous organisons, le moment venu, son retour après 
consolidation médicalement constatée et prenons en charge son transfert 
à son domicile.
Les moyens de rapatriement peuvent être le véhicule sanitaire léger, 
l’ambulance, le train, l’avion de ligne ou l’avion sanitaire.
Le choix final du lieu d’hospitalisation, de la date, de la nécessité d’un 
accompagnement du bénéficiaire et des moyens utilisés relève exclusivement 
de la décision de notre équipe médicale.</t>
  </si>
  <si>
    <t>Les moyens de rapatriement peuvent être le véhicule sanitaire léger, 
l’ambulance, le train, l’avion de ligne ou l’avion sanitaire.
Le choix final du lieu d’hospitalisation, de la date, de la nécessité d’un 
accompagnement du bénéficiaire et des moyens utilisés relève exclusivement 
de la décision de notre équipe médicale.
  ■EMPÊCHE LA MISE EN ŒUVRE DE LA GARANTIE : 
• tout refus de la solution proposée par notre équipe médicale.
Nous pouvons demander au bénéficiaire d’utiliser son titre de transport si 
ce dernier peut être utilisé ou modifié. Dans le cas contraire, lorsque nous 
avons pris en charge le retour, le bénéficiaire est tenu de nous restituer le 
titre de transport ou son remboursement.
5.5.2.</t>
  </si>
  <si>
    <t>18</t>
  </si>
  <si>
    <t>How is the coverage amount determined based on the level of permanent disability?</t>
  </si>
  <si>
    <t>Lorsque le décès du conducteur survient dans le 
délai d’un an à compter de l’accident, le montant 
des indemnités que nous avons versées au titre des 
pertes de gains professionnels actuels et du déficit 
fonctionnel permanent sera considéré comme une 
avance sur l’indemnité due aux ayants droit pour la 
réparation de leur préjudice économique.
Notre garantie s’exerce pour l’ensemble des pré -
judices dans la limite de la somme indiquée aux 
Conditions personnelles.
Notre indemnité est déterminée sur la base du 
montant du préjudice subi déduction faite des 
sommes allouées à l’assuré au titre de l’accident par :
 • la Sécurité Sociale, les organismes assimilés et 
l’employeur au titre de la prévoyance obligatoire 
ou conventionnelle,
 •les tiers responsables ou leurs assureurs,</t>
  </si>
  <si>
    <t>L'indemnité versée en cas de déficit fonctionnel permanent est déterminée en fonction du taux d'Atteinte permanente à l'Intégrité Physique et Psychique (A.I.P.P) qui doit être supérieur à 10%. Cette indemnité est établie conformément aux dispositions de l'article 27-2 D et peut être majorée en fonction des besoins en assistance permanente par tierce personne retenue par le médecin au titre de l'aggravation et minorée en fonction de l'âge de l'assuré au jour de la consolidation, multiplié par le taux d'aggravation retenu par le médecin expert.</t>
  </si>
  <si>
    <t>0.001598</t>
  </si>
  <si>
    <t>9.278762</t>
  </si>
  <si>
    <t>&amp;1 
rMFQSÊKVEJDFEBHSÊNFOU	1 "
En cas de décès :
r MFTQFSUFTEFSFWFOVTEFTBZBOUTESPJUDPOTÊDVUJWFTBVEÊDÍTEVDPOEVDUFVS
RVFDFEÊDÍTTVSWJFOOF 
immédiatement ou dans le délai d’un an des suites de l’accident garanti (P .R.),
rMFQSÊKVEJDFEBGGFDUJPO	1 "'
rMFTGSBJTEPCTÍRVFT	'0
Comment serez vous indemnisé en cas de déficit fonc tionnel permanent ?</t>
  </si>
  <si>
    <t>The coverage amount is determined based on the level of permanent disability as follows:
- If the permanent disability rate is less than or equal to 10%, NO CAPITAL IS PAID.
- If the permanent disability rate is greater than 10%, the capital amount is determined according to the table provided in the document.
- If the driver receives a disability benefit (annuity, disability pension, temporary disability allowance, etc.) from their social security organization, the amount of this benefit will be deducted from the disability capital as well as the increase for a third party.</t>
  </si>
  <si>
    <t>11.831723</t>
  </si>
  <si>
    <t>Les conducteurs  
habituels doivent être désignés aux  conditions particulières . Les personnes, vivant en permanence sous le toit de la résidence  
principale du souscripteur et amenées à utiliser le véhicule, quelle qu’en soit la fréquence, son t toujours regardées comme des  
conducteurs habituels et doivent, à ce titre, être désignées aux  conditions particulières . 
Conducteur novice  
Personne qui a obtenu son permis de conduire depuis moins de 3 ans ou depuis 3 ans et plus mais qui ne peut justif ier de 3 années 
d’assurance.  
Conjoints  
Personnes vivant sous le même toit :  
 mariées  ;  
 unies par un pacte civil de solidarité  ; 
 communément considérées comme formant un couple.  
Consolidation  
Moment où les lésions se sont fixées et ont pris un caractè re permanent tel qu’un traitement n’est plus nécessaire, si ce n’est pour 
éviter une aggravation.</t>
  </si>
  <si>
    <t>L’indemnité versée est alors établie conformément aux dispositions de l’article 27 -2 E. 
5 - Souffrances endurées et/ou préjudice esthétique permanent  
Nous sommes susceptibles de verser une nouvelle indemnité correspondant à la qualification retenue par notre médecin expert des 
nouvelles souffrances endurées  ou du nouveau préjudice esthétique permanent , sous réserve que les seuils de déclenchement 
prévus à l’article 27 -2 F-1 soient atte ints.  
L’indemnité versée est alors établie conformément aux dispositions de l’article 27 -2 F.</t>
  </si>
  <si>
    <t>Ces traitements ont pour bases légales : l’intérêt légitime des responsables de traitement pour les finalités 
de prospection commerciale, de lutte contre la fraude à l’assurance, de recherche développement ainsi que 
d’actions de prévention ; et votre contrat pour les autres finalités citées, hors données de santé. Lorsque 
la base légale est le contrat, le refus de fournir vos données entraîne l’impossibilité de conclure celui-ci. 
Les responsables de traitement ont pour intérêt légitime : leur développement commercial, le développement 
de nouvelles offres et de nouveaux services, et la maîtrise de leur sinistralité.
3.</t>
  </si>
  <si>
    <t>Ce taux d’invalidité est fixé par un expert médical conformément aux méthodes d’évaluation pratiquées en droit commun. En cas de désaccord, il est fait application de la procédure d’arbitrage prévue au paragraphe 15.1.
Si le taux d’invalidité permanente est inférieur ou égal à 10 %, IL N’Y A PAS DE VERSEMENT DE CAPIT AL.
-  avec une majoration de 25 % du capital prévu ci-dessus 
si l’assistance permanente d’une tierce personne est nécessaire à l’assuré* à la suite des blessures résultant de l’accident*.
Le capital correspondant au taux d’invalidité est indiqué dans le tableau ci-après.
 Si le conducteur perçoit de son organisme de sécurité sociale 
une prestation d’invalidité (rente, pension d’invalidité, allocation temporaire d’invalidité…) le montant de cette prestation sera déduit du capital invalidité ainsi que de la majoration pour tierce personne.</t>
  </si>
  <si>
    <t>Ce taux d’invalidité est fixé par un expert médical conformément aux méthodes d’évaluation pratiquées en droit commun. En cas de désaccord, il est fait application de la procédure d’arbitrage prévue paragraphe 15.1.
Si le taux d’invalidité permanente est inférieur ou égal à 10 %, IL N’Y A PAS DE VERSEMENT DE CAPIT AL.
-  avec une majoration de 25 % du capital prévu ci-dessus 
si l’assistance permanente d’une tierce personne est nécessaire à l’assuré* à la suite des blessures résultant de l’accident*.
Le capital correspondant au taux d’invalidité est indiqué 
dans le tableau ci-après.
Si le conducteur perçoit de son organisme de sécurité sociale 
une prestation d’invalidité (rente, pension d’invalidité, allocation temporaire d’invalidité…) le montant de cette prestation sera déduit du capital invalidité ainsi que de la majoration pour tierce personne.</t>
  </si>
  <si>
    <t>immédiatement ou dans le délai d’un an des suites de l’accident garanti (P .R.),
rMFQSÊKVEJDFEBGGFDUJPO	1 "'
rMFTGSBJTEPCTÍRVFT	'0
Comment serez vous indemnisé en cas de déficit fonc tionnel permanent ? 
Le dé/fWicit fonctionnel permanent est déterminé par référence au barème indicatif d’évaluation des taux 
d’incapacité en Droit commun (Concours médical 2001).
La valeur du point est /fWixée en fonction du dé/fWicit fonctionnel permanent déterminé tel que ci-dessus. 
Quelle que soit la responsabilité du conducteur assuré, nous versons l’indemnité dès lors que le taux 
d’Atteinte permanente à l’Intégrité Physique et Psychique (A.I.P .P) est supérieur à 10%, dans la limite du 
plafond garanti (cette franchise de 10 % est toujours déduite).</t>
  </si>
  <si>
    <t>Le dé/fWicit fonctionnel permanent est déterminé par référence au barème indicatif d’évaluation des taux 
d’incapacité en Droit commun (Concours médical 2001).
La valeur du point est /fWixée en fonction du dé/fWicit fonctionnel permanent déterminé tel que ci-dessus. 
Quelle que soit la responsabilité du conducteur assuré, nous versons l’indemnité dès lors que le taux 
d’Atteinte permanente à l’Intégrité Physique et Psychique (A.I.P .P) est supérieur à 10%, dans la limite du 
plafond garanti (cette franchise de 10 % est toujours déduite).
Cette indemnité représente : 
rVOF avance sur indemnisation  lorsqu’un recours s’avère possible en totalité ou partiellement,
r VO SÒHMFNFOU EÏmOJUJG  lorsque la responsabilité du conducteur assuré est totalement engagée ou 
lorsqu’un recours s’avère impossible.</t>
  </si>
  <si>
    <t>b) Si le taux d’incapacité perman ente initial (AIPP) était égal ou supérieur à 10 %, nous sommes susceptibles de régler une 
nouvelle indemnité dont le montant est égal à la valeur du point correspondant au nouveau taux d’incapacité permanente  (AIPP), 
laquelle peut être majorée en foncti on des besoins en assistance permanente par tierce personne  retenue par notre médecin au 
titre de l’aggravation et minorée en fonction de l’âge de l’assuré au jour de la consolidation  multiplié par le taux d’aggravation 
retenu par notre médecin expert.  
L’indemnité versée est alors établie conformément aux dispositions de l’article 27 -2 D.</t>
  </si>
  <si>
    <t>19</t>
  </si>
  <si>
    <t>How are the names and addresses of the members present or represented recorded during a general assembly?</t>
  </si>
  <si>
    <t>During a general assembly, the names and addresses of the members present or represented are recorded on a attendance sheet, which is duly signed by the members or their representatives and certified as accurate by the assembly's bureau. This attendance sheet must be deposited at the company's headquarters and made available to any requester. (180209-B-01_02_2021_AUTO.pdf, p. 60)</t>
  </si>
  <si>
    <t>0.0015175</t>
  </si>
  <si>
    <t>8.341896</t>
  </si>
  <si>
    <t>dsclboolAutodsclboolAutolg1ScompgAutomo</t>
  </si>
  <si>
    <t>AutodsclboolAutolg1ScompgAutomoDDblobAAutomodDblob</t>
  </si>
  <si>
    <t>AutodsclboolAutolg1ScompgAutomoDDblobAAutomodDblobAAutoph1Scomp</t>
  </si>
  <si>
    <t>Tous les sociétaires qui en auront fait la 
demande devront être informés de la réunion 
de chaque assemblée générale par une lettre 
affranchie à leurs frais et expédiée dans le délai 
imparti pour la convocation de cette assemblée.
Article 13 - FEUILLE DE PRÉSENCE
Pour toute assemblée générale, il est tenu 
une feuille de présence contenant les noms et 
domiciles des membres présents ou représentés, 
ainsi que le nombre de procurations sans 
indication de mandataire reçues par la société.
Cette feuille, dûment émargée par les sociétaires 
ou leurs mandataires et certifiée exacte par 
le bureau de l’assemblée, doit être déposée 
au siège de la société et communiquée à tout 
requérant.</t>
  </si>
  <si>
    <t>Article 13 - FEUILLE DE PRÉSENCE
Pour toute assemblée générale, il est tenu 
une feuille de présence contenant les noms et 
domiciles des membres présents ou représentés, 
ainsi que le nombre de procurations sans 
indication de mandataire reçues par la société.
Cette feuille, dûment émargée par les sociétaires 
ou leurs mandataires et certifiée exacte par 
le bureau de l’assemblée, doit être déposée 
au siège de la société et communiquée à tout 
requérant.
Article 14 - BUREAU
L’assemblée générale est présidée par le 
président du conseil d’administration ou en 
cas d’empêchement, par le vice-président ou 
à défaut par le plus âgé des administrateurs 
présents.
L’assemblée nomme parmi ses membres 
2 scrutateurs.</t>
  </si>
  <si>
    <t>L’assemblée nomme parmi ses membres 
2 scrutateurs. Elle nomme également un 
secrétaire, qui peut ne pas être membre de 
l’assemblée générale, lequel dresse procès-
verbal des délibérations de l’assemblée 
générale.
Article 15 - PROCÈS-VERBAUX
Les délibérations de l’assemblée générale sont 
consignées dans des procès-verbaux reproduits 
sur un registre spécial signé par le président de 
l’assemblée, les scrutateurs et le secrétaire.
Les copies ou extraits de ces délibérations sont 
délivrés et certifiés par le président du conseil 
d’administration, ou à défaut, par le directeur 
général ; ils peuvent également être certifiés par 
le secrétaire de l’assemblée.</t>
  </si>
  <si>
    <t>Sont réputés présents les membres qui 
participent à la réunion par des moyens 
de visioconférence. Ces moyens de 
visioconférence doivent satisfaire à des 
caractéristiques techniques garantissant une 
participation effective à la réunion du conseil 
d’administration dont les délibérations sont 
retransmises de façon continue.
Ses décisions sont prises à la majorité des 
voix des membres présents. En cas de partage 
des voix, la voix du président de séance est 
prépondérante.
Nul ne peut voter par procuration.
Les décisions et délibérations sont consignées 
sur un registre spécial avec l’indication des 
membres présents et absents.
Le procès-verbal est revêtu de la signature 
du président de séance et d’au moins un 
administrateur.</t>
  </si>
  <si>
    <t>Ses décisions sont prises à la majorité des 
voix des membres présents. En cas de partage 
des voix, la voix du président de séance est 
prépondérante.
Nul ne peut voter par procuration.
Les décisions et délibérations sont consignées 
sur un registre spécial avec l’indication des 
membres présents et absents.
Le procès-verbal est revêtu de la signature 
du président de séance et d’au moins un 
administrateur. En cas d’empêchement  
du prési dent de séance, il est signé par  
2 administrateurs.
Les copies ou extraits à produire en justice 
et aux tiers sont certifiés par le président du 
conseil, le directeur général ou, à défaut, par  2 administrateurs.
La justification de la composition du conseil 
ainsi que de la nomination ou de la qualité 
de ses membres en exercice, tant en ce qui 
concerne le président que les administrateurs, 
résulte suffisamment vis-à-vis des tiers de 
l’énonciation, au début de chaque procès-
verbal de séance, des noms et qualités du 
président et des administrateurs présents et 
absents, de telle sorte qu’aucun autre procès-
verbal de nomination ne puisse être exigé en 
supplément.</t>
  </si>
  <si>
    <t>20</t>
  </si>
  <si>
    <t>What is the maximum limit beyond which the policyholder cannot be held responsible for additional charges, except for increases in fiscal and similar burdens?</t>
  </si>
  <si>
    <t>Deux fois le montant de la cotisation annuelle appelée (cgauto4dmatmut.pdf, p. 78)</t>
  </si>
  <si>
    <t>0.001535</t>
  </si>
  <si>
    <t>7.952076</t>
  </si>
  <si>
    <t>Foyer de l’assuré
Ce sont les personnes vivant habituellement sous son toit, et ses enfants financièrement ou fiscalement à charge.
Frais de gardiennage 
Ce sont tous les frais qui sont liés à une voiture déclarée économiquement irréparable (remorquage, gardiennage...).
Frais de prévention 
Frais exposés par des tiers pour prévenir la réalisation imminente d’un préjudice écologique, pour éviter son aggravation 
ou pour en réduire les conséquences. Les coûts des mesures raisonnables propres à prévenir ou faire cesser le préjudice 
écologique que le juge peut prescrire quand il est saisi d’une demande en ce sens par toute personne ayant qualité et intérêt 
à agir.
Frais proportionnels
Somme qui a vocation à couvrir l’ensemble des travaux et diligences effectués par l’huissier de justice, ainsi que les frais 
supportés par ce dernier à l’exception des frais de déplacement, de débours et des travaux rémunérés par des honoraires 
libres.</t>
  </si>
  <si>
    <t>You cannot be held responsible for additional charges beyond twice the amount of the annual premium called.</t>
  </si>
  <si>
    <t>12.787112</t>
  </si>
  <si>
    <t>40-4 VARIABILITÉ  
La Matmut est une Société d’assurance mutuelle à cotisations variables.  
Si les cotisations annuelles sont insuffisantes pour assurer l’équilibre des opérations, le Conseil d’Administration peut décider  de 
procéder à un rappel de cotisation au titre de l’exercice considéré.  
Vous ne pouvez en aucun cas être tenu, sauf en ce qui concerne l’augmentation des charges fiscales, parafiscales et assimilées,  au-
delà d’un maximum fixé à deux fois le montant de la cotisation annuelle appelée.  
ARTICLE  41    Autres assurances  
Si les risques garantis par le présent contrat sont assurés auprès de plusieurs assureurs, vous devez donner immédiatement à chacun 
d’eux connaissance des autres assureurs en indiquant leurs noms.</t>
  </si>
  <si>
    <t>Si les cotisations annuelles sont insuffisantes pour assurer l’équilibre des opérations, le Conseil d’Administration peut décider  de 
procéder à un rappel de cotisation au titre de l’exercice considéré.  
Vous ne pouvez en aucun cas être tenu, sauf en ce qui concerne l’augmentation des charges fiscales, parafiscales et assimilées,  au-
delà d’un maximum fixé à deux fois le montant de la cotisation annuelle appelée.  
ARTICLE  41    Autres assurances  
Si les risques garantis par le présent contrat sont assurés auprès de plusieurs assureurs, vous devez donner immédiatement à chacun 
d’eux connaissance des autres assureurs en indiquant leurs noms.  
Le bénéficiaire du contrat pourra obtenir l’indemnisation de ses dommages en s’adressant à l’assureur de son choix.</t>
  </si>
  <si>
    <t>Vous ne pouvez en aucun cas être tenu, sauf en ce qui concerne l’augmentation des charges fiscales, parafiscales et assimilées,  au-
delà d’un maximum fixé à deux fois le montant de la cotisation annuelle appelée.  
ARTICLE  41    Autres assurances  
Si les risques garantis par le présent contrat sont assurés auprès de plusieurs assureurs, vous devez donner immédiatement à chacun 
d’eux connaissance des autres assureurs en indiquant leurs noms.  
Le bénéficiaire du contrat pourra obtenir l’indemnisation de ses dommages en s’adressant à l’assureur de son choix.  
ARTICLE  42    Prescription  
Conformément à l’article L.114 -1 du Code des assurances, toutes actions dérivant du présent contrat, qu’il s’agisse de sa validité  ou 
de son exécution, sont prescrites par deux ans à compter de l’événement qui y donne naissance.</t>
  </si>
  <si>
    <t>pour les assurés responsables de trois sinistres ou plus 
au cours de la période annuelle de référence : 50 %.
Ces majorations sont calculées à partir de la cotisation de 
référence définie à l’Article 2 de la Clause Bonus/Malus, avant que celle-ci ne soit modifiée par la surprime prévue à l’Article A 121-1-1, ou par l’application de la clause type de réduction-majoration des cotisations.
Le cumul de ces majorations ne peut excéder 400 % de la 
cotisation de référence ainsi définie.
Lorsque l’assuré justifie que la suspension ou l’annulation 
de son permis de conduire résulte, soit de la constatation de la conduite sous l’empire d’un état alcoolique, soit d’un délit de fuite, soit de ces deux infractions au code de la route, la majoration maximale fixée par l’assureur ne peut excéder, soit la majoration résultant, le cas échéant, de la somme des majorations du fait de ces infractions au code de la route, soit celle applicable pour la suspension ou l’annulation du permis de conduire.</t>
  </si>
  <si>
    <t>Lorsque l’assuré justifie que la suspension ou l’annulation 
de son permis de conduire résulte, soit de la constatation de la conduite sous l’empire d’un état alcoolique, soit d’un délit de fuite, soit de ces deux infractions au code de la route, la majoration maximale fixée par l’assureur ne peut excéder, soit la majoration résultant, le cas échéant, de la somme des majorations du fait de ces infractions au code de la route, soit celle applicable pour la suspension ou l’annulation du permis de conduire.
Chaque majoration prévue au présent Article ne peut être 
exigée au-delà des deux années suivant la première échéance annuelle postérieure à la date à laquelle s’est produite la circonstance aggravante donnant lieu à la majoration.
(5) Article A 335-9-3 du Code des assurances
Abrogé par l'article 4 de l'Arrêté du 22 novembre 1991.</t>
  </si>
  <si>
    <t>CAPITAUX MAXIMA ET PLAFONDS GARANTIS PAR ASSURÉ  
Garantie du 
conducteur  
(article 27)   En cas de pluralité d’assurés pour un même accident , le capital maximum garanti pour chacun des 
dommages couverts ne peut être supérieur à 3 fois la somme indiquée dans les tableaux ci -après.  
 En présence d’une aggravation visée à l’article 27 -2 K, les nouvelles indemnités sont versées pour chaque 
poste de préjudice dans la limite du plafond correspondant au poste de préjudice concerné et sans que leur 
cumul puisse dépasse r le plafond global en tenant compte des règlements précédemment effectués . 
EN CAS DE BLESSURES  
Quelle que soit la gravité des blessures  
Dépenses de santé 
(article 27 -2 A) Plafond  : 10 000 € 
Pour les « assurés 
actifs» Pertes de 
gains professionnels 
actuels
(article 27 -2 B) Plafond  : 20 000 €  
Quelle que soit la gravité des blessures,</t>
  </si>
  <si>
    <t>- les déchéances, autres que la suspension de garantie pour non-paiement de votre cotisation,
- la réduction proportionnelle d’indemnité (pages 31, 41 et 43),
-  la franchise conducteur « inexpérimenté (ou en cours d’Apprentissage Anticipé de la Conduite, de la Conduite 
Supervisée ou de la Conduite Encadrée) et non désigné » (page 9),
ne sont pas opposables aux victimes ou à leurs ayants-droit.
Dans tous ces cas, nous indemnisons les victimes ou leurs ayants-droit pour le compte du responsable et 
exerçons ensuite contre celui-ci une action en remboursement de toutes les sommes versées ou mises en 
réserve à sa place.
DÉFENSE PÉNALE ET RECOURS SUITE À ACCIDENT
Montant maximum de prise en charge
Quel que soit le nombre de bénéficiaires, le montant total de la DÉFENSE PÉNALE ET RECOURS SUITE À 
ACCIDENT est limité à 100 000 € TTC par événement pour une juridiction française (dont 20 000 € TTC 
au titre des dépens) et 20 000 € TTC par événement relevant d’une juridiction étrangère.</t>
  </si>
  <si>
    <t>GARANTIES COUVERTURE MAXIMALE  
PAR SINISTRERÉF CG
DOMMAGES CAUSÉS À AUTRUI (RESPONSABILITÉ CIVILE)
• Dommages corporels (en circulation et hors 
circulation)Sans limitation de somme. Art 3 / 3.6
• Dommages matériels (en circulation et hors 
circulation)Limitée à 100 millions d’euros.
Sauf en cas de conduite ou de garde obtenue contre le gré du 
propriétaire ou de son gardien autorisé : dommages matériels : 1 million 
d’euros.Art 3 / 3.6
DOMMAGES TOUS ACCIDENTS, INCENDIE, VOL, CATASTROPHES NATURELLES ET TECHNOLOGIQUES, 
TEMPÊTE, ATTENTATS
• Véhicule terrestre à moteur Jusqu’à concurrence de la valeur au jour du sinistre déterminée  
par expert et limitée à la valeur d’achat.</t>
  </si>
  <si>
    <t>21</t>
  </si>
  <si>
    <t>What is the role of the board of directors in determining the remuneration of the director general?</t>
  </si>
  <si>
    <t>The board of directors determines the remuneration of the director general or sets the terms of his employment contract, in accordance with the provisions of the Insurance Code. (180209-B-01_02_2021_AUTO.pdf, p. 62)</t>
  </si>
  <si>
    <t>0.0014204999999999999</t>
  </si>
  <si>
    <t>8.143512</t>
  </si>
  <si>
    <t>The board of directors determines the remuneration of the director general or sets the terms of his employment contract, in accordance with the provisions of the Insurance Code.</t>
  </si>
  <si>
    <t>10.12962</t>
  </si>
  <si>
    <t>La direction générale 
peut être assumée par le président du conseil 
d’administration. Le directeur général est 
révocable à tout moment par le conseil 
d’administration.
Le conseil d’administration peut, sur 
proposition du directeur général, nommer une 
ou plusieurs personnes physiques chargées 
d’assister le directeur général, avec le titre 
de directeur général délégué. Le conseil 
d’administration peut les démettre de leurs 
fonctions à tout moment.
Le directeur général informe le conseil 
d’administration des missions, pouvoirs et 
responsabilités qu’il délègue aux directeurs 
généraux délégués.</t>
  </si>
  <si>
    <t>La direction générale 
peut être assumée par le président du conseil 
d’administration. Le directeur général est 
révocable à tout moment par le conseil 
d’administration.
Le conseil d’administration peut, sur 
proposition du directeur général, nommer une 
ou plusieurs personnes physiques chargées 
d’assister le directeur général, avec le titre 
de directeur général délégué. Le conseil 
d’administration peut les démettre de leurs 
fonctions à tout moment.
Le directeur général informe le conseil 
d’administration des missions, pouvoirs et 
responsabilités qu’il délègue aux directeurs 
généraux délégués.
Lorsque le directeur général cesse ou est 
empêché d’exercer ses fonctions, les directeurs 
généraux délégués conservent, sauf décision 
contraire du conseil d’administration, leurs 
fonctions et leurs attributions jusqu’à la 
nomination du nouveau directeur général.</t>
  </si>
  <si>
    <t>Cependant, le conseil d’administration peut 
décider que certaines décisions du directeur 
général seront soumises à son autorisation 
préalable.Il assiste, avec voix consultative, aux  
délibérations des assemblées générales et du 
conseil d’administration, s’il n’en fait pas partie 
lui-même.
Il peut déléguer, avec faculté de sous-
délégation, les différents pouvoirs qu’il détient 
aux directeurs généraux délégués ou pour 
un objet déterminé, à toute autre personne 
nommément désignée.
Article 32 - RÉMUNÉRATION
Le conseil d’administration détermine la 
rémunération du directeur général ou fixe 
les modalités de son contrat de travail, 
conformément aux dispositions du Code des 
assurances.</t>
  </si>
  <si>
    <t>Il peut déléguer, avec faculté de sous-
délégation, les différents pouvoirs qu’il détient 
aux directeurs généraux délégués ou pour 
un objet déterminé, à toute autre personne 
nommément désignée.
Article 32 - RÉMUNÉRATION
Le conseil d’administration détermine la 
rémunération du directeur général ou fixe 
les modalités de son contrat de travail, 
conformément aux dispositions du Code des 
assurances.
Article 33 - RESPONSABILITÉ
Le directeur général est responsable civilement 
et pénalement des actes de sa gestion, 
conformément aux dispositions législatives en 
vigueur.
Les dirigeants salariés sont soumis aux 
dispositions de l’article R 322-57 du Code 
des assurances concernant les conventions 
réglementées.</t>
  </si>
  <si>
    <t>22</t>
  </si>
  <si>
    <t>What expenses are covered for a person waiting for the repatriation of a non-transportable injured individual?</t>
  </si>
  <si>
    <t>sommaire
Protection Auto - Conditions générales EUR059H-0124
31Véhicule
Le véhicule de tourisme terrestre à moteur, d’un 
poids total autorisé en charge inférieur à 3,5 T (au -
tomobile ou moto &gt; 125 cm3), immatriculé en France 
métropolitaine et désigné aux Conditions person -
nelles du contrat d’assurance Automobile, ainsi 
que la caravane ou remorque inscrite sur le contrat 
d’assurance si elle y est attelée au moment de 
l’évènement.
Sont exclus
les véhicules utilisés pour le transport  
de passagers à titre onéreux tels que taxis, 
ambulances, auto-écoles, corbillards, voitures 
de location.</t>
  </si>
  <si>
    <t>The expenses covered for a person waiting for the repatriation of a non-transportable injured individual include accommodation costs (up to 50€ per day for a maximum of 7 days) when the injured person must remain hospitalized beyond the initially planned return date.</t>
  </si>
  <si>
    <t>0.0014355</t>
  </si>
  <si>
    <t>8.19192</t>
  </si>
  <si>
    <t>&gt;  Remorque ou caravane dont le poids total en 
charge est inférieur ou égal à 750 kg
En circulation : sont automatiquement garanties en 
Responsabilités Civile et Défense Pénale et Recours 
Suite à Accident, les remorques ou caravanes d’un 
poids total en charge inférieur ou égal à 750 kg  at -
telées au véhicule désigné aux Conditions person -
nelles.
Hors circulation :
Nous ne garantissons ni les remorques ni les 
caravanes dont le poids est inférieur ou égal à 750 kg, non attelées au véhicule désigné aux 
Conditions personnelles (sauf si elles font l’ob -
jet d’un contrat spécifique).
Remorque ou caravane dont le poids total en 
charge est supérieur à 750 kg ou inférieur à 750 kg 
faisant l’objet d’un contrat spécifique
Seule la remorque ou la caravane mentionnée sur 
les Conditions personnelles est assurée.</t>
  </si>
  <si>
    <t>Frais d’hébergement d’une personne attendant sur place le rapatriement (à concurrence de 50 € par jour dans la limite de 7 jours)</t>
  </si>
  <si>
    <t>11.893753</t>
  </si>
  <si>
    <t>121 -1 du Code des assurances,  
la clause de « réduction ou de majoration des primes ou cotisations » est applicable aux contrats  
garantissant les quadricycles à moteur.  
II - CLAUSES TYPES APPLICABLES À L’ASSURANCE DES RISQUES DE CATASTROPHES NATURELLES  ...................  Page 84 
III – ASSISTANCE AU VÉHICULE ET AUX PERSON NES TRANSPORT ÉES ................................ ...............................  Page 85 
IV - GAR ANTIES DE PROTECTION JURIDIQUE  : HONORAIRES ET FRAIS GARANTIS  ................................ ............  Page 93 
V - TEXTE DE L’ARTICLE 29 DE LA LOI N° 85 -677 DU 5 JUILLET 1985  ................................ ................................ . Page 93 
VI - SERVICES À LA PERSONNE ET PRESTATIONS D’ACCOMPAGNEMENT PERSONNALISÉ  ................................ . Page 96</t>
  </si>
  <si>
    <t>6/60
 Intérieur du véhicule
Habitacle, dessous du capot et coffre.
 Marchandise
Tout objet destiné à être transformé, réparé ou vendu, ainsi que les approvisionnements et emballages, 
à l’exception des biens véhiculés dans le cadre du transport public de marchandises.
 Matériel professionnel
Tout objet utilisé pour les besoins de l’activité professionnelle du souscripteur et non fixé au véhicule.
 Mécontentement
Incompréhension définitive de l’assuré, ou désaccord, sur la réponse ou la solution apportée, avec 
manifestation d’un sentiment d’injustice subie, exprimée dans le cadre d’une Réclamation. L’injure ou l’insulte 
ne sont pas considérées contractuellement comme l’expression d’un mécontentement.</t>
  </si>
  <si>
    <t>Marchandise
Tout objet destiné à être transformé, réparé ou vendu, ainsi que les approvisionnements et emballages, 
à l’exception des biens véhiculés dans le cadre du transport public de marchandises.
 Matériel professionnel
Tout objet utilisé pour les besoins de l’activité professionnelle du souscripteur et non fixé au véhicule.
 Mécontentement
Incompréhension définitive de l’assuré, ou désaccord, sur la réponse ou la solution apportée, avec 
manifestation d’un sentiment d’injustice subie, exprimée dans le cadre d’une Réclamation. L’injure ou l’insulte 
ne sont pas considérées contractuellement comme l’expression d’un mécontentement.
 Nullité
Annulation pure et simple du contrat qui est censé alors n’avoir jamais existé.
 Préposé
Toute personne travaillant pour le compte du souscripteur.</t>
  </si>
  <si>
    <t>Moyens mis en œuvre
G En cas de blessur es d’un assur é*
GRapatriement sanitair e du blessé (sur avis du corps médic al et en cas de nécessité médic alement
établie) à son domicile ou dans un hôpital adapté proche de son domicile,  avec, dans la mesur e du
possible,  un accompagnant,
GFrais d’héb ergement d’une personne attendant sur place le rapatriement (à concurr ence de 50 € par
jour dans la limite de 7 jours) lorsque le blessé,  non transp ortable,  doit rester hospitalisé au-delà de la
date initialement prévue pour son retour ,
GTitre de transp ort aller -retour d’un proche en cas d’hospitalisation de plus de 7 jours du blessé (cette
durée minimale n’existe pas pour les mineurs de moins de 15 ans) et participation à ses frais
d’héb ergement (à concurr ence de 50 € par jour dans la limite de 7 jours),</t>
  </si>
  <si>
    <t>avec, dans la mesur e du
possible,  un accompagnant,
GFrais d’héb ergement d’une personne attendant sur place le rapatriement (à concurr ence de 50 € par
jour dans la limite de 7 jours) lorsque le blessé,  non transp ortable,  doit rester hospitalisé au-delà de la
date initialement prévue pour son retour ,
GTitre de transp ort aller -retour d’un proche en cas d’hospitalisation de plus de 7 jours du blessé (cette
durée minimale n’existe pas pour les mineurs de moins de 15 ans) et participation à ses frais
d’héb ergement (à concurr ence de 50 € par jour dans la limite de 7 jours),
GFrais médic aux et d’hospi talisation à l’étranger : en complément des prestations dues par les
organismes sociaux et sous réserv e que le blessé soit assur é social;</t>
  </si>
  <si>
    <t>GTitre de transp ort aller -retour d’un proche en cas d’hospitalisation de plus de 7 jours du blessé (cette
durée minimale n’existe pas pour les mineurs de moins de 15 ans) et participation à ses frais
d’héb ergement (à concurr ence de 50 € par jour dans la limite de 7 jours),
GFrais médic aux et d’hospi talisation à l’étranger : en complément des prestations dues par les
organismes sociaux et sous réserv e que le blessé soit assur é social; prise en char ge des frais engagés
sur place à concurr ence de 80 000 €. 
Ces frais ont un caractèr e d’avanc e dans l’attente des remb oursements par les organismes sociaux.
G En cas de décès d’un assur é*
GTransp ort du corps jusqu’ au lieu d’obsèques,  d’inhumation ou de crémation en France.</t>
  </si>
  <si>
    <t>avec, dans la mesur e du
possible,  un accompagnant,
GFrais d’héb ergement d’une personne attendant sur place le rapatriement (à concurr ence de 50 € par
jour dans la limite de 7 jours) lorsque le blessé,  non transp ortable,  doit rester hospitalisé au-delà de la
date initialement prévue pour son retour ,
GTitre de transp ort aller -retour d’un proche en cas d’hospitalisation de plus de 7 jours du blessé (cette
durée minimale n’existe pas pour les mineurs de moins de 15 ans) et participation à ses frais
d’héb ergement (à concurr ence de 50 € par jour dans la limite de 7 jours),
GFrais médic aux et d’hos pitalisation à l’étranger : en complément des prestations dues par les
organismes sociaux et sous réserv e que le blessé soit assur é social;</t>
  </si>
  <si>
    <t>GTitre de transp ort aller -retour d’un proche en cas d’hospitalisation de plus de 7 jours du blessé (cette
durée minimale n’existe pas pour les mineurs de moins de 15 ans) et participation à ses frais
d’héb ergement (à concurr ence de 50 € par jour dans la limite de 7 jours),
GFrais médic aux et d’hos pitalisation à l’étranger : en complément des prestations dues par les
organismes sociaux et sous réserv e que le blessé soit assur é social; prise en char ge des frais engagés
sur place à concurr ence de 80 000 €. 
Ces frais ont un caractèr e d’avanc e dans l’attente des remb oursements par les organismes sociaux.
G En cas de décès d’un assur é*
GTransp ort du corps jusqu’ au lieu d’obsèques,  d’inhumation ou de crémation en France.</t>
  </si>
  <si>
    <t>23</t>
  </si>
  <si>
    <t>How does the insurer ensure compliance with data protection regulations in handling the personal information of the beneficiaries for the assistance contract?</t>
  </si>
  <si>
    <t>The insurer ensures compliance with data protection regulations by collecting, using, and storing the personal information of the beneficiaries for the assistance contract in accordance with applicable data protection laws and its data protection policy published on its website. The insurer may use this information to provide the services described in the General Conditions, with the beneficiary's consent. Additionally, the insurer may share this data with AXA Group entities, service providers, and other relevant parties for claims management, payment processing, quality improvement, fraud prevention, and legal compliance purposes. The insurer also conducts monitoring activities to prevent money laundering and terrorism financing, which may involve reporting suspicious activities as required by law.</t>
  </si>
  <si>
    <t>0.001637</t>
  </si>
  <si>
    <t>8.953406</t>
  </si>
  <si>
    <t>sommaire
Protection Auto - Conditions générales EUR059H-0124
31Véhicule
Le véhicule de tourisme terrestre à moteur, d’un 
poids total autorisé en charge inférieur à 3,5 T (au -
tomobile ou moto &gt; 125 cm3), immatriculé en France 
métropolitaine et désigné aux Conditions person -
nelles du contrat d’assurance Automobile, ainsi 
que la caravane ou remorque inscrite sur le contrat 
d’assurance si elle y est attelée au moment de 
l’évènement.
Sont exclus
les véhicules utilisés pour le transport  
de passagers à titre onéreux tels que taxis, 
ambulances, auto-écoles, corbillards, voitures 
de location.
Panne
Nous garantissons les pannes consécutives à toute 
défaillance mécanique, électrique ou électronique 
du matériel, ayant pour effet d’immobiliser le vé -
hicule sur le lieu de la panne et de nécessiter un  
dépannage ou un remorquage dans un garage pour  
y effectuer les réparations nécessaires.</t>
  </si>
  <si>
    <t>L'assureur garantit la conformité avec les réglementations sur la protection des données dans le traitement des informations personnelles des bénéficiaires du contrat d'assistance conformément aux dispositions de la réglementation applicable en matière de protection des données personnelles et conformément à sa politique de protection des données personnelles telle que publiée sur son site internet.</t>
  </si>
  <si>
    <t>12.558804</t>
  </si>
  <si>
    <t>CONDITIONS GÉNÉRALES  81 
Le symbole renvoie à un terme  
défini au lexi que (article 1 ) Annexes  
I - CLAUSES DE RÉDUCTION OU DE MAJORATION (BONUS -MALUS)  ................................ ................................ . Page 82 
Par dérogation aux dispositions de l’alinéa 2 de l’article A. 121 -1 du Code des assurances,  
la clause de « réduction ou de majoration des primes ou cotisations » est applicable aux contrats  
garantissant les quadricycles à moteur.  
II - CLAUSES TYPES APPLICABLES À L’ASSURANCE DES RISQUES DE CATASTROPHES NATURELLES  ...................  Page 84 
III – ASSISTANCE AU VÉHICULE ET AUX PERSON NES TRANSPORT ÉES ................................ ...............................  Page 85 
IV - GAR ANTIES DE PROTECTION JURIDIQUE  : HONORAIRES ET FRAIS GARANTIS  ................................ ............  Page 93 
V - TEXTE DE L’ARTICLE 29 DE LA LOI N° 85 -677 DU 5 JUILLET 1985  ................................ ................................ .</t>
  </si>
  <si>
    <t>Dans le cas où le bénéficiaire fournit à 
l’Assisteur des informations sur des tiers, l’Assuré s’engage à les informer 
de l’utilisation de leurs données comme défini précédemment ainsi que dans 
la politique de confidentialité du site internet de l’Assisteur (voir ci-dessous). 
L’Assuré peut obtenir, sur simple demande, copie des informations le 
concernant. Il dispose d’un droit d’information sur l’utilisation faite de ses 
données (comme indiqué dans la politique de confidentialité du site AXA 
Assistance – voir ci-dessous) et d’un droit de rectification s’il constate une 
erreur. 
Si l’Assuré souhaite connaître les informations détenues par l’Assisteur à son 
sujet, ou s’il a d’autres demandes concernant l’utilisation de ses données, 
il peut écrire à l’adresse suivante :
Délégué à la protection des données
AXA Assistance
6, rue André Gide
92320 Châtillon
E-mail : dpo.axapartnersfrance@axa-assistance.com
L’intégralité de notre politique de confidentialité est disponible sur le site : 
axa-assistance.fr ou sous format papier, sur demande.</t>
  </si>
  <si>
    <t>5.10. Cadre juridique
5.10.1. Protection des données à caractère personnel
En qualité de responsable de traitement, les informations concernant les 
bénéficiaires sont collectées, utilisées et conservées par les soins d’Assisteur 
pour la souscription, la passation, la gestion et l’exécution de la présente 
convention d’assistance, conformément aux dispositions de la réglementation 
applicable en matière de protection des données personnelles et conformément 
à sa politique de protection des données personnelles telle que publiée sur 
son site internet.
Ainsi, dans le cadre de ses activités, l’Assisteur pourra :
a. utiliser les informations du bénéficiaire ou de celles des personnes 
bénéficiant des garanties, afin de fournir les services décrits dans les 
présentes Conditions Générales. En utilisant les services de l’Assisteur,</t>
  </si>
  <si>
    <t>Protection des données à caractère personnel
En qualité de responsable de traitement, les informations concernant les 
bénéficiaires sont collectées, utilisées et conservées par les soins d’Assisteur 
pour la souscription, la passation, la gestion et l’exécution de la présente 
convention d’assistance, conformément aux dispositions de la réglementation 
applicable en matière de protection des données personnelles et conformément 
à sa politique de protection des données personnelles telle que publiée sur 
son site internet.
Ainsi, dans le cadre de ses activités, l’Assisteur pourra :
a. utiliser les informations du bénéficiaire ou de celles des personnes 
bénéficiant des garanties, afin de fournir les services décrits dans les 
présentes Conditions Générales. En utilisant les services de l’Assisteur, 
le bénéficiaire consent à ce que l’Assisteur utilise ses données à cette fin ;
b.</t>
  </si>
  <si>
    <t>En utilisant les services de l’Assisteur, 
le bénéficiaire consent à ce que l’Assisteur utilise ses données à cette fin ;
b. transmettre les données personnelles du bénéficiaire et les données 
relatives à son contrat, aux entités du Groupe AXA, aux prestataires de 
services de l’Assisteur, au personnel de l’Assisteur, et à toutes personnes 
susceptibles d’intervenir dans les limites de leurs attributions respectives, 
afin de gérer le dossier de sinistre du bénéficiaire, lui fournir les garanties 
qui lui sont dues au titre de son contrat, procéder aux paiements, et 
transmettre ces données dans les cas où la loi l’exige ou le permet ;
c. procéder à l’écoute et/ou à l’enregistrement des appels téléphoniques 
du bénéficiaire dans le cadre de l’amélioration et du suivi de la qualité 
des services rendus ;
d.</t>
  </si>
  <si>
    <t>d. procéder à des études statistiques et actuarielles ainsi qu’à des analyses 
de satisfaction clients afin de mieux adapter nos produits aux besoins 
du marché ;
e. obtenir et conserver tout document photographique pertinent et approprié 
du bien du bénéficiaire, afin de fournir les services proposés dans le cadre 
de son contrat d’assistance et valider sa demande ;
f. procéder à l’envoi d’enquêtes qualité (sous forme de demandes à 
retourner ou de sondages) relatives aux services de l’Assisteur et autres 
communications relatives au service clients ;
g. utiliser les données personnelles dans le cadre d’un traitement de lutte 
contre la fraude ; ce traitement pouvant conduire, le cas échéant, à une 
inscription sur une liste de personnes présentant un risque de fraude.
L’Assisteur est soumis aux obligations légales issues principalement du 
Code Monétaire et Financier en matière de lutte contre le blanchiment des 
capitaux et contre le financement du terrorisme et, à ce titre, l’Assisteur met 
en œuvre un traitement de surveillance des contrats pouvant aboutir à la 
rédaction d’une déclaration de soupçon conformément aux dispositions de 
la loi en la matière.</t>
  </si>
  <si>
    <t>g. utiliser les données personnelles dans le cadre d’un traitement de lutte 
contre la fraude ; ce traitement pouvant conduire, le cas échéant, à une 
inscription sur une liste de personnes présentant un risque de fraude.
L’Assisteur est soumis aux obligations légales issues principalement du 
Code Monétaire et Financier en matière de lutte contre le blanchiment des 
capitaux et contre le financement du terrorisme et, à ce titre, l’Assisteur met 
en œuvre un traitement de surveillance des contrats pouvant aboutir à la 
rédaction d’une déclaration de soupçon conformément aux dispositions de 
la loi en la matière.
Les données recueillies peuvent être communiquées aux autres sociétés du 
Groupe AXA ou à un tiers partenaire, y compris pour une utilisation à des 
fins de prospection commerciale.</t>
  </si>
  <si>
    <t>24</t>
  </si>
  <si>
    <t>Are damages resulting from climatic events covered under the "Garantie Dommages tous accidents"?</t>
  </si>
  <si>
    <t>Les frais de recharge de l’extincteur qui a pu être utilisé 
pour lutter contre l’incendie du véhicule sont égale -
ment garantis, sans application de la franchise .
OUTRE LES EXCLUSIONS PRÉVUES  
AU CHAPITRE 5, NOTRE GARANTIE  
NE S’APPLIQUE PAS  :
 • aux dommages résultant de combustion,  
de brûlures causées par les fumeurs,
 • aux dommages causés à l’appareil électrique 
à l’origine du dommage.
Dommages Accidentels ou Dommages Tous 
Accidents (D.T.A.)</t>
  </si>
  <si>
    <t>Yes, damages resulting from climatic events are covered under the 'Garantie Dommages tous accidents' as per the document 'Conditions-Generales-Assurance-Auto.pdf' (p. 14) which states that if you have subscribed to the 'Garantie Dommages Tous Accidents', damages caused to the vehicle directly by natural events such as hail, flooding, landslides, mudslides, avalanches are covered, unless classified as 'Natural Disasters' by the Public Authorities.</t>
  </si>
  <si>
    <t>0.0015114999999999998</t>
  </si>
  <si>
    <t>8.722839</t>
  </si>
  <si>
    <t>FORMULES DE GARANTIES ET OPTIONS    
TIERS  TIERS - 
VOL - 
INCENDIE  TOUS RISQUES  TOUS RISQUES 
PLUS (1) 
GARANTIE DE RESPONSABILITÉ CIVILE ET DE DÉFENSE CIVILE  EN CAS DE DOMMAGES CAUSÉS À AUTRUI  
Responsabilité civile et 
défense civile  9 ● ● ● ● 
GARANTIE DU CONDUCTEUR   
Garantie du conducteur *  
27 ● ● ● ● 
Garantie du conducteur 
renforcée **  OPTION  OPTION  OPTION  OPTION  
GARANTIES DE PROTECTION JURIDIQUE  
Protec tion Juridique suite à 
accident 28 ● ● ● ● 
Protection Juridique relative</t>
  </si>
  <si>
    <t>Oui</t>
  </si>
  <si>
    <t>9.729876</t>
  </si>
  <si>
    <t>FORMULES DE GARANTIES ET OPTIONS    
TIERS  TIERS - 
VOL - 
INCENDIE  TOUS RISQUES  TOUS RISQUES 
PLUS (1) 
GARANTIE DE RESPONSABILITÉ CIVILE ET DE DÉFENSE CIVILE  EN CAS DE DOMMAGES CAUSÉS À AUTRUI  
Responsabilité civile et 
défense civile  9 ● ● ● ● 
GARANTIE DU CONDUCTEUR   
Garantie du conducteur *  
27 ● ● ● ● 
Garantie du conducteur 
renforcée **  OPTION  OPTION  OPTION  OPTION  
GARANTIES DE PROTECTION JURIDIQUE  
Protec tion Juridique suite à 
accident 28 ● ● ● ● 
Protection Juridique relative 
au bien assuré  29 OPTION  OPTION  OPTION  ● 
GARANTIES DES DOMMAGES AU</t>
  </si>
  <si>
    <t> Tous dommages matériels , immatériels consécutifs  et préjudice écologique   
confondus :  100 000 000 €. 
SANS POUVOIR EXCÉDER  
 Tous dommages matériels  et immatériels consécutifs confondus résultant d’un incendie ou 
d’une explosion, à la suite ou n on d’un accident : 1 300 000 €. 
 Préjudice écologique  : 1 300 000 €. 
GARANTIES DES DOMMAG ES AU V ÉHICULE ASSUR É 
Bris de pare -brise  
(article 10)  
Bris de glaces (article 11)  À concurrence du plafond indiqué aux  conditions particulières .</t>
  </si>
  <si>
    <t>VOTRE ASSURANCE AUTO
Sommaire
• La tempête et les événements climatiques exceptionnels
• Les dommages tous accidents
• Les attentats
• Les catastrophes technologiques
• Le contenu du véhicule1_DISPOSITIONS GÉNÉRALES ...................................................................................................................15
ART. 1   DÉFINITIONS    ..................................................................................................................................................15
ART. 2   OÙ S’EXERCENT LES GARANTIES  ? ................................................................................................................15
2_LE CONTENU DES GARANTIES ..............................................................................................................15
ART. 3   LA GARANTIE DOMMAGES CAUSÉS À AUTRUI (RESPONSABILITÉ CIVILE)    ....................................................15
ART.</t>
  </si>
  <si>
    <t>clause paragraphe 20.2).
La mise en jeu de cette garantie est subordonnée à la 
publication au Journal Officiel de la République française d’un arrêté interministériel ayant constaté l’état de catastrophes naturelles.
7.2 Garantie Événements climatiques
 LES ÉVÉNEMENTS GARANTIS
     L’action directe du vent ou le choc d’un corps renversé ou projeté par le vent lorsque celui-ci a une intensité telle qu’il détruit ou détériore un certain nombre de véhicules ou de bâtiments autour du lieu où se trouve le véhicule assuré, 
     la grêle, 
     l’inondation imprévisible du véhicule.
7.3 Garantie Bris de pare-brise 
 L’ÉVÉNEMENT GARANTI
 Le bris :
  du pare-brise.7.4 Garantie Bris de glaces
 LES ÉVÉNEMENTS GARANTIS
 Le bris :
  du pare-brise,
  de la lunette arrière,
  des glaces latérales,
  du toit vitré,
  des optiques de phares avant.</t>
  </si>
  <si>
    <t>Les dommages consécutifs à un événement prévu 
dans le cadre de la garantie Événements clima-tiques, au vol ou à la tentative de vol du véhicule ou de ses éléments qu'il s'agisse d'un vol ou d'une tentative de vol couvert ou non par notre contrat.
REMORQUAGE : nous garantissons en complément des 
dommages pris en charge dans le cadre d’une garantie dommages que vous avez choisie, les frais de remorquage du véhicule assuré jusqu’au garage le plus proche apte à effectuer la réparation, à concurrence de 180 €. Cette indemnité ne se cumule pas avec celle prévue dans le cadre des garanties d’assistance.7.  LES GARANTIES DOMMAGES AU VÉHICULE ASSURÉ
7.9 Garantie Dommages tous accidents
 LES ÉVÉNEMENTS GARANTIS
     Le choc avec un corps fixe ou mobile extérieur  au véhicule 
(arbre, pierre, automobile, bicyclette, piéton, animal…),
     le versement, renversement du véhicule,
     la chute accidentelle du véhicule assuré (dans un cours d’eau, un étang, un ravin…),
     le retournement du capot, d’une portière, 
 les émeutes et les mouvements populaires,
     les actes de vandalisme ou de malveillance.</t>
  </si>
  <si>
    <t>Forces de la Nature
Si vous avez souscrit la garantie Dommages Tous 
Accidents, nous garantissons les dommages causés  
au véhicule de manière directe par l’un des évène -
ments naturels suivants : chute de la grêle, inonda -
tion, glissement ou affaissement de terrain, coulées 
de boues, avalanche lorsque cet évènement n’a 
pas été qualifié de “Catastrophes Naturelles” par les 
Pouvoirs Publics.
LES ÉVENTUELLES EXCLUSIONS SONT 
DÉTAILLÉES AU CHAPITRE 5  :
« Ce que le Contrat ne garantit jamais ».
Tempête
Si vous avez souscrit la garantie Vol, nous garantis-
sons les dommages causés à votre véhicule par les 
effets du vent dus aux tempêtes, ouragans, cyclones, 
tornades ou trombes (art.</t>
  </si>
  <si>
    <t>AUTO RÉFÉRENCE 
Ce que nous prenons en charge3.11.5. Événements climatiques
Vous bénéficiez de cette garantie s’il en est fait mention aux Conditions particulières de votre contrat. Nous garantissons 
les dommages subis par le véhicule assuré résultant :
    de tempêtes, ouragans, ou cyclones : l’action directe du vent ou le choc d’un corps renversé ou projeté par le vent, si 
l’intensité de ce phénomène est telle qu’il détruit ou détériore plusieurs bâtiments de bonne construction ou plusieurs 
véhicules terrestres à moteur dans la commune de survenance du sinistre ou dans les communes avoisinantes ;
    de la grêle ;
    des chutes de neige.
3.11.6. Catastrophes naturelles
Vous bénéficiez de cette garantie s’il en est fait mention aux Conditions particulières de votre contrat.</t>
  </si>
  <si>
    <t>Événements garantis
Tous les événements couverts par l’une des garanties Dommages causés au 
véhicule (bris de glace, incendie et explosion, vol, tempêtes et événements 
climatiques exceptionnels, catastrophes naturelles et technologiques, 
dommages tous accidents et attentats) lorsque le véhicule nous est cédé 
et s’il est :
• déclaré économiquement irréparable par l’expert ;
• ou volé et non retrouvé.
7.3. Indemnisation
Nous prenons en charge la différence hors taxes entre l’indemnité 
contractuelle réclamée par la société de location et l’indemnité due au titre 
de la garantie Dommages causés au véhicule qui est engagée.
L’indemnité à notre charge est affectée en priorité à la société de location 
qui est le propriétaire du véhicule.
7.4.</t>
  </si>
  <si>
    <t>25</t>
  </si>
  <si>
    <t>What components are covered under the warranty for the Crémaillère, vérins de direction, and pompe d’assistance in the document?</t>
  </si>
  <si>
    <t>électr ovanne pomp e injection,  moteur
pas à pas, potentiomètre accélérateur, boîtier
papillon,  régulateur de débit
Alternateur, régulateur de tension, démarreur, balais
lanceurs, moteur essuie-glaces, moteur lève-vitres,
moteur toit ouvrant, moteur électromagnétique des
portes, ventilateur de chauﬀage et résistance,
bobine d’allumage, allumeur, calculateur injection
Arbre longitudinal (sauf ﬂectors), transmissions, souﬄets
Cylindres hydrauliques de suspension (sauf sphères
et amor tisseurs,  joints,  conduits et durits,
électrovanne et régulateurs).
Crémaillère, vérins de direction, pompe d’assistance
(sauf conduits et durits).</t>
  </si>
  <si>
    <t>La crémaillère, les vérins de direction et la pompe d'assistance sont couverts par la garantie selon le document CG_assurance_auto_18133.pdf (p. 42). Les composants inclus dans cette couverture sont : crémaillère, vérins de direction, pompe d'assistance, boîtier d'aide au freinage d'urgence, axes de pivots et bagues, axes, barres stabilisatrices, bras de suspension supérieurs et inférieurs, ressorts, rotules, électrovanne, suspension hydraulique et pneumatique, à l'exception des amortisseurs.</t>
  </si>
  <si>
    <t>0.0016105</t>
  </si>
  <si>
    <t>9.000854</t>
  </si>
  <si>
    <t>potentiomètre accélérateur, boîtier
papillon,  régulateur de débit
Alternateur, régulateur de tension, démarreur, balais
lanceurs, moteur essuie-glaces, moteur lève-vitres,
moteur toit ouvrant, moteur électromagnétique des
portes, ventilateur de chauﬀage et résistance,
bobine d’allumage, allumeur, calculateur injection
Arbre longitudinal (sauf ﬂectors), transmissions, souﬄets
Cylindres hydrauliques de suspension (sauf sphères
et amor tisseurs,  joints,  conduits et durits,
électrovanne et régulateurs).
Crémaillère, vérins de direction, pompe d’assistance
(sauf conduits et durits).
Déshydrateur et compresseur (sauf recharges,</t>
  </si>
  <si>
    <t>The document does not mention the Crémaillère, vérins de direction, or pompe d’assistance.</t>
  </si>
  <si>
    <t>10.304479</t>
  </si>
  <si>
    <t>régulateur de débit
Alternateur, régulateur de tension, démarreur, balais
lanceurs, moteur essuie-glaces, moteur lève-vitres,
moteur toit ouvrant, moteur électromagnétique des
portes, ventilateur de chauﬀage et résistance,
bobine d’allumage, allumeur, calculateur injection
Arbre longitudinal (sauf ﬂectors), transmissions, souﬄets
Cylindres hydrauliques de suspension (sauf sphères
et amor tisseurs,  joints,  conduits et durits,
électrovanne et régulateurs).
Crémaillère, vérins de direction, pompe d’assistance
(sauf conduits et durits).
Déshydrateur et compresseur (sauf recharges,
ﬂexibles et tuyaux)
Exclu
La main d’œuvr e est prise en charge uniquement pour le remplac ement des pièces défectueuses
garanties selon le barème du constructeur .</t>
  </si>
  <si>
    <t>électr ovanne pomp e injection,  moteur
pas à pas, potentiomètre accélérateur, boîtier
papillon,  régulat eur de débit
Alternateur, régulateur de tension, démarreur, balais
lanceurs, moteur essuie-glaces, moteur lève-vitres,
moteur toit ouvrant, moteur électromagnétique des
portes, ventilateur de chauﬀage et résistance,
bobine d’allumage, allumeur, calculateur injection
Arbre longitudinal (sauf ﬂectors), transmissions, souﬄets
Cylindres hydrauliques de suspension (sauf sphères
et amor tisseurs,  joints,  conduit s et durits,
électrovanne et régulateurs).
Crémaillère, vérins de direction, pompe d’assistance
(sauf conduits et durits).</t>
  </si>
  <si>
    <t>boîtier
papillon,  régulat eur de débit
Alternateur, régulateur de tension, démarreur, balais
lanceurs, moteur essuie-glaces, moteur lève-vitres,
moteur toit ouvrant, moteur électromagnétique des
portes, ventilateur de chauﬀage et résistance,
bobine d’allumage, allumeur, calculateur injection
Arbre longitudinal (sauf ﬂectors), transmissions, souﬄets
Cylindres hydrauliques de suspension (sauf sphères
et amor tisseurs,  joints,  conduit s et durits,
électrovanne et régulateurs).
Crémaillère, vérins de direction, pompe d’assistance
(sauf conduits et durits).
Déshydrateur et compresseur (sauf recharges,</t>
  </si>
  <si>
    <t>La transmission :  tous les organes et pièces internes, y 
compris les arbres, boîte de transfert et du réducteur 4x4, les roulements de roue/moyeux et les joints spi.
    La direction : crémaillère, colonne de direction, système 
de commande électrique et hydraulique, à  l’exception du 
contrôle et réglage du train avant.
    Les freins : groupe hydraulique ABS, câble de frein à main, 
cylindres de roue, étriers de freins, maître cylindre, pompe d’assistance, boîtier d’aide au freinage d’urgence.
    La suspension :  axes de pivots et bagues, axes, barres 
stabilisatrices, bras de suspension supérieurs et inférieurs, ressorts, rotules, électrovanne, suspension hydraulique et pneumatique, à l’exception des amortisseurs .</t>
  </si>
  <si>
    <t>Les freins : groupe hydraulique ABS, câble de frein à main, 
cylindres de roue, étriers de freins, maître cylindre, pompe d’assistance, boîtier d’aide au freinage d’urgence.
    La suspension :  axes de pivots et bagues, axes, barres 
stabilisatrices, bras de suspension supérieurs et inférieurs, ressorts, rotules, électrovanne, suspension hydraulique et pneumatique, à l’exception des amortisseurs .
  L’alimentation :  pompe à carburant, pompe d’injection, 
turbocompresseur, distributeur, débitmètre d’air, injecteurs.
    Les composants électriques et électroniques : 
alternateur, afficheur de tableau de bord, combiné de bord, bobines, télécommande électronique, démarreur, fermeture centralisée, fusibles, lecteur de carte, modules électroniques, équipements audio phonique de navigation ou de communication embarquée montés d’origine,  moteurs électriques, mécanisme de lève vitre,  radar d’aide au stationnement, régulateur/limiteur de vitesse, tous faisceaux et interrupteurs, sondes et capteurs des organes couverts.</t>
  </si>
  <si>
    <t>Pièces spécifiques aux véhicules électriques et hybrides : 
- groupe motopropulseur : moteur électrique (toutes 
les pièces internes dont rotor, stator, roulements) et son réducteur (toutes les pièces internes dont pignons, arbres, roulements, différentiel), support du groupe motopropulseur,
- circuit électrique : régulateur de tension (onduleur 
variateur de courant), faisceaux électriques fixes à 
l’exception du faisceau de recharge externe,
- dispositif de chauffage : pompe à eau, boîtier résistance 
additionnel, échangeur thermique, boiter de gestion/commande.
  QUEL EST LE FONCTIONNEMENT DE LA GARANTIE ?</t>
  </si>
  <si>
    <t>Pièces spécifiques aux véhicules électriques et hybrides : 
- groupe motopropulseur : moteur électrique (toutes 
les pièces internes dont rotor, stator, roulements) et son réducteur (toutes les pièces internes dont pignons, arbres, roulements, différentiel), support du groupe motopropulseur,
- circuit électrique : régulateur de tension (onduleur 
variateur de courant), faisceaux électriques fixes à 
l’exception du faisceau de recharge externe,
- dispositif de chauffage : pompe à eau, boîtier résistance 
additionnel, échangeur thermique, boiter de gestion/commande.
  QUEL EST LE FONCTIONNEMENT DE LA GARANTIE ?
MISE EN ŒUVRE DE LA GARANTIE
Lorsqu’une panne est susceptible de mettre en jeu la garantie, 
vous devez vous présenter sans délai chez un professionnel de la réparation automobile pour faire diagnostiquer la panne.</t>
  </si>
  <si>
    <t>Alimentation en carburant   Pompe d’injection, pompe d’alimentation en carburant, rampe haute 
pression et injecteurs défaillants,  
à l’exclusion des effets d’encrassement.  
Climatisation  Y compris sa recharge lorsqu’elle  est rendue nécessaire du fait de 
l’échange d’un élément constitutif du circuit.  
Ingrédients et liquides   Ceux dont l’échange ou le complément est rendu nécessaire dans le 
cadre des opérations de remplacement et/ou de remise en état des 
organes couverts ci-dessus,  
à l’exclusion du carburant.  
26-3 ÉVÉNEMENTS COUVERTS  
Nous garantissons tous incidents ou pannes d’origines mécaniques, électriques et/ou électroniques imprévisibles et fortuits 
affectant le véhicule assuré,  
à l’exclusion de ceux consécutifs  aux événements non couverts énumérés ci -après.</t>
  </si>
  <si>
    <t>26</t>
  </si>
  <si>
    <t>What actions can the insurer take if the policyholder fails to fulfill their obligations under the contract?</t>
  </si>
  <si>
    <t>Franchise
Nonobstant toute disposition contraire, l’assuré conserve à sa charge une partie de l’indemnité due après sinistre. Il 
s’interdit de contracter une assurance pour la portion du risque constituée par la franchise.
Pour les véhicules terrestres à moteur, quel que soit leur usage, le montant de la franchise est de 380 € pour chaque 
véhicule endommagé. Toutefois, pour les véhicules terrestres à moteur à usage professionnel, sera appliquée la franchise 
prévue par le contrat, si celle-ci est supérieure.
Obligation de l’assuré
L’assuré doit déclarer à l’assureur ou à son représentant local tout sinistre susceptible de faire jouer la garantie dès qu’il 
en a connaissance et au plus tard dans les 10 jours suivant la publication de l’arrêté interministériel constatant l’état de 
catastrophe naturelle.</t>
  </si>
  <si>
    <t>The insurer can take different actions if the policyholder fails to fulfill their obligations under the contract. If there is an omission or inaccurate declaration that is not intentional and is discovered before any claim, the insurer can adjust the premium or cancel the contract with a ten-day notice. If the omission or inaccurate declaration is intentional or discovered after a claim, the insurer can apply the same actions as before and also impose the sanction provided by article L113-9 of the Insurance Code.</t>
  </si>
  <si>
    <t>0.0015025</t>
  </si>
  <si>
    <t>8.658161</t>
  </si>
  <si>
    <t>CONDITIONS GÉNÉRALES  7 
Nullité du contrat  
Mesure visée par la loi pour rendre nul un contrat pour l’un des motifs suivants :  
 fausse  déclaration volontaire du risque par l’assuré, à la souscription ou en cours de contrat, dans l’intention de tromper l’assureur. 
Elle constitue un manquement à l’obligation de contracter de bonne foi. La nullité est encourue même en l’absence  d’incidence de 
la fausse déclaration sur le sinistre (article L.113 -8 du Code des assurances) ;  
Exemples : fausse déclaration sur les antécédents d’assurance, déclaration erronée des conditions d’utilisation.</t>
  </si>
  <si>
    <t>- Résilier le contrat avec un préavis de 10 jours (cgauto4dmatmut.pdf, p. 9)
- Maintenir le contrat en ajustant la cotisation (Conditions-Generales-Assurance-Auto.pdf, p. 21)
- Suspendre la garantie 30 jours après l'envoi d'une lettre recommandée (2010-06_CG_Assurance_Auto.pdf, p. 28)
- Résilier le contrat 10 jours après l'expiration du délai de 30 jours (2010-06_CG_Assurance_Auto.pdf, p. 28)</t>
  </si>
  <si>
    <t>13.408238</t>
  </si>
  <si>
    <t>CONDITIONS GÉNÉRALES  7 
Nullité du contrat  
Mesure visée par la loi pour rendre nul un contrat pour l’un des motifs suivants :  
 fausse  déclaration volontaire du risque par l’assuré, à la souscription ou en cours de contrat, dans l’intention de tromper l’assureur. 
Elle constitue un manquement à l’obligation de contracter de bonne foi. La nullité est encourue même en l’absence  d’incidence de 
la fausse déclaration sur le sinistre (article L.113 -8 du Code des assurances) ;  
Exemples : fausse déclaration sur les antécédents d’assurance, déclaration erronée des conditions d’utilisation.  
 vices du consentement (erreur, dol ou violence - articles 1130  à 1144 du Code civil ) lorsqu’ils sont de telle nature que, sans eux, 
l’une des parties n’aurait pas contracté ou aurait contracté à des conditions substantiellement différentes.</t>
  </si>
  <si>
    <t>Elle constitue un manquement à l’obligation de contracter de bonne foi. La nullité est encourue même en l’absence  d’incidence de 
la fausse déclaration sur le sinistre (article L.113 -8 du Code des assurances) ;  
Exemples : fausse déclaration sur les antécédents d’assurance, déclaration erronée des conditions d’utilisation.  
 vices du consentement (erreur, dol ou violence - articles 1130  à 1144 du Code civil ) lorsqu’ils sont de telle nature que, sans eux, 
l’une des parties n’aurait pas contracté ou aurait contracté à des conditions substantiellement différentes.  
Le contrat est considéré comme n’ayant jamais existé.  
Outillage  
Tous out ils ou matériels nécessaires à l’exercice de l’activité professionnelle de l’assuré.</t>
  </si>
  <si>
    <t>Franchise
Nonobstant toute disposition contraire, l’assuré conserve à sa charge 
une partie de l’indemnité due après sinistre. Il s’interdit de contracter une 
assurance pour la portion du risque constituée par la franchise.Pour les véhicules terrestres à moteur, quel que soit leur usage, le montant 
de la franchise est de 380 € pour chaque véhicule endommagé. Toutefois, 
pour les véhicules terrestres à moteur à usage professionnel, tel que prévu 
à l’article 9 sera appliquée la franchise prévue par le contrat, si celle-ci est 
supérieure.
Obligation de l’assuré
L’assuré doit déclarer à l’assureur ou à son représentant local tout sinistre 
susceptible de faire jouer la garantie dès qu’il en a connaissance et au 
plus tard dans les dix jours suivant la publication de l’arrêté interministériel 
constatant l’état de catastrophe naturelle.</t>
  </si>
  <si>
    <t>Que se passe t’il si vous manquez à vos 
obligations  ?
En cas d’omission ou de déclaration inexacte, le 
Code des Assurances prévoit des sanctions diffé -
rentes selon que vous avez agi par simple erreur, 
oubli, négligence ou que vous avez eu l’intention de 
nous tromper.
Lorsque la déclaration inexacte – ou l’omission –  
n’est pas intentionnelle  :
Si elle est constatée avant tout sinistre , nous avons 
le droit :
 • soit de maintenir le contrat en procédant à un ajus-
tement  de la cotisation. Vous pouvez refuser cet 
ajustement, le contrat étant alors résilié comme 
précisé à l’alinéa suivant,
 • soit de résilier le contrat moyennant un préavis de 
dix jours.</t>
  </si>
  <si>
    <t>Que se passe t’il si vous manquez à vos 
obligations  ?
En cas d’omission ou de déclaration inexacte, le 
Code des Assurances prévoit des sanctions diffé -
rentes selon que vous avez agi par simple erreur, 
oubli, négligence ou que vous avez eu l’intention de 
nous tromper.
Lorsque la déclaration inexacte – ou l’omission –  
n’est pas intentionnelle  :
Si elle est constatée avant tout sinistre , nous avons 
le droit :
 • soit de maintenir le contrat en procédant à un ajus-
tement  de la cotisation. Vous pouvez refuser cet 
ajustement, le contrat étant alors résilié comme 
précisé à l’alinéa suivant,
 • soit de résilier le contrat moyennant un préavis de 
dix jours.
Si elle est constatée à l’occasion ou après un si -
nistre , les règles précédentes s’appliquent mais 
s’y ajoute la sanction prévue par l’article L113-9 du 
Code des Assurances.</t>
  </si>
  <si>
    <t>Toutefois, l’assureur ne peut plus se prévaloir de 
l’aggravation des risques quand, après en avoir été 
informé de quelque manière que ce soit, il a mani -
festé son consentement au maintien de l’assurance, 
spécialement en continuant à recevoir les primes ou 
en payant, après un sinistre, une indemnité.
L’assuré a droit en cas de diminution du risque en 
cours de contrat à une diminution du montant de 
la prime. Si l’assureur n’y consent pas, l’assuré peut 
dénoncer le contrat. La résiliation prend alors effet 
trente jours après la dénonciation. L’assureur doit 
alors rembourser à l’assuré la portion de prime ou 
cotisation afférente à la période pendant laquelle le 
risque n’a pas couru.</t>
  </si>
  <si>
    <t>Si l’assureur n’y consent pas, l’assuré peut 
dénoncer le contrat. La résiliation prend alors effet 
trente jours après la dénonciation. L’assureur doit 
alors rembourser à l’assuré la portion de prime ou 
cotisation afférente à la période pendant laquelle le 
risque n’a pas couru.
L’assureur doit rappeler les dispositions du présent 
article à l’assuré, lorsque celui-ci l’informe soit d’une 
aggravation, soit d’une diminution de risques.
Les dispositions du présent article ne sont applicables 
ni aux assurances sur la vie, ni à l’assurance maladie 
lorsque l’état de santé de l’assuré se trouve modifié.
L’article L113-8
Indépendamment des causes ordinaires de nullité, 
et sous réserve des dispositions de l’article L.</t>
  </si>
  <si>
    <t>Qu’arrive-t-il si vous ne payez pas vos cotisations ? 
A défaut de paiement d’une cotisation ou d’une fraction de celle-ci dans les 10 jours de son échéance, 
indépendamment de notre droit de poursuivre l’exécution du contrat, nous pourrons par lettre 
recommandée adressée au souscripteur du présent contrat, à son dernier domicile connu, suspendre la 
garantie 30 jours après l’envoi de cette lettre.
Cette lettre recommandée indiquera qu’elle est envoyée à titre de mise en demeure, rappellera le 
montant, la date d’échéance de la cotisation ou de la fraction de cotisation, et reproduira l’article  
L.113-3 du Code des assurances.
Nous aurons le droit de résilier le contrat l0 jours après l’expiration du délai de 30 jours visé ci-dessus 
par noti/fWication faite au souscripteur du présent contrat.</t>
  </si>
  <si>
    <t>27</t>
  </si>
  <si>
    <t>What are the consequences of not respecting the deadlines for reporting a claim?</t>
  </si>
  <si>
    <t>Le contr at est susp endu
automatiquement à partir du lendemain à 0 heur e du
jour de la cession.
que l’héritier nous avise dans les dix jours du transfer t de
propriété du véhicule à son nom.  L’assur ance est alors
transférée automatiquement,  s’il peut devenir sociétair e*
de la Macif et à charge pour lui de respecter les
obligations du contr at.
Si un sinistr e* surv enait après le transfer t de propriété et
avant que nous en ayions connaissanc e, l’indemnité due
pourr ait être réduite dans la proportion de la cotisation
versée par rapport à celle due.M M
Vous pouvez vous reporter, pour les cas envisagés ci-dessus,  aux disp ositions relativ es aux
possibilités de résiliation ﬁgur ant au chapitr e 3 « Vie du contr at », au paragraphe «Fin du
contr at».M1-int 12-13 actua 01-15 [VEH-AUTO-19 - 04-15 - N828]_CG Automobile  12/09/17  08:31  Page58</t>
  </si>
  <si>
    <t>If you do not respect the deadlines for reporting a claim, you may lose the benefit of the guarantee. This can happen if you do not declare the claim within the prescribed time limit, except in cases of fortuitous events or force majeure, and if the delay in the declaration causes us harm. Additionally, if you knowingly make false statements about the nature, causes, circumstances, or consequences of a claim, or if you repair the vehicle before our expert has assessed the damage, you may also lose the benefit of the guarantee.</t>
  </si>
  <si>
    <t>0.0015530000000000001</t>
  </si>
  <si>
    <t>8.839653</t>
  </si>
  <si>
    <t>Le contr at est susp endu
automatiquement à partir du lendemain à 0 heur e du
jour de la cession.
que l’héritier nous avise dans les dix jours du transfer t de
propriété du véhicule à son nom.  L’assur ance est alors
transfér ée automatiquement,  s’il peut devenir sociétair e*
de la Macif et à charge pour lui de respecter les
obligations du contr at.
Si un sinistr e* surv enait après le transfer t de propriété et
avant que nous en ayions connaissanc e, l’indemnité due
pourr ait être réduite dans la proportion de la cotisation
versée par rapport à celle due.M M
Vous pouvez vous reporter, pour les cas envisagés ci-dessus,  aux disp ositions relativ es aux
possibilités de résiliation ﬁgur ant au chapitr e 3 « Vie du contr at », au paragraphe «Fin du
contr at».M1-int 12-13 actua 01-15 [VEH-AUTO-19 - 04-15 - N828]_CG Automobile  12/09/17  08:31  Page58</t>
  </si>
  <si>
    <t>-  si vous ne déclarez pas le sinistre dans le délai prescrit, sauf cas fortuit ou de force majeure, et si 
nous prouvons que le retard dans la déclaration nous a causé un préjudice,</t>
  </si>
  <si>
    <t>10.422382</t>
  </si>
  <si>
    <t>Si vous le désir ez, nous tenons à votre disposition
une liste des garages agréés par la Macif .
Nous v ous r ecommandons é galement de respecter la marche à suivr e indiquée dans c et ar ticle,  ceci p our
préserv er nos intér êts communs et faciliter votre indemnisation.
Enﬁn,  nous vous conseillons de vous reporter aux informations spéciﬁques à chaque garantie contenues
dans ce contrat.La procédur e en cas de sinistr e*
Nous vous invitons à vous reporter à la rubrique « Servic es Asso ciés » où nous vous donnons
certains conseils pour la rédaction d’un constat amiable et où nous vous indiquons la présenc e
d’un servic e dédié pour vous apporter un complément d’information qui serait nécessair e eu
égard au conte xte particulier de l’accident.ConseilsL
L1-int 12-13 actua 01-15 [VEH-AUTO-19 - 04-15 - N828]_CG Automobile  12/09/17  08:31  Page60</t>
  </si>
  <si>
    <t>Si vous le désir ez, nous tenons à votre disposition
une liste des garages agréés par la Macif .
Nous v ous r ecommandons é galement de respecter la marche à suivr e indiquée dans c et ar ticle,  ceci p our
préserv er nos intér êts communs et faciliter votre indemnisation.
Enﬁn,  nous vous conseillons de vous reporter aux informations spéciﬁques à chaque garantie contenues
dans ce contrat.La procédur e en cas de sinistr e*
Nous vous invitons à vous reporter à la rubrique « Servic es Asso ciés » où nous vous donnons
certains conseils pour la rédaction d’un constat amiable et où nous vous indiquons la présenc e
d’un servic e dédié pour vous apporter un complément d’information qui serait nécessair e eu
égard au contexte particulier de l’accident.ConseilsL
L1-int 12-13 actua 01-15 [VEH-AUTO-19 - 04-15 - N828]_CG Automobile  12/09/17  08:31  Page60</t>
  </si>
  <si>
    <t>2 DIRECT ASSURANCE AUTOGUIDE 
DE VOS 
GARANTIES
Sans valeur contractuelle
Pour le détail de vos garanties vous devez  
vous reporter aux conditions générales page 13</t>
  </si>
  <si>
    <t>62  QUELLES SONT LES CONSÉQUENCES DU 
NON RESPECT DE VOS OBLIGA TIONS DE DÉCLARER ?
Vous vous exposez aux sanctions prévues par les Articles L113-8 et L113-9 du Code des assurances*.
     En cas de réticence ou de fausse déclaration intentionnelle 
votre contrat est réputé n’avoir jamais existé (nullité du contrat) :
  les cotisations payées nous sont acquises et les cotisations 
échues nous sont dues à titre de dommages et intérêts ;
si nous avons payé des indemnités au titre de ce contrat, 
vous devrez nous les rembourser.
     En cas d’omission ou de déclaration inexacte non inten-
tionnelle constatée avant sinistre*, nous pouvons :
-  soit vous proposer une nouvelle cotisation.</t>
  </si>
  <si>
    <t>62  QUELLES SONT LES CONSÉQUENCES DU 
NON RESPECT DE VOS OBLIGA TIONS DE DÉCLARER ?
Vous vous exposez aux sanctions prévues par les Articles L113-8 et L113-9 du Code des assurances*.
     En cas de réticence ou de fausse déclaration intentionnelle 
votre contrat est réputé n’avoir jamais existé (nullité du contrat) :
  les cotisations payées nous sont acquises et les cotisations 
échues nous sont dues à titre de dommages et intérêts ;
si nous avons payé des indemnités au titre de ce contrat, 
vous devrez nous les rembourser.
     En cas d’omission ou de déclaration inexacte non inten-
tionnelle constatée avant sinistre*, nous pouvons :
-  soit vous proposer une nouvelle cotisation. Si vous ne 
donnez pas suite ou si vous refusez dans un délai de 30 jours à compter de notre proposition, nous pouvons rési-lier votre contrat au terme de ce délai.</t>
  </si>
  <si>
    <t>31/60
QUE SE PASSE-T-IL SI VOUS NE RESPECTEZ PAS VOS OBLIGATIONS ?
• Déchéance
Vous perdez le bénéfice de la garantie :
-  si vous ne déclarez pas le sinistre dans le délai prescrit, sauf cas fortuit ou de force majeure, et si 
nous prouvons que le retard dans la déclaration nous a causé un préjudice,
-  si vous faites, en connaissance de cause, de fausses déclarations sur la nature, les causes, les 
circonstances ou les conséquences d’un sinistre,
-  si vous procédez à la réparation du véhicule avant que notre expert n’ait évalué le montant des 
dommages, sauf mesures de sauvegarde (pages 29 et 30).</t>
  </si>
  <si>
    <t>31/60
QUE SE PASSE-T-IL SI VOUS NE RESPECTEZ PAS VOS OBLIGATIONS ?
• Déchéance
Vous perdez le bénéfice de la garantie :
-  si vous ne déclarez pas le sinistre dans le délai prescrit, sauf cas fortuit ou de force majeure, et si 
nous prouvons que le retard dans la déclaration nous a causé un préjudice,
-  si vous faites, en connaissance de cause, de fausses déclarations sur la nature, les causes, les 
circonstances ou les conséquences d’un sinistre,
-  si vous procédez à la réparation du véhicule avant que notre expert n’ait évalué le montant des 
dommages, sauf mesures de sauvegarde (pages 29 et 30).
•  Indemnité proportionnelle  
Dans tous les autres cas, excepté les cas fortuits, de force majeure, nous pouvons réclamer une 
indemnité proportionnelle au préjudice que ce manquement nous aura fait subir.</t>
  </si>
  <si>
    <t>28</t>
  </si>
  <si>
    <t>How is the prescription period interrupted by a conservatory measure or forced execution act?</t>
  </si>
  <si>
    <t>Article 2241 du code civil
La demande en justice, même en référé, interrompt le délai de prescription ainsi que le délai de forclusion. Il en est de même lorsqu’elle est portée devant une juridiction incompétente ou lorsque l’acte de saisine de la juridiction est annulé par l’effet d’un vice de procédure.
Article 2242 du code civil
L’interruption résultant de la demande en justice produit ses effets jusqu’à l’extinction de l’instance.
Article 2243 du code civil
L’interruption est non avenue si le demandeur se désiste de sa demande ou laisse périmer l’instance, ou si sa demande est définitivement rejetée.</t>
  </si>
  <si>
    <t>L'interruption du délai de prescription par une mesure conservatoire ou un acte d'exécution forcée est prévue par l'article 2244 du code civil. Cette interruption dure jusqu'à l'extinction de l'instance, sauf en cas de désistement du demandeur, de péremption de l'instance ou de rejet définitif de la demande. L'interruption fait ensuite courir un nouveau délai de prescription de 2 ans.</t>
  </si>
  <si>
    <t>0.0016059999999999998</t>
  </si>
  <si>
    <t>8.745914</t>
  </si>
  <si>
    <t>65Causes ordinaires d'interruption de la prescription
Article 2240 du code civil
La reconnaissance par le débiteur du droit de celui contre lequel il prescrivait interrompt le délai de prescription.
Article 2241 du code civil
La demande en justice, même en référé, interrompt le délai de prescription ainsi que le délai de forclusion. Il en est de même lorsqu’elle est portée devant une juridiction incompétente ou lorsque l’acte de saisine de la juridiction est annulé par l’effet d’un vice de procédure.
Article 2242 du code civil
L’interruption résultant de la demande en justice produit ses effets jusqu’à l’extinction de l’instance.
Article 2243 du code civil
L’interruption est non avenue si le demandeur se désiste de sa demande ou laisse périmer l’instance, ou si sa demande est définitivement rejetée.</t>
  </si>
  <si>
    <t>The prescription period is interrupted by a conservatory measure or forced execution act taken in application of the code of civil procedure of execution.</t>
  </si>
  <si>
    <t>11.26348</t>
  </si>
  <si>
    <t>Les causes d’interruption de la prescription sont celles prévues par l’article L.114 -2 du Code des assurances.  

Elle peut être interrompue :  
 par l’une des causes ordinaires  d’interruption suivantes prévues par le Code civil :  
- la reconnaissance par le débiteur du droit du créancier (article 224 0 du Code c ivil),  
- une demande en justice, même en référé, même portée devant une juridiction incompétente ou annulée par l’effet d’un vice de 
procédure (article 2241 du Code civil), 
- une mesure conservatoire prise en application du Code des procédures civiles d’exécution ou un acte d’exécution forcée (article 
2244 du Code civil)  
 ainsi que dans les cas suivants :  
- la désignation d’un expert à la suite d’un sinistre ,</t>
  </si>
  <si>
    <t>Passé ce délai, il y a prescription : toute action dérivant 
du contrat d’assurance est éteinte.
Le délai de prescription est interrompu :
-  soit par l’envoi d’une lettre recommandée avec accusé de réception adressée par MMA à votre dernier 
domicile connu en ce qui concerne le paiement de la cotisation, ou par l’envoi d’un recommandé adressé 
par vos soins à MMA en ce qui concerne le règlement d’un sinistre,
- soit par désignation de l’expert à la suite d’un sinistre,
- soit par une des causes ordinaires d’interruption de la prescription :
* la reconnaissance par MMA de votre droit à bénéficier de la garantie contestée,
* un acte d’exécution forcée (exemples : commandement de payer, saisie),</t>
  </si>
  <si>
    <t>Quand l’action de l’assuré contre l’assureur a pour cause le recours d’un 
tiers, le délai de prescription ne court que du jour où ce tiers a exercé une 
action en justice contre l’assuré ou a été indemnisé par ce dernier.
La prescription est portée à dix ans dans les contrats d’assurance contre 
les accidents atteignant les personnes, lorsque les bénéficiaires sont les 
ayants-droit de l’assuré décédé.
Conformément à l’article L114-2 du Code des assurances, la prescription est 
interrompue par une des causes ordinaires d’interruption de la prescription 
visée ci-après :
• toute demande en justice, même en référé, ou même portée devant une 
juridiction incompétente ;
• tout acte d’exécution forcée, ou toute mesure conservatoire prise en 
application du code des procédures civiles d’exécution ;
• toute reconnaissance par l’assureur du droit à garantie de l’assuré, ou 
toute reconnaissance de dette de l’assuré envers l’assureur ; 
• tout recours à la médiation ou à la conciliation lorsque la partie est dans 
l’impossibilité d’agir par suite d’un empêchement résultant de la loi, de la 
convention d’assistance ou de la Force Majeure.</t>
  </si>
  <si>
    <t>Article L114-3 du code des assurances
Par dérogation à l’article 2254 du code civil, les parties  au contrat d’assurance ne peuvent, même d’un commun accord, ni modifier la durée de la prescription, ni ajouter aux causes de suspension ou d’interruption de celle-ci.Causes ordinaires d’interruption de la prescription
Article 2240 du code civil
La reconnaissance par le débiteur du droit de celui contre lequel il prescrivait interrompt le délai de prescription.
Article 2241 du code civil
La demande en justice, même en référé, interrompt le délai de prescription ainsi que le délai de forclusion. Il en est de même lorsqu’elle est portée devant une juridiction incompétente ou lorsque l’acte de saisine de la juridiction est annulé par l’effet d’un vice de procédure.</t>
  </si>
  <si>
    <t>Article 2243 du code civil
L’interruption est non avenue si le demandeur se désiste de sa demande ou laisse périmer l’instance, ou si sa demande est définitivement rejetée.
Article 2244 du code civil
Le délai de prescription ou le délai de forclusion est également interrompu par une mesure conservatoire prise en application du code des procédures civiles d’exécution ou un acte d’exécution forcée.
Article 2245 du code civil
L’interpellation faite à l’un des débiteurs solidaires par une demande en justice ou par un acte d’exécution forcée ou      la reconnaissance par le débiteur du droit de celui contre lequel il prescrivait interrompt le délai de prescription contre tous les autres, même contre leurs héritiers. En revanche, l’interpellation faite à l’un des héritiers d’un débiteur solidaire ou la reconnaissance de cet héritier n’interrompt pas le délai de prescription à l’égard des autres cohéritiers, même en cas de créance hypothécaire, si l’obligation est divisible.</t>
  </si>
  <si>
    <t>* un acte d’exécution forcée (exemples : commandement de payer, saisie),
*  une mesure conservatoire prise en application du code des procédures civiles d’exécution (exemple : 
saisie conservatoire),
*  l’exercice d’une action en justice y compris en référé, devant une juridiction incompétente ou en cas 
d’annulation de l’acte de saisine pour vice de procédure,
*  l’interruption dure alors jusqu’au terme de cette procédure, sauf carence des parties pendant 2 ans, 
désistement ou rejet définitif de la demande de celui qui agissait en justice.
L’interruption fait courir un nouveau délai de 2 ans. 
Dérogations :
Le délai de prescription est porté à :
-  5 ans dans les contrats d’assurance garantissant les dommages résultant de mouvements de terrain 
consécutifs à la sécheresse-réhydratation des sols reconnus comme une catastrophe naturelle
-  10 ans dans les contrats d’assurance contre les accidents atteignant les personnes, lorsque les bénéficiaires 
sont les ayants-droit de l’assuré décédé.</t>
  </si>
  <si>
    <t>29</t>
  </si>
  <si>
    <t>How does the insurer handle the analysis of a dispute and decision-making process?</t>
  </si>
  <si>
    <t>The insurer handles the analysis of a dispute and decision-making process by first analyzing the information provided and considering the appropriate steps to take at each significant stage of the dispute's development. They inform the policyholder of their decisions and discuss them, providing advice on actions to be taken. In case of disagreement on the measures to settle the dispute, the policyholder can submit the issue to a third party for evaluation, either by mutual agreement or by default, with the insurer covering the costs. If a satisfactory amicable solution cannot be reached, and if judicial proceedings are deemed appropriate, the insurer's jurists will assist the policyholder in legal matters.</t>
  </si>
  <si>
    <t>0.001581</t>
  </si>
  <si>
    <t>8.880189</t>
  </si>
  <si>
    <t>Après analyse des informations transmises, nous envisageons l’opportunité des suites à donner à votre litige à chaque 
étape significative de son évolution. Nous vous en informons et en discutons avec vous.
Vous bénéficiez de nos conseils sur les mesures à prendre et les démarches à effectuer. Le cas échéant, et en accord avec 
vous, nous mettons en œuvre les mesures adaptées.</t>
  </si>
  <si>
    <t>11.664943</t>
  </si>
  <si>
    <t>3.3. L’analyse de l’opportunité des suites à donner 
La conduite du dossier et les actions à entreprendre sont décidées  
d’un commun accord entre l’assuré, Juridica et nous. 
En cas de différend entre l’assuré et nous sur le fondement du droit ou 
sur les mesures à prendre pour régler un litige ou un conflit, l’assuré peut :
• soit soumettre ce différend à l’appréciation d’une tierce personne désignée 
d’un commun accord ou à défaut par le Président du Tribunal judiciaire 
statuant en la forme des référés. Les frais exposés pour mettre en œuvre 
cette procédure sont à notre charge, dans les conditions et limites 
prévues à l’article 3.4 de l’annexe « Les frais et honoraires pris en 
charge », sauf décision contraire du Président du Tribunal judiciaire.</t>
  </si>
  <si>
    <t>30</t>
  </si>
  <si>
    <t>What is the file size of the document?</t>
  </si>
  <si>
    <t>CONDITIONS GÉNÉRALES  5 
Clefs du véhicule  
Dispositifs amovibles permettant d’actionner un mécanisme d’ouverture et/ou de démarrage (y compris les cartes ou  badges à 
télécommande…).  
Conditions g énérales  
Présent document décrivant les garanties, les options proposées et le fonctionnement du contrat.  
Conditions p articulières et leurs annexes  
Documents délivrés lors de la souscription du contrat ou de sa modification (avenant) précisant notamment les caractéristique s du 
véhicule, le nom des conducteurs habituels ainsi que l’énoncé et le montant des garanties et des options souscrites.  
Conducteur expérimenté  
Personne qui a obtenu son permis de conduire depuis au moins 3 ans et qui peut justifier de 3 années d’assurance.</t>
  </si>
  <si>
    <t>Unable to answer the question with the provided paragraphs.</t>
  </si>
  <si>
    <t>0.001287</t>
  </si>
  <si>
    <t>7.812816</t>
  </si>
  <si>
    <t>Conditions g énérales  
Présent document décrivant les garanties, les options proposées et le fonctionnement du contrat.  
Conditions p articulières et leurs annexes  
Documents délivrés lors de la souscription du contrat ou de sa modification (avenant) précisant notamment les caractéristique s du 
véhicule, le nom des conducteurs habituels ainsi que l’énoncé et le montant des garanties et des options souscrites.  
Conducteur expérimenté  
Personne qui a obtenu son permis de conduire depuis au moins 3 ans et qui peut justifier de 3 années d’assurance.  
Conducteur habituel  
Personne, titulaire du permis de conduire, autorisée par le souscripteur à conduire régulièreme nt le véhicule. Les conducteurs  
habituels doivent être désignés aux  conditions particulières .</t>
  </si>
  <si>
    <t>9.899671</t>
  </si>
  <si>
    <t>1.
2.2 étapes pour souscrire 
LE +Pour souscrire, vous pouvez tout faire en ligne !
• Régler de façon totalement sécurisée, pour s’assurer dans l’heure qui suit.
• Signer votre contrat électroniquement dans votre Espace Personnel ou cliquer sur le lien prévu dans le mail de confirmation.
• Nous envoyer, en les photographiant ou les scannant, les documents indispensables pour compléter votre dossier, 
via notre appli ou dans votre Espace Personnel sur direct-assurance.fr.Une fois votre devis, vos Conditions Générales, et votre document d’information produit reçus par mail, nous vous invitons à relire le devis 
afin de vous assurer que les informations sont exactes, et à prendre connaissance des Conditions Générales.
Vous pouvez souscrire dans la foulée sur direct-assurance.fr ou auprès de nos conseillers.</t>
  </si>
  <si>
    <t>Si l’assuré souscrit son contrat par téléphone auprès de l’un de 
nos conseillers, ses réponses sont recueillies préalablement à toute 
souscription. Lorsqu’une date et heure sont indiquées en bas d’un 
document (telles les Conditions Personnelles), par la signature électronique 
de ce document l’assuré reconnaît que ce document a bien été établi à la 
date et heure indiquées.
Si l’assuré souscrit son contrat en ligne sur Internet, il doit renseigner 
ces informations lui-même. A tout moment, l’assuré peut retourner sur 
l’écran de consultation précédent afin de corriger une information inexacte.
• Présentation et remise des documents
Les documents précontractuels et contractuels sont présentés et remis à 
l’assuré sur un support électronique.</t>
  </si>
  <si>
    <t>Lorsqu’une date et heure sont indiquées en bas d’un 
document (telles les Conditions Personnelles), par la signature électronique 
de ce document l’assuré reconnaît que ce document a bien été établi à la 
date et heure indiquées.
Si l’assuré souscrit son contrat en ligne sur Internet, il doit renseigner 
ces informations lui-même. A tout moment, l’assuré peut retourner sur 
l’écran de consultation précédent afin de corriger une information inexacte.
• Présentation et remise des documents
Les documents précontractuels et contractuels sont présentés et remis à 
l’assuré sur un support électronique. Il s’agit :
 -du devis reprenant les questions et les réponses qu’il a apportées au 
questionnaire de déclaration du risque,
 -des Conditions Générales et des Conditions Personnelles de son contrat 
d’assurance.</t>
  </si>
  <si>
    <t>lg1ScompgAutomoDDblobAAutomodDblobAAutoph1Scomp</t>
  </si>
  <si>
    <t>blobAEurofilph1ScompMAAFlg1Scomp7MAAFmoDDblobAMAAFmodDblobAMAAFph1Scomp@Maciflg1Scomp)MacifmoDDblobAMacifmodDblob</t>
  </si>
  <si>
    <t>AFmoDDblobAMAAFmodDblobAMAAFph1Scomp@Maciflg1Scomp)MacifmoDDblobAMacifmodDblobAMacifph1Scomp0Matmutlg1Scomp!Matm</t>
  </si>
  <si>
    <t>Maciflg1Scomp)MacifmoDDblobAMacifmodDblobAMacifph1Scomp0Matmutlg1Scomp!MatmutmoDDblobAMatmutmodDblobAMatmutph1Scomp</t>
  </si>
  <si>
    <t>DblobAMacifmodDblobAMacifph1Scomp0Matmutlg1Scomp!MatmutmoDDblobAMatmutmodDblobAMatmutph1Scomp"MMAlg1ScompoMMAmoD</t>
  </si>
  <si>
    <t>ANSWERS</t>
  </si>
  <si>
    <t>EXPE</t>
  </si>
  <si>
    <t>cost</t>
  </si>
  <si>
    <t>duration</t>
  </si>
  <si>
    <t xml:space="preserve"> Average duration</t>
  </si>
  <si>
    <t>Cost and duration apply to all answers</t>
  </si>
  <si>
    <t xml:space="preserve"> Average cost</t>
  </si>
  <si>
    <t>Correct JSON returned</t>
  </si>
  <si>
    <t>Which answers comply with the requested JSON format?</t>
  </si>
  <si>
    <t>Nb correct JSON returned</t>
  </si>
  <si>
    <t>Question ok ?</t>
  </si>
  <si>
    <t>Among those complying, when does the LLM deems the question to be clear enough ?</t>
  </si>
  <si>
    <t>Nb questions ok</t>
  </si>
  <si>
    <t>Question AND Chunks ok ?</t>
  </si>
  <si>
    <t>Among those complying, when does the LLM deems the question to be clear enough and the chunks to contain the nedded data ?</t>
  </si>
  <si>
    <t>Nb question and chunks ok</t>
  </si>
  <si>
    <t>These are the valid answers (i.e. question ok AND chunks ok)</t>
  </si>
  <si>
    <t>Docs source</t>
  </si>
  <si>
    <t>Among those complying, how many cite the source (doc only) ?</t>
  </si>
  <si>
    <t>Docs + page source</t>
  </si>
  <si>
    <t>Among those complying, how many cite the source (doc + page) ?</t>
  </si>
  <si>
    <t>Language: fr</t>
  </si>
  <si>
    <t>Among those complying, how many are in French ?</t>
  </si>
  <si>
    <t>Language: en</t>
  </si>
  <si>
    <t>Among those complying, how many are in English ?</t>
  </si>
  <si>
    <t>AUTO EVALUATION</t>
  </si>
  <si>
    <t>Nb answers w/o hallus</t>
  </si>
  <si>
    <t>Average score</t>
  </si>
  <si>
    <t>]0; 1[</t>
  </si>
  <si>
    <t>HEADER_SIZE</t>
  </si>
  <si>
    <t>&lt;- These values are constants</t>
  </si>
  <si>
    <t>QUESTION_COL</t>
  </si>
  <si>
    <t>&lt;- These values are offset from $A$1</t>
  </si>
  <si>
    <t>CHUNK_COL</t>
  </si>
  <si>
    <t>FACT_COL</t>
  </si>
  <si>
    <t>LLM_COL</t>
  </si>
  <si>
    <t>&lt;- These values are offset within the LLM block</t>
  </si>
  <si>
    <t>Q_OK</t>
  </si>
  <si>
    <t>CHUNKS_OK</t>
  </si>
  <si>
    <t>LANG</t>
  </si>
  <si>
    <t>NB_DOCS</t>
  </si>
  <si>
    <t>NB_DOCS_AND_PAGES</t>
  </si>
  <si>
    <t>COST</t>
  </si>
  <si>
    <t>DURATION</t>
  </si>
  <si>
    <t>EVAL_AUTO</t>
  </si>
  <si>
    <t>EVAL_HUMAN</t>
  </si>
  <si>
    <t>HALLUS</t>
  </si>
  <si>
    <t>NB_LLMS</t>
  </si>
  <si>
    <t>NB_QUESTIONS</t>
  </si>
  <si>
    <t>NB_FACTS</t>
  </si>
  <si>
    <t>BLOCK_SIZE</t>
  </si>
  <si>
    <t>NB_ROWS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</si>
</sst>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4" formatCode="_ * #,##0.00_)\ &quot;€&quot;_ ;_ * \(#,##0.00\)\ &quot;€&quot;_ ;_ * &quot;-&quot;??_)\ &quot;€&quot;_ ;_ @_ "/>
    <numFmt numFmtId="164" formatCode="0.0&quot; s&quot;"/>
    <numFmt numFmtId="165" formatCode="0.000&quot; $&quot;"/>
    <numFmt numFmtId="166" formatCode="0.00&quot;s&quot;"/>
    <numFmt numFmtId="167" formatCode="dd/mm/yyyy\ hh:mm:ss"/>
    <numFmt numFmtId="168" formatCode="\$#,##0.000"/>
    <numFmt numFmtId="169" formatCode="&quot;Nb questions: &quot;0"/>
    <numFmt numFmtId="170" formatCode="&quot;Nb facts: &quot;0"/>
    <numFmt numFmtId="171" formatCode="[$-F400]h:mm:ss\ AM/PM"/>
  </numFmts>
  <fonts count="5" x14ac:knownFonts="1">
    <font>
      <sz val="11"/>
      <color theme="1"/>
      <name val="Calibri"/>
      <family val="2"/>
      <scheme val="minor"/>
    </font>
    <font>
      <b/>
      <sz val="11"/>
      <color theme="1"/>
      <name val="Calibri"/>
      <family val="2"/>
      <scheme val="minor"/>
    </font>
    <font>
      <sz val="11"/>
      <color theme="1"/>
      <name val="Calibri"/>
      <family val="2"/>
      <scheme val="minor"/>
    </font>
    <font>
      <b/>
      <i/>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top/>
      <bottom/>
      <diagonal/>
    </border>
  </borders>
  <cellStyleXfs count="3">
    <xf numFmtId="0" fontId="0" fillId="0" borderId="0"/>
    <xf numFmtId="9" fontId="2" fillId="0" borderId="0"/>
    <xf numFmtId="44" fontId="2" fillId="0" borderId="0"/>
  </cellStyleXfs>
  <cellXfs count="32">
    <xf numFmtId="0" fontId="0" fillId="0" borderId="0" xfId="0"/>
    <xf numFmtId="0" fontId="1" fillId="0" borderId="0" xfId="0" applyFont="1"/>
    <xf numFmtId="9" fontId="2" fillId="0" borderId="0" xfId="1"/>
    <xf numFmtId="0" fontId="2" fillId="0" borderId="0" xfId="1" applyNumberFormat="1"/>
    <xf numFmtId="0" fontId="1" fillId="0" borderId="1" xfId="0" applyFont="1" applyBorder="1"/>
    <xf numFmtId="0" fontId="0" fillId="0" borderId="1" xfId="0" applyBorder="1"/>
    <xf numFmtId="0" fontId="1" fillId="0" borderId="0" xfId="0" applyFont="1" applyAlignment="1">
      <alignment horizontal="centerContinuous"/>
    </xf>
    <xf numFmtId="0" fontId="1" fillId="0" borderId="1" xfId="0" applyFont="1" applyBorder="1" applyAlignment="1">
      <alignment horizontal="centerContinuous"/>
    </xf>
    <xf numFmtId="0" fontId="3" fillId="0" borderId="0" xfId="0" applyFont="1"/>
    <xf numFmtId="0" fontId="0" fillId="0" borderId="0" xfId="0" applyAlignment="1">
      <alignment horizontal="centerContinuous"/>
    </xf>
    <xf numFmtId="170" fontId="1" fillId="0" borderId="0" xfId="0" applyNumberFormat="1" applyFont="1" applyAlignment="1">
      <alignment horizontal="right"/>
    </xf>
    <xf numFmtId="0" fontId="1" fillId="0" borderId="0" xfId="0" applyFont="1" applyAlignment="1">
      <alignment horizontal="right"/>
    </xf>
    <xf numFmtId="0" fontId="4" fillId="0" borderId="0" xfId="0" applyFont="1"/>
    <xf numFmtId="0" fontId="0" fillId="0" borderId="0" xfId="0" applyAlignment="1">
      <alignment horizontal="right"/>
    </xf>
    <xf numFmtId="0" fontId="0" fillId="2" borderId="0" xfId="0" applyFill="1"/>
    <xf numFmtId="0" fontId="1" fillId="0" borderId="0" xfId="0" applyFont="1" applyAlignment="1">
      <alignment horizontal="center" vertical="top"/>
    </xf>
    <xf numFmtId="9" fontId="4" fillId="0" borderId="0" xfId="1" applyFont="1"/>
    <xf numFmtId="1" fontId="2" fillId="0" borderId="0" xfId="1" applyNumberFormat="1"/>
    <xf numFmtId="171" fontId="1" fillId="0" borderId="0" xfId="0" applyNumberFormat="1" applyFont="1"/>
    <xf numFmtId="168" fontId="0" fillId="0" borderId="0" xfId="0" applyNumberFormat="1"/>
    <xf numFmtId="166" fontId="0" fillId="0" borderId="0" xfId="0" applyNumberFormat="1"/>
    <xf numFmtId="167" fontId="0" fillId="0" borderId="0" xfId="0" applyNumberFormat="1"/>
    <xf numFmtId="168" fontId="1" fillId="0" borderId="0" xfId="0" applyNumberFormat="1" applyFont="1" applyAlignment="1">
      <alignment horizontal="centerContinuous"/>
    </xf>
    <xf numFmtId="166" fontId="1" fillId="0" borderId="0" xfId="0" applyNumberFormat="1" applyFont="1" applyAlignment="1">
      <alignment horizontal="centerContinuous"/>
    </xf>
    <xf numFmtId="167" fontId="1" fillId="0" borderId="0" xfId="0" applyNumberFormat="1" applyFont="1" applyAlignment="1">
      <alignment horizontal="centerContinuous"/>
    </xf>
    <xf numFmtId="168" fontId="1" fillId="0" borderId="0" xfId="0" applyNumberFormat="1" applyFont="1"/>
    <xf numFmtId="166" fontId="1" fillId="0" borderId="0" xfId="0" applyNumberFormat="1" applyFont="1"/>
    <xf numFmtId="167" fontId="1" fillId="0" borderId="0" xfId="0" applyNumberFormat="1" applyFont="1"/>
    <xf numFmtId="168" fontId="0" fillId="0" borderId="0" xfId="2" applyNumberFormat="1" applyFont="1"/>
    <xf numFmtId="169" fontId="1" fillId="0" borderId="0" xfId="0" applyNumberFormat="1" applyFont="1" applyAlignment="1">
      <alignment horizontal="right"/>
    </xf>
    <xf numFmtId="164" fontId="2" fillId="0" borderId="0" xfId="1" applyNumberFormat="1"/>
    <xf numFmtId="165" fontId="2" fillId="0" borderId="0" xfId="1" applyNumberFormat="1"/>
  </cellXfs>
  <cellStyles count="3">
    <cellStyle name="Monétaire" xfId="2" builtinId="4"/>
    <cellStyle name="Normal" xfId="0" builtinId="0"/>
    <cellStyle name="Pourcentage" xfId="1" builtinId="5"/>
  </cellStyles>
  <dxfs count="1">
    <dxf>
      <border>
        <top style="thin">
          <color auto="1"/>
        </top>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Stats!$B$2</c:f>
              <c:strCache>
                <c:ptCount val="1"/>
                <c:pt idx="0">
                  <c:v>gpt-3.5-turbo</c:v>
                </c:pt>
              </c:strCache>
            </c:strRef>
          </c:tx>
          <c:spPr>
            <a:solidFill>
              <a:schemeClr val="tx1"/>
            </a:solid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fr-F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(Stats!$A$5,Stats!$A$7,Stats!$A$9,Stats!$A$11:$A$13)</c:f>
              <c:strCache>
                <c:ptCount val="6"/>
                <c:pt idx="0">
                  <c:v>Correct JSON returned</c:v>
                </c:pt>
                <c:pt idx="1">
                  <c:v>Question ok ?</c:v>
                </c:pt>
                <c:pt idx="2">
                  <c:v>Question AND Chunks ok ?</c:v>
                </c:pt>
                <c:pt idx="3">
                  <c:v>Docs source</c:v>
                </c:pt>
                <c:pt idx="4">
                  <c:v>Docs + page source</c:v>
                </c:pt>
                <c:pt idx="5">
                  <c:v>Language: fr</c:v>
                </c:pt>
              </c:strCache>
            </c:strRef>
          </c:cat>
          <c:val>
            <c:numRef>
              <c:f>(Stats!$B$5,Stats!$B$7,Stats!$B$9,Stats!$B$11:$B$13)</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F435-C942-8637-97624D7B3672}"/>
            </c:ext>
          </c:extLst>
        </c:ser>
        <c:ser>
          <c:idx val="1"/>
          <c:order val="1"/>
          <c:tx>
            <c:strRef>
              <c:f>Stats!$C$2</c:f>
              <c:strCache>
                <c:ptCount val="1"/>
                <c:pt idx="0">
                  <c:v>gemini/gemini-pro</c:v>
                </c:pt>
              </c:strCache>
            </c:strRef>
          </c:tx>
          <c:spPr>
            <a:solidFill>
              <a:schemeClr val="tx1">
                <a:lumMod val="50000"/>
                <a:lumOff val="50000"/>
              </a:schemeClr>
            </a:solid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(Stats!$A$5,Stats!$A$7,Stats!$A$9,Stats!$A$11:$A$13)</c:f>
              <c:strCache>
                <c:ptCount val="6"/>
                <c:pt idx="0">
                  <c:v>Correct JSON returned</c:v>
                </c:pt>
                <c:pt idx="1">
                  <c:v>Question ok ?</c:v>
                </c:pt>
                <c:pt idx="2">
                  <c:v>Question AND Chunks ok ?</c:v>
                </c:pt>
                <c:pt idx="3">
                  <c:v>Docs source</c:v>
                </c:pt>
                <c:pt idx="4">
                  <c:v>Docs + page source</c:v>
                </c:pt>
                <c:pt idx="5">
                  <c:v>Language: fr</c:v>
                </c:pt>
              </c:strCache>
            </c:strRef>
          </c:cat>
          <c:val>
            <c:numRef>
              <c:f>(Stats!$C$5,Stats!$C$7,Stats!$C$9,Stats!$C$11:$C$13)</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1-F435-C942-8637-97624D7B3672}"/>
            </c:ext>
          </c:extLst>
        </c:ser>
        <c:ser>
          <c:idx val="2"/>
          <c:order val="2"/>
          <c:tx>
            <c:strRef>
              <c:f>Stats!$D$2</c:f>
              <c:strCache>
                <c:ptCount val="1"/>
              </c:strCache>
            </c:strRef>
          </c:tx>
          <c:spPr>
            <a:solidFill>
              <a:srgbClr val="4285F4"/>
            </a:solid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(Stats!$A$5,Stats!$A$7,Stats!$A$9,Stats!$A$11:$A$13)</c:f>
              <c:strCache>
                <c:ptCount val="6"/>
                <c:pt idx="0">
                  <c:v>Correct JSON returned</c:v>
                </c:pt>
                <c:pt idx="1">
                  <c:v>Question ok ?</c:v>
                </c:pt>
                <c:pt idx="2">
                  <c:v>Question AND Chunks ok ?</c:v>
                </c:pt>
                <c:pt idx="3">
                  <c:v>Docs source</c:v>
                </c:pt>
                <c:pt idx="4">
                  <c:v>Docs + page source</c:v>
                </c:pt>
                <c:pt idx="5">
                  <c:v>Language: fr</c:v>
                </c:pt>
              </c:strCache>
            </c:strRef>
          </c:cat>
          <c:val>
            <c:numRef>
              <c:f>(Stats!$D$5,Stats!$D$7,Stats!$D$9,Stats!$D$11:$D$13)</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2-F435-C942-8637-97624D7B3672}"/>
            </c:ext>
          </c:extLst>
        </c:ser>
        <c:ser>
          <c:idx val="3"/>
          <c:order val="3"/>
          <c:tx>
            <c:strRef>
              <c:f>Stats!$E$2</c:f>
              <c:strCache>
                <c:ptCount val="1"/>
              </c:strCache>
            </c:strRef>
          </c:tx>
          <c:spPr>
            <a:solidFill>
              <a:srgbClr val="F9F5EA"/>
            </a:solid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(Stats!$A$5,Stats!$A$7,Stats!$A$9,Stats!$A$11:$A$13)</c:f>
              <c:strCache>
                <c:ptCount val="6"/>
                <c:pt idx="0">
                  <c:v>Correct JSON returned</c:v>
                </c:pt>
                <c:pt idx="1">
                  <c:v>Question ok ?</c:v>
                </c:pt>
                <c:pt idx="2">
                  <c:v>Question AND Chunks ok ?</c:v>
                </c:pt>
                <c:pt idx="3">
                  <c:v>Docs source</c:v>
                </c:pt>
                <c:pt idx="4">
                  <c:v>Docs + page source</c:v>
                </c:pt>
                <c:pt idx="5">
                  <c:v>Language: fr</c:v>
                </c:pt>
              </c:strCache>
            </c:strRef>
          </c:cat>
          <c:val>
            <c:numRef>
              <c:f>(Stats!$E$5,Stats!$E$7,Stats!$E$9,Stats!$E$11:$E$13)</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3-F435-C942-8637-97624D7B3672}"/>
            </c:ext>
          </c:extLst>
        </c:ser>
        <c:ser>
          <c:idx val="4"/>
          <c:order val="4"/>
          <c:tx>
            <c:strRef>
              <c:f>Stats!$F$2</c:f>
              <c:strCache>
                <c:ptCount val="1"/>
              </c:strCache>
            </c:strRef>
          </c:tx>
          <c:spPr>
            <a:solidFill>
              <a:srgbClr val="F7C800"/>
            </a:solid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(Stats!$A$5,Stats!$A$7,Stats!$A$9,Stats!$A$11:$A$13)</c:f>
              <c:strCache>
                <c:ptCount val="6"/>
                <c:pt idx="0">
                  <c:v>Correct JSON returned</c:v>
                </c:pt>
                <c:pt idx="1">
                  <c:v>Question ok ?</c:v>
                </c:pt>
                <c:pt idx="2">
                  <c:v>Question AND Chunks ok ?</c:v>
                </c:pt>
                <c:pt idx="3">
                  <c:v>Docs source</c:v>
                </c:pt>
                <c:pt idx="4">
                  <c:v>Docs + page source</c:v>
                </c:pt>
                <c:pt idx="5">
                  <c:v>Language: fr</c:v>
                </c:pt>
              </c:strCache>
            </c:strRef>
          </c:cat>
          <c:val>
            <c:numRef>
              <c:f>(Stats!$F$5,Stats!$F$7,Stats!$F$9,Stats!$F$11:$F$13)</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4-F435-C942-8637-97624D7B3672}"/>
            </c:ext>
          </c:extLst>
        </c:ser>
        <c:dLbls>
          <c:showLegendKey val="0"/>
          <c:showVal val="0"/>
          <c:showCatName val="0"/>
          <c:showSerName val="0"/>
          <c:showPercent val="0"/>
          <c:showBubbleSize val="0"/>
        </c:dLbls>
        <c:gapWidth val="219"/>
        <c:overlap val="-27"/>
        <c:axId val="1443087392"/>
        <c:axId val="1708365856"/>
      </c:barChart>
      <c:catAx>
        <c:axId val="1443087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fr-FR"/>
          </a:p>
        </c:txPr>
        <c:crossAx val="1708365856"/>
        <c:crosses val="autoZero"/>
        <c:auto val="1"/>
        <c:lblAlgn val="ctr"/>
        <c:lblOffset val="100"/>
        <c:noMultiLvlLbl val="0"/>
      </c:catAx>
      <c:valAx>
        <c:axId val="1708365856"/>
        <c:scaling>
          <c:orientation val="minMax"/>
          <c:max val="1"/>
        </c:scaling>
        <c:delete val="0"/>
        <c:axPos val="l"/>
        <c:majorGridlines>
          <c:spPr>
            <a:ln w="9525" cap="flat" cmpd="sng" algn="ctr">
              <a:solidFill>
                <a:schemeClr val="tx1">
                  <a:lumMod val="15000"/>
                  <a:lumOff val="85000"/>
                </a:schemeClr>
              </a:solidFill>
              <a:prstDash val="solid"/>
              <a:round/>
            </a:ln>
          </c:spPr>
        </c:majorGridlines>
        <c:numFmt formatCode="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fr-FR"/>
          </a:p>
        </c:txPr>
        <c:crossAx val="1443087392"/>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FR"/>
              <a:t>Temps et coût par réponse</a:t>
            </a:r>
          </a:p>
        </c:rich>
      </c:tx>
      <c:overlay val="0"/>
      <c:spPr>
        <a:noFill/>
        <a:ln>
          <a:noFill/>
          <a:prstDash val="solid"/>
        </a:ln>
      </c:spPr>
    </c:title>
    <c:autoTitleDeleted val="0"/>
    <c:plotArea>
      <c:layout/>
      <c:barChart>
        <c:barDir val="col"/>
        <c:grouping val="clustered"/>
        <c:varyColors val="0"/>
        <c:ser>
          <c:idx val="0"/>
          <c:order val="0"/>
          <c:tx>
            <c:strRef>
              <c:f>Stats!$A$3</c:f>
              <c:strCache>
                <c:ptCount val="1"/>
                <c:pt idx="0">
                  <c:v> Average duration</c:v>
                </c:pt>
              </c:strCache>
            </c:strRef>
          </c:tx>
          <c:spPr>
            <a:solidFill>
              <a:schemeClr val="accent1"/>
            </a:solidFill>
            <a:ln>
              <a:noFill/>
              <a:prstDash val="solid"/>
            </a:ln>
          </c:spPr>
          <c:invertIfNegative val="0"/>
          <c:dPt>
            <c:idx val="0"/>
            <c:invertIfNegative val="0"/>
            <c:bubble3D val="0"/>
            <c:spPr>
              <a:solidFill>
                <a:schemeClr val="tx1"/>
              </a:solidFill>
              <a:ln>
                <a:noFill/>
                <a:prstDash val="solid"/>
              </a:ln>
            </c:spPr>
            <c:extLst>
              <c:ext xmlns:c16="http://schemas.microsoft.com/office/drawing/2014/chart" uri="{C3380CC4-5D6E-409C-BE32-E72D297353CC}">
                <c16:uniqueId val="{00000001-37EC-D249-AE58-324095F49C81}"/>
              </c:ext>
            </c:extLst>
          </c:dPt>
          <c:dPt>
            <c:idx val="1"/>
            <c:invertIfNegative val="0"/>
            <c:bubble3D val="0"/>
            <c:spPr>
              <a:solidFill>
                <a:schemeClr val="tx1">
                  <a:lumMod val="50000"/>
                  <a:lumOff val="50000"/>
                </a:schemeClr>
              </a:solidFill>
              <a:ln>
                <a:noFill/>
                <a:prstDash val="solid"/>
              </a:ln>
            </c:spPr>
            <c:extLst>
              <c:ext xmlns:c16="http://schemas.microsoft.com/office/drawing/2014/chart" uri="{C3380CC4-5D6E-409C-BE32-E72D297353CC}">
                <c16:uniqueId val="{00000003-37EC-D249-AE58-324095F49C81}"/>
              </c:ext>
            </c:extLst>
          </c:dPt>
          <c:dPt>
            <c:idx val="2"/>
            <c:invertIfNegative val="0"/>
            <c:bubble3D val="0"/>
            <c:spPr>
              <a:solidFill>
                <a:srgbClr val="4285F4"/>
              </a:solidFill>
              <a:ln>
                <a:noFill/>
                <a:prstDash val="solid"/>
              </a:ln>
            </c:spPr>
            <c:extLst>
              <c:ext xmlns:c16="http://schemas.microsoft.com/office/drawing/2014/chart" uri="{C3380CC4-5D6E-409C-BE32-E72D297353CC}">
                <c16:uniqueId val="{00000005-37EC-D249-AE58-324095F49C81}"/>
              </c:ext>
            </c:extLst>
          </c:dPt>
          <c:dPt>
            <c:idx val="3"/>
            <c:invertIfNegative val="0"/>
            <c:bubble3D val="0"/>
            <c:spPr>
              <a:solidFill>
                <a:srgbClr val="F9F5EA"/>
              </a:solidFill>
              <a:ln>
                <a:noFill/>
                <a:prstDash val="solid"/>
              </a:ln>
            </c:spPr>
            <c:extLst>
              <c:ext xmlns:c16="http://schemas.microsoft.com/office/drawing/2014/chart" uri="{C3380CC4-5D6E-409C-BE32-E72D297353CC}">
                <c16:uniqueId val="{00000007-37EC-D249-AE58-324095F49C81}"/>
              </c:ext>
            </c:extLst>
          </c:dPt>
          <c:dPt>
            <c:idx val="4"/>
            <c:invertIfNegative val="0"/>
            <c:bubble3D val="0"/>
            <c:spPr>
              <a:solidFill>
                <a:srgbClr val="F7C800"/>
              </a:solidFill>
              <a:ln>
                <a:noFill/>
                <a:prstDash val="solid"/>
              </a:ln>
            </c:spPr>
            <c:extLst>
              <c:ext xmlns:c16="http://schemas.microsoft.com/office/drawing/2014/chart" uri="{C3380CC4-5D6E-409C-BE32-E72D297353CC}">
                <c16:uniqueId val="{00000009-37EC-D249-AE58-324095F49C81}"/>
              </c:ext>
            </c:extLst>
          </c:dPt>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Stats!$B$2:$F$2</c:f>
              <c:strCache>
                <c:ptCount val="2"/>
                <c:pt idx="0">
                  <c:v>gpt-3.5-turbo</c:v>
                </c:pt>
                <c:pt idx="1">
                  <c:v>gemini/gemini-pro</c:v>
                </c:pt>
              </c:strCache>
            </c:strRef>
          </c:cat>
          <c:val>
            <c:numRef>
              <c:f>Stats!$B$3:$F$3</c:f>
              <c:numCache>
                <c:formatCode>0.0" s"</c:formatCode>
                <c:ptCount val="5"/>
                <c:pt idx="0">
                  <c:v>0</c:v>
                </c:pt>
                <c:pt idx="1">
                  <c:v>0</c:v>
                </c:pt>
                <c:pt idx="2">
                  <c:v>0</c:v>
                </c:pt>
                <c:pt idx="3">
                  <c:v>0</c:v>
                </c:pt>
                <c:pt idx="4">
                  <c:v>0</c:v>
                </c:pt>
              </c:numCache>
            </c:numRef>
          </c:val>
          <c:extLst>
            <c:ext xmlns:c16="http://schemas.microsoft.com/office/drawing/2014/chart" uri="{C3380CC4-5D6E-409C-BE32-E72D297353CC}">
              <c16:uniqueId val="{0000000A-37EC-D249-AE58-324095F49C81}"/>
            </c:ext>
          </c:extLst>
        </c:ser>
        <c:dLbls>
          <c:showLegendKey val="0"/>
          <c:showVal val="0"/>
          <c:showCatName val="0"/>
          <c:showSerName val="0"/>
          <c:showPercent val="0"/>
          <c:showBubbleSize val="0"/>
        </c:dLbls>
        <c:gapWidth val="500"/>
        <c:axId val="332586560"/>
        <c:axId val="337797616"/>
      </c:barChart>
      <c:lineChart>
        <c:grouping val="standard"/>
        <c:varyColors val="0"/>
        <c:ser>
          <c:idx val="1"/>
          <c:order val="1"/>
          <c:tx>
            <c:strRef>
              <c:f>Stats!$A$4</c:f>
              <c:strCache>
                <c:ptCount val="1"/>
                <c:pt idx="0">
                  <c:v> Average cost</c:v>
                </c:pt>
              </c:strCache>
            </c:strRef>
          </c:tx>
          <c:spPr>
            <a:ln w="28575" cap="rnd">
              <a:solidFill>
                <a:schemeClr val="accent2"/>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Stats!$B$2:$F$2</c:f>
              <c:strCache>
                <c:ptCount val="2"/>
                <c:pt idx="0">
                  <c:v>gpt-3.5-turbo</c:v>
                </c:pt>
                <c:pt idx="1">
                  <c:v>gemini/gemini-pro</c:v>
                </c:pt>
              </c:strCache>
            </c:strRef>
          </c:cat>
          <c:val>
            <c:numRef>
              <c:f>Stats!$B$4:$F$4</c:f>
              <c:numCache>
                <c:formatCode>0.000" $"</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B-37EC-D249-AE58-324095F49C81}"/>
            </c:ext>
          </c:extLst>
        </c:ser>
        <c:dLbls>
          <c:showLegendKey val="0"/>
          <c:showVal val="0"/>
          <c:showCatName val="0"/>
          <c:showSerName val="0"/>
          <c:showPercent val="0"/>
          <c:showBubbleSize val="0"/>
        </c:dLbls>
        <c:marker val="1"/>
        <c:smooth val="0"/>
        <c:axId val="160213600"/>
        <c:axId val="1921073232"/>
      </c:lineChart>
      <c:catAx>
        <c:axId val="332586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fr-FR"/>
          </a:p>
        </c:txPr>
        <c:crossAx val="337797616"/>
        <c:crosses val="autoZero"/>
        <c:auto val="1"/>
        <c:lblAlgn val="ctr"/>
        <c:lblOffset val="100"/>
        <c:noMultiLvlLbl val="0"/>
      </c:catAx>
      <c:valAx>
        <c:axId val="337797616"/>
        <c:scaling>
          <c:orientation val="minMax"/>
        </c:scaling>
        <c:delete val="0"/>
        <c:axPos val="l"/>
        <c:majorGridlines>
          <c:spPr>
            <a:ln w="9525" cap="flat" cmpd="sng" algn="ctr">
              <a:solidFill>
                <a:schemeClr val="tx1">
                  <a:lumMod val="15000"/>
                  <a:lumOff val="85000"/>
                </a:schemeClr>
              </a:solidFill>
              <a:prstDash val="solid"/>
              <a:round/>
            </a:ln>
          </c:spPr>
        </c:majorGridlines>
        <c:numFmt formatCode="0.0&quot; s&quot;"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fr-FR"/>
          </a:p>
        </c:txPr>
        <c:crossAx val="332586560"/>
        <c:crosses val="autoZero"/>
        <c:crossBetween val="between"/>
      </c:valAx>
      <c:catAx>
        <c:axId val="160213600"/>
        <c:scaling>
          <c:orientation val="minMax"/>
        </c:scaling>
        <c:delete val="1"/>
        <c:axPos val="b"/>
        <c:numFmt formatCode="General" sourceLinked="1"/>
        <c:majorTickMark val="out"/>
        <c:minorTickMark val="none"/>
        <c:tickLblPos val="nextTo"/>
        <c:crossAx val="1921073232"/>
        <c:crosses val="autoZero"/>
        <c:auto val="1"/>
        <c:lblAlgn val="ctr"/>
        <c:lblOffset val="100"/>
        <c:noMultiLvlLbl val="0"/>
      </c:catAx>
      <c:valAx>
        <c:axId val="1921073232"/>
        <c:scaling>
          <c:orientation val="minMax"/>
        </c:scaling>
        <c:delete val="0"/>
        <c:axPos val="r"/>
        <c:numFmt formatCode="0.000&quot; $&quot;" sourceLinked="1"/>
        <c:majorTickMark val="out"/>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fr-FR"/>
          </a:p>
        </c:txPr>
        <c:crossAx val="160213600"/>
        <c:crosses val="max"/>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FR"/>
              <a:t>Evaluations</a:t>
            </a:r>
          </a:p>
        </c:rich>
      </c:tx>
      <c:overlay val="0"/>
      <c:spPr>
        <a:noFill/>
        <a:ln>
          <a:noFill/>
          <a:prstDash val="solid"/>
        </a:ln>
      </c:spPr>
    </c:title>
    <c:autoTitleDeleted val="0"/>
    <c:plotArea>
      <c:layout/>
      <c:barChart>
        <c:barDir val="col"/>
        <c:grouping val="clustered"/>
        <c:varyColors val="0"/>
        <c:ser>
          <c:idx val="0"/>
          <c:order val="0"/>
          <c:tx>
            <c:strRef>
              <c:f>Stats!$A$17</c:f>
              <c:strCache>
                <c:ptCount val="1"/>
                <c:pt idx="0">
                  <c:v>Hallus</c:v>
                </c:pt>
              </c:strCache>
            </c:strRef>
          </c:tx>
          <c:spPr>
            <a:solidFill>
              <a:schemeClr val="accent1"/>
            </a:solidFill>
            <a:ln>
              <a:noFill/>
              <a:prstDash val="solid"/>
            </a:ln>
          </c:spPr>
          <c:invertIfNegative val="0"/>
          <c:cat>
            <c:strRef>
              <c:f>Stats!$B$2:$F$2</c:f>
              <c:strCache>
                <c:ptCount val="2"/>
                <c:pt idx="0">
                  <c:v>gpt-3.5-turbo</c:v>
                </c:pt>
                <c:pt idx="1">
                  <c:v>gemini/gemini-pro</c:v>
                </c:pt>
              </c:strCache>
            </c:strRef>
          </c:cat>
          <c:val>
            <c:numRef>
              <c:f>Stats!$B$18:$F$18</c:f>
              <c:numCache>
                <c:formatCode>0%</c:formatCode>
                <c:ptCount val="5"/>
                <c:pt idx="0">
                  <c:v>0</c:v>
                </c:pt>
                <c:pt idx="1">
                  <c:v>0</c:v>
                </c:pt>
                <c:pt idx="2">
                  <c:v>0</c:v>
                </c:pt>
                <c:pt idx="3">
                  <c:v>0</c:v>
                </c:pt>
                <c:pt idx="4">
                  <c:v>0</c:v>
                </c:pt>
              </c:numCache>
            </c:numRef>
          </c:val>
          <c:extLst>
            <c:ext xmlns:c16="http://schemas.microsoft.com/office/drawing/2014/chart" uri="{C3380CC4-5D6E-409C-BE32-E72D297353CC}">
              <c16:uniqueId val="{00000000-D319-7442-841B-72E109470B5E}"/>
            </c:ext>
          </c:extLst>
        </c:ser>
        <c:ser>
          <c:idx val="1"/>
          <c:order val="1"/>
          <c:tx>
            <c:strRef>
              <c:f>Stats!$A$19</c:f>
              <c:strCache>
                <c:ptCount val="1"/>
                <c:pt idx="0">
                  <c:v>Nb answers w/o hallus</c:v>
                </c:pt>
              </c:strCache>
            </c:strRef>
          </c:tx>
          <c:spPr>
            <a:solidFill>
              <a:schemeClr val="accent2"/>
            </a:solidFill>
            <a:ln>
              <a:noFill/>
              <a:prstDash val="solid"/>
            </a:ln>
          </c:spPr>
          <c:invertIfNegative val="0"/>
          <c:cat>
            <c:strRef>
              <c:f>Stats!$B$2:$F$2</c:f>
              <c:strCache>
                <c:ptCount val="2"/>
                <c:pt idx="0">
                  <c:v>gpt-3.5-turbo</c:v>
                </c:pt>
                <c:pt idx="1">
                  <c:v>gemini/gemini-pro</c:v>
                </c:pt>
              </c:strCache>
            </c:strRef>
          </c:cat>
          <c:val>
            <c:numRef>
              <c:f>Stats!$B$20:$F$20</c:f>
              <c:numCache>
                <c:formatCode>0%</c:formatCode>
                <c:ptCount val="5"/>
                <c:pt idx="0">
                  <c:v>0</c:v>
                </c:pt>
                <c:pt idx="1">
                  <c:v>0</c:v>
                </c:pt>
                <c:pt idx="2">
                  <c:v>0</c:v>
                </c:pt>
                <c:pt idx="3">
                  <c:v>0</c:v>
                </c:pt>
                <c:pt idx="4">
                  <c:v>0</c:v>
                </c:pt>
              </c:numCache>
            </c:numRef>
          </c:val>
          <c:extLst>
            <c:ext xmlns:c16="http://schemas.microsoft.com/office/drawing/2014/chart" uri="{C3380CC4-5D6E-409C-BE32-E72D297353CC}">
              <c16:uniqueId val="{00000001-D319-7442-841B-72E109470B5E}"/>
            </c:ext>
          </c:extLst>
        </c:ser>
        <c:dLbls>
          <c:showLegendKey val="0"/>
          <c:showVal val="0"/>
          <c:showCatName val="0"/>
          <c:showSerName val="0"/>
          <c:showPercent val="0"/>
          <c:showBubbleSize val="0"/>
        </c:dLbls>
        <c:gapWidth val="219"/>
        <c:axId val="589877199"/>
        <c:axId val="590473999"/>
      </c:barChart>
      <c:lineChart>
        <c:grouping val="standard"/>
        <c:varyColors val="0"/>
        <c:ser>
          <c:idx val="2"/>
          <c:order val="2"/>
          <c:tx>
            <c:strRef>
              <c:f>Stats!$A$21</c:f>
              <c:strCache>
                <c:ptCount val="1"/>
                <c:pt idx="0">
                  <c:v>Average score</c:v>
                </c:pt>
              </c:strCache>
            </c:strRef>
          </c:tx>
          <c:spPr>
            <a:ln w="28575" cap="rnd">
              <a:solidFill>
                <a:schemeClr val="accent3"/>
              </a:solidFill>
              <a:prstDash val="solid"/>
              <a:round/>
            </a:ln>
          </c:spPr>
          <c:marker>
            <c:symbol val="none"/>
          </c:marker>
          <c:cat>
            <c:strRef>
              <c:f>Stats!$B$2:$F$2</c:f>
              <c:strCache>
                <c:ptCount val="2"/>
                <c:pt idx="0">
                  <c:v>gpt-3.5-turbo</c:v>
                </c:pt>
                <c:pt idx="1">
                  <c:v>gemini/gemini-pro</c:v>
                </c:pt>
              </c:strCache>
            </c:strRef>
          </c:cat>
          <c:val>
            <c:numRef>
              <c:f>Stats!$B$21:$F$21</c:f>
              <c:numCache>
                <c:formatCode>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2-D319-7442-841B-72E109470B5E}"/>
            </c:ext>
          </c:extLst>
        </c:ser>
        <c:dLbls>
          <c:showLegendKey val="0"/>
          <c:showVal val="0"/>
          <c:showCatName val="0"/>
          <c:showSerName val="0"/>
          <c:showPercent val="0"/>
          <c:showBubbleSize val="0"/>
        </c:dLbls>
        <c:marker val="1"/>
        <c:smooth val="0"/>
        <c:axId val="593047743"/>
        <c:axId val="854146687"/>
      </c:lineChart>
      <c:catAx>
        <c:axId val="589877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fr-FR"/>
          </a:p>
        </c:txPr>
        <c:crossAx val="590473999"/>
        <c:crosses val="autoZero"/>
        <c:auto val="1"/>
        <c:lblAlgn val="ctr"/>
        <c:lblOffset val="100"/>
        <c:noMultiLvlLbl val="0"/>
      </c:catAx>
      <c:valAx>
        <c:axId val="590473999"/>
        <c:scaling>
          <c:orientation val="minMax"/>
        </c:scaling>
        <c:delete val="0"/>
        <c:axPos val="l"/>
        <c:majorGridlines>
          <c:spPr>
            <a:ln w="9525" cap="flat" cmpd="sng" algn="ctr">
              <a:solidFill>
                <a:schemeClr val="tx1">
                  <a:lumMod val="15000"/>
                  <a:lumOff val="85000"/>
                </a:schemeClr>
              </a:solidFill>
              <a:prstDash val="solid"/>
              <a:round/>
            </a:ln>
          </c:spPr>
        </c:majorGridlines>
        <c:numFmt formatCode="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fr-FR"/>
          </a:p>
        </c:txPr>
        <c:crossAx val="589877199"/>
        <c:crosses val="autoZero"/>
        <c:crossBetween val="between"/>
      </c:valAx>
      <c:catAx>
        <c:axId val="593047743"/>
        <c:scaling>
          <c:orientation val="minMax"/>
        </c:scaling>
        <c:delete val="1"/>
        <c:axPos val="b"/>
        <c:numFmt formatCode="General" sourceLinked="1"/>
        <c:majorTickMark val="out"/>
        <c:minorTickMark val="none"/>
        <c:tickLblPos val="nextTo"/>
        <c:crossAx val="854146687"/>
        <c:crosses val="autoZero"/>
        <c:auto val="1"/>
        <c:lblAlgn val="ctr"/>
        <c:lblOffset val="100"/>
        <c:noMultiLvlLbl val="0"/>
      </c:catAx>
      <c:valAx>
        <c:axId val="854146687"/>
        <c:scaling>
          <c:orientation val="minMax"/>
        </c:scaling>
        <c:delete val="0"/>
        <c:axPos val="r"/>
        <c:numFmt formatCode="0%" sourceLinked="1"/>
        <c:majorTickMark val="out"/>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fr-FR"/>
          </a:p>
        </c:txPr>
        <c:crossAx val="593047743"/>
        <c:crosses val="max"/>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114306</xdr:colOff>
      <xdr:row>29</xdr:row>
      <xdr:rowOff>114306</xdr:rowOff>
    </xdr:from>
    <xdr:to>
      <xdr:col>16</xdr:col>
      <xdr:colOff>38100</xdr:colOff>
      <xdr:row>44</xdr:row>
      <xdr:rowOff>114306</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114306</xdr:colOff>
      <xdr:row>45</xdr:row>
      <xdr:rowOff>22866</xdr:rowOff>
    </xdr:from>
    <xdr:to>
      <xdr:col>8</xdr:col>
      <xdr:colOff>182886</xdr:colOff>
      <xdr:row>60</xdr:row>
      <xdr:rowOff>22866</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586740</xdr:colOff>
      <xdr:row>14</xdr:row>
      <xdr:rowOff>91440</xdr:rowOff>
    </xdr:from>
    <xdr:to>
      <xdr:col>14</xdr:col>
      <xdr:colOff>281940</xdr:colOff>
      <xdr:row>29</xdr:row>
      <xdr:rowOff>91440</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LiaisonExterneR&#233;cup&#233;r&#233;e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pe"/>
      <sheetName val="Stats"/>
      <sheetName val="Eval"/>
      <sheetName val="Params"/>
    </sheetNames>
    <sheetDataSet>
      <sheetData sheetId="0"/>
      <sheetData sheetId="1"/>
      <sheetData sheetId="2"/>
      <sheetData sheetId="3"/>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302"/>
  <sheetViews>
    <sheetView tabSelected="1" workbookViewId="0">
      <pane xSplit="2" ySplit="2" topLeftCell="C275" activePane="bottomRight" state="frozen"/>
      <selection pane="topRight" activeCell="C1" sqref="C1"/>
      <selection pane="bottomLeft" activeCell="A3" sqref="A3"/>
      <selection pane="bottomRight" activeCell="O293" sqref="O293:O294"/>
    </sheetView>
  </sheetViews>
  <sheetFormatPr baseColWidth="10" defaultColWidth="8.83203125" defaultRowHeight="15" outlineLevelCol="1" x14ac:dyDescent="0.2"/>
  <cols>
    <col min="1" max="1" width="3" bestFit="1" customWidth="1"/>
    <col min="2" max="2" width="24.6640625" customWidth="1"/>
    <col min="3" max="4" width="8.83203125" style="5" customWidth="1"/>
    <col min="5" max="5" width="8.83203125" customWidth="1" outlineLevel="1"/>
    <col min="6" max="6" width="8.83203125" style="19" customWidth="1" outlineLevel="1"/>
    <col min="7" max="7" width="8.83203125" style="20" customWidth="1" outlineLevel="1"/>
    <col min="8" max="8" width="8.83203125" style="21" customWidth="1" outlineLevel="1"/>
    <col min="9" max="9" width="8.83203125" style="5" customWidth="1"/>
    <col min="11" max="11" width="13.33203125" style="19" customWidth="1" outlineLevel="1"/>
    <col min="12" max="12" width="8.83203125" style="20" customWidth="1" outlineLevel="1"/>
    <col min="13" max="13" width="11.5" style="21" customWidth="1" outlineLevel="1"/>
    <col min="14" max="14" width="4.83203125" customWidth="1"/>
    <col min="15" max="15" width="4.83203125" customWidth="1" outlineLevel="1"/>
    <col min="16" max="16" width="8.83203125" customWidth="1" outlineLevel="1"/>
    <col min="17" max="19" width="4.83203125" customWidth="1" outlineLevel="1"/>
  </cols>
  <sheetData>
    <row r="1" spans="1:19" s="1" customFormat="1" x14ac:dyDescent="0.2">
      <c r="A1" s="6"/>
      <c r="B1" s="6" t="s">
        <v>0</v>
      </c>
      <c r="C1" s="4" t="s">
        <v>1</v>
      </c>
      <c r="D1" s="7" t="s">
        <v>2</v>
      </c>
      <c r="E1" s="6"/>
      <c r="F1" s="22"/>
      <c r="G1" s="23"/>
      <c r="H1" s="24"/>
      <c r="I1" s="4" t="s">
        <v>3</v>
      </c>
      <c r="K1" s="25"/>
      <c r="L1" s="26"/>
      <c r="M1" s="27"/>
      <c r="N1" s="8" t="s">
        <v>4</v>
      </c>
    </row>
    <row r="2" spans="1:19" s="1" customFormat="1" x14ac:dyDescent="0.2">
      <c r="A2" s="1" t="s">
        <v>5</v>
      </c>
      <c r="B2" s="1" t="s">
        <v>6</v>
      </c>
      <c r="C2" s="4" t="s">
        <v>6</v>
      </c>
      <c r="D2" s="4" t="s">
        <v>6</v>
      </c>
      <c r="E2" s="1" t="s">
        <v>7</v>
      </c>
      <c r="F2" s="25" t="s">
        <v>8</v>
      </c>
      <c r="G2" s="26" t="s">
        <v>9</v>
      </c>
      <c r="H2" s="27" t="s">
        <v>10</v>
      </c>
      <c r="I2" s="4" t="s">
        <v>6</v>
      </c>
      <c r="J2" s="1" t="s">
        <v>11</v>
      </c>
      <c r="K2" s="25" t="s">
        <v>8</v>
      </c>
      <c r="L2" s="26" t="s">
        <v>9</v>
      </c>
      <c r="M2" s="27" t="s">
        <v>10</v>
      </c>
      <c r="N2" s="1" t="s">
        <v>12</v>
      </c>
      <c r="O2" s="1" t="s">
        <v>13</v>
      </c>
      <c r="P2" s="1" t="s">
        <v>6</v>
      </c>
      <c r="Q2" s="1" t="s">
        <v>14</v>
      </c>
      <c r="R2" s="1" t="s">
        <v>15</v>
      </c>
      <c r="S2" s="1" t="s">
        <v>16</v>
      </c>
    </row>
    <row r="3" spans="1:19" x14ac:dyDescent="0.2">
      <c r="A3" t="s">
        <v>17</v>
      </c>
      <c r="B3" t="s">
        <v>18</v>
      </c>
      <c r="C3" s="5" t="s">
        <v>19</v>
      </c>
      <c r="I3" s="5" t="s">
        <v>20</v>
      </c>
      <c r="J3" s="19" t="s">
        <v>21</v>
      </c>
      <c r="K3" s="19" t="s">
        <v>22</v>
      </c>
      <c r="L3" s="20" t="s">
        <v>23</v>
      </c>
      <c r="M3" s="21" t="s">
        <v>24</v>
      </c>
      <c r="N3" t="s">
        <v>25</v>
      </c>
      <c r="O3">
        <v>1</v>
      </c>
      <c r="Q3" t="s">
        <v>25</v>
      </c>
      <c r="R3" t="s">
        <v>25</v>
      </c>
      <c r="S3" t="s">
        <v>25</v>
      </c>
    </row>
    <row r="4" spans="1:19" x14ac:dyDescent="0.2">
      <c r="C4" s="5" t="s">
        <v>26</v>
      </c>
      <c r="I4" s="5" t="s">
        <v>27</v>
      </c>
      <c r="J4" s="19" t="s">
        <v>28</v>
      </c>
      <c r="K4" s="19" t="s">
        <v>29</v>
      </c>
      <c r="L4" s="20" t="s">
        <v>30</v>
      </c>
      <c r="M4" s="21" t="s">
        <v>31</v>
      </c>
      <c r="N4" t="s">
        <v>25</v>
      </c>
      <c r="O4">
        <v>1</v>
      </c>
      <c r="Q4" t="s">
        <v>25</v>
      </c>
      <c r="R4" t="s">
        <v>25</v>
      </c>
      <c r="S4" t="s">
        <v>25</v>
      </c>
    </row>
    <row r="5" spans="1:19" x14ac:dyDescent="0.2">
      <c r="C5" s="5" t="s">
        <v>32</v>
      </c>
    </row>
    <row r="6" spans="1:19" x14ac:dyDescent="0.2">
      <c r="C6" s="5" t="s">
        <v>33</v>
      </c>
      <c r="E6" s="21"/>
      <c r="K6" s="28"/>
    </row>
    <row r="7" spans="1:19" x14ac:dyDescent="0.2">
      <c r="C7" s="5" t="s">
        <v>34</v>
      </c>
    </row>
    <row r="8" spans="1:19" x14ac:dyDescent="0.2">
      <c r="C8" s="5" t="s">
        <v>35</v>
      </c>
    </row>
    <row r="9" spans="1:19" x14ac:dyDescent="0.2">
      <c r="C9" s="5" t="s">
        <v>36</v>
      </c>
    </row>
    <row r="10" spans="1:19" x14ac:dyDescent="0.2">
      <c r="C10" s="5" t="s">
        <v>37</v>
      </c>
    </row>
    <row r="11" spans="1:19" x14ac:dyDescent="0.2">
      <c r="C11" s="5" t="s">
        <v>38</v>
      </c>
    </row>
    <row r="12" spans="1:19" x14ac:dyDescent="0.2">
      <c r="C12" s="5" t="s">
        <v>39</v>
      </c>
    </row>
    <row r="13" spans="1:19" x14ac:dyDescent="0.2">
      <c r="A13" t="s">
        <v>40</v>
      </c>
      <c r="B13" t="s">
        <v>41</v>
      </c>
      <c r="C13" s="5" t="s">
        <v>42</v>
      </c>
      <c r="I13" s="5" t="s">
        <v>43</v>
      </c>
      <c r="J13" s="19" t="s">
        <v>21</v>
      </c>
      <c r="K13" s="19" t="s">
        <v>44</v>
      </c>
      <c r="L13" s="20" t="s">
        <v>45</v>
      </c>
      <c r="M13" s="21" t="s">
        <v>24</v>
      </c>
      <c r="N13" t="s">
        <v>25</v>
      </c>
      <c r="O13">
        <v>1</v>
      </c>
      <c r="Q13" t="s">
        <v>25</v>
      </c>
      <c r="R13" t="s">
        <v>25</v>
      </c>
      <c r="S13" t="s">
        <v>25</v>
      </c>
    </row>
    <row r="14" spans="1:19" x14ac:dyDescent="0.2">
      <c r="C14" s="5" t="s">
        <v>46</v>
      </c>
      <c r="I14" s="5" t="s">
        <v>47</v>
      </c>
      <c r="J14" s="19" t="s">
        <v>28</v>
      </c>
      <c r="K14" s="19" t="s">
        <v>29</v>
      </c>
      <c r="L14" s="20" t="s">
        <v>48</v>
      </c>
      <c r="M14" s="21" t="s">
        <v>49</v>
      </c>
      <c r="N14" t="s">
        <v>25</v>
      </c>
      <c r="O14">
        <v>1</v>
      </c>
      <c r="Q14" t="s">
        <v>25</v>
      </c>
      <c r="R14" t="s">
        <v>25</v>
      </c>
      <c r="S14" t="s">
        <v>25</v>
      </c>
    </row>
    <row r="15" spans="1:19" x14ac:dyDescent="0.2">
      <c r="C15" s="5" t="s">
        <v>50</v>
      </c>
    </row>
    <row r="16" spans="1:19" x14ac:dyDescent="0.2">
      <c r="C16" s="5" t="s">
        <v>51</v>
      </c>
    </row>
    <row r="17" spans="1:19" x14ac:dyDescent="0.2">
      <c r="C17" s="5" t="s">
        <v>52</v>
      </c>
    </row>
    <row r="18" spans="1:19" x14ac:dyDescent="0.2">
      <c r="C18" s="5" t="s">
        <v>53</v>
      </c>
    </row>
    <row r="19" spans="1:19" x14ac:dyDescent="0.2">
      <c r="C19" s="5" t="s">
        <v>54</v>
      </c>
    </row>
    <row r="20" spans="1:19" x14ac:dyDescent="0.2">
      <c r="C20" s="5" t="s">
        <v>55</v>
      </c>
    </row>
    <row r="21" spans="1:19" x14ac:dyDescent="0.2">
      <c r="C21" s="5" t="s">
        <v>56</v>
      </c>
    </row>
    <row r="22" spans="1:19" x14ac:dyDescent="0.2">
      <c r="C22" s="5" t="s">
        <v>57</v>
      </c>
    </row>
    <row r="23" spans="1:19" x14ac:dyDescent="0.2">
      <c r="A23" t="s">
        <v>58</v>
      </c>
      <c r="B23" t="s">
        <v>59</v>
      </c>
      <c r="C23" s="5" t="s">
        <v>60</v>
      </c>
      <c r="I23" s="5" t="s">
        <v>61</v>
      </c>
      <c r="J23" s="19" t="s">
        <v>21</v>
      </c>
      <c r="K23" s="19" t="s">
        <v>62</v>
      </c>
      <c r="L23" s="20" t="s">
        <v>63</v>
      </c>
      <c r="M23" s="21" t="s">
        <v>24</v>
      </c>
      <c r="N23" t="s">
        <v>25</v>
      </c>
      <c r="O23">
        <v>1</v>
      </c>
      <c r="Q23" t="s">
        <v>25</v>
      </c>
      <c r="R23" t="s">
        <v>25</v>
      </c>
      <c r="S23" t="s">
        <v>25</v>
      </c>
    </row>
    <row r="24" spans="1:19" x14ac:dyDescent="0.2">
      <c r="C24" s="5" t="s">
        <v>64</v>
      </c>
      <c r="J24" s="19" t="s">
        <v>25</v>
      </c>
      <c r="K24" s="19" t="s">
        <v>25</v>
      </c>
      <c r="L24" s="20" t="s">
        <v>25</v>
      </c>
      <c r="M24" s="21" t="s">
        <v>25</v>
      </c>
      <c r="N24" t="s">
        <v>25</v>
      </c>
      <c r="O24">
        <v>1</v>
      </c>
      <c r="Q24" t="s">
        <v>25</v>
      </c>
      <c r="R24" t="s">
        <v>25</v>
      </c>
      <c r="S24" t="s">
        <v>25</v>
      </c>
    </row>
    <row r="25" spans="1:19" x14ac:dyDescent="0.2">
      <c r="C25" s="5" t="s">
        <v>65</v>
      </c>
    </row>
    <row r="26" spans="1:19" x14ac:dyDescent="0.2">
      <c r="C26" s="5" t="s">
        <v>66</v>
      </c>
    </row>
    <row r="27" spans="1:19" x14ac:dyDescent="0.2">
      <c r="C27" s="5" t="s">
        <v>67</v>
      </c>
    </row>
    <row r="28" spans="1:19" x14ac:dyDescent="0.2">
      <c r="C28" s="5" t="s">
        <v>68</v>
      </c>
    </row>
    <row r="29" spans="1:19" x14ac:dyDescent="0.2">
      <c r="C29" s="5" t="s">
        <v>69</v>
      </c>
    </row>
    <row r="30" spans="1:19" x14ac:dyDescent="0.2">
      <c r="C30" s="5" t="s">
        <v>70</v>
      </c>
    </row>
    <row r="31" spans="1:19" x14ac:dyDescent="0.2">
      <c r="C31" s="5" t="s">
        <v>71</v>
      </c>
    </row>
    <row r="32" spans="1:19" x14ac:dyDescent="0.2">
      <c r="C32" s="5" t="s">
        <v>72</v>
      </c>
    </row>
    <row r="33" spans="1:19" x14ac:dyDescent="0.2">
      <c r="A33" t="s">
        <v>73</v>
      </c>
      <c r="B33" t="s">
        <v>74</v>
      </c>
      <c r="C33" s="5" t="s">
        <v>75</v>
      </c>
      <c r="I33" s="5" t="s">
        <v>76</v>
      </c>
      <c r="J33" s="19" t="s">
        <v>21</v>
      </c>
      <c r="K33" s="19" t="s">
        <v>77</v>
      </c>
      <c r="L33" s="20" t="s">
        <v>78</v>
      </c>
      <c r="M33" s="21" t="s">
        <v>24</v>
      </c>
      <c r="N33" t="s">
        <v>25</v>
      </c>
      <c r="O33">
        <v>1</v>
      </c>
      <c r="Q33" t="s">
        <v>25</v>
      </c>
      <c r="R33" t="s">
        <v>25</v>
      </c>
      <c r="S33" t="s">
        <v>25</v>
      </c>
    </row>
    <row r="34" spans="1:19" x14ac:dyDescent="0.2">
      <c r="C34" s="5" t="s">
        <v>79</v>
      </c>
      <c r="I34" s="5" t="s">
        <v>80</v>
      </c>
      <c r="J34" s="19" t="s">
        <v>28</v>
      </c>
      <c r="K34" s="19" t="s">
        <v>29</v>
      </c>
      <c r="L34" s="20" t="s">
        <v>81</v>
      </c>
      <c r="M34" s="21" t="s">
        <v>49</v>
      </c>
      <c r="N34" t="s">
        <v>25</v>
      </c>
      <c r="O34">
        <v>1</v>
      </c>
      <c r="Q34" t="s">
        <v>25</v>
      </c>
      <c r="R34" t="s">
        <v>25</v>
      </c>
      <c r="S34" t="s">
        <v>25</v>
      </c>
    </row>
    <row r="35" spans="1:19" x14ac:dyDescent="0.2">
      <c r="C35" s="5" t="s">
        <v>82</v>
      </c>
    </row>
    <row r="36" spans="1:19" x14ac:dyDescent="0.2">
      <c r="C36" s="5" t="s">
        <v>83</v>
      </c>
    </row>
    <row r="37" spans="1:19" x14ac:dyDescent="0.2">
      <c r="C37" s="5" t="s">
        <v>84</v>
      </c>
    </row>
    <row r="38" spans="1:19" x14ac:dyDescent="0.2">
      <c r="C38" s="5" t="s">
        <v>85</v>
      </c>
    </row>
    <row r="39" spans="1:19" x14ac:dyDescent="0.2">
      <c r="C39" s="5" t="s">
        <v>86</v>
      </c>
    </row>
    <row r="40" spans="1:19" x14ac:dyDescent="0.2">
      <c r="C40" s="5" t="s">
        <v>87</v>
      </c>
    </row>
    <row r="41" spans="1:19" x14ac:dyDescent="0.2">
      <c r="C41" s="5" t="s">
        <v>88</v>
      </c>
    </row>
    <row r="42" spans="1:19" x14ac:dyDescent="0.2">
      <c r="C42" s="5" t="s">
        <v>89</v>
      </c>
    </row>
    <row r="43" spans="1:19" x14ac:dyDescent="0.2">
      <c r="A43" t="s">
        <v>90</v>
      </c>
      <c r="B43" t="s">
        <v>91</v>
      </c>
      <c r="C43" s="5" t="s">
        <v>92</v>
      </c>
      <c r="I43" s="5" t="s">
        <v>93</v>
      </c>
      <c r="J43" s="19" t="s">
        <v>21</v>
      </c>
      <c r="K43" s="19" t="s">
        <v>94</v>
      </c>
      <c r="L43" s="20" t="s">
        <v>95</v>
      </c>
      <c r="M43" s="21" t="s">
        <v>24</v>
      </c>
      <c r="N43" t="s">
        <v>25</v>
      </c>
      <c r="O43">
        <v>1</v>
      </c>
      <c r="Q43" t="s">
        <v>25</v>
      </c>
      <c r="R43" t="s">
        <v>25</v>
      </c>
      <c r="S43" t="s">
        <v>25</v>
      </c>
    </row>
    <row r="44" spans="1:19" x14ac:dyDescent="0.2">
      <c r="C44" s="5" t="s">
        <v>96</v>
      </c>
      <c r="I44" s="5" t="s">
        <v>97</v>
      </c>
      <c r="J44" s="19" t="s">
        <v>28</v>
      </c>
      <c r="K44" s="19" t="s">
        <v>29</v>
      </c>
      <c r="L44" s="20" t="s">
        <v>98</v>
      </c>
      <c r="M44" s="21" t="s">
        <v>31</v>
      </c>
      <c r="N44" t="s">
        <v>25</v>
      </c>
      <c r="O44">
        <v>1</v>
      </c>
      <c r="Q44" t="s">
        <v>25</v>
      </c>
      <c r="R44" t="s">
        <v>25</v>
      </c>
      <c r="S44" t="s">
        <v>25</v>
      </c>
    </row>
    <row r="45" spans="1:19" x14ac:dyDescent="0.2">
      <c r="C45" s="5" t="s">
        <v>99</v>
      </c>
    </row>
    <row r="46" spans="1:19" x14ac:dyDescent="0.2">
      <c r="C46" s="5" t="s">
        <v>100</v>
      </c>
    </row>
    <row r="47" spans="1:19" x14ac:dyDescent="0.2">
      <c r="C47" s="5" t="s">
        <v>101</v>
      </c>
    </row>
    <row r="48" spans="1:19" x14ac:dyDescent="0.2">
      <c r="C48" s="5" t="s">
        <v>92</v>
      </c>
    </row>
    <row r="49" spans="1:19" x14ac:dyDescent="0.2">
      <c r="C49" s="5" t="s">
        <v>96</v>
      </c>
    </row>
    <row r="50" spans="1:19" x14ac:dyDescent="0.2">
      <c r="C50" s="5" t="s">
        <v>99</v>
      </c>
    </row>
    <row r="51" spans="1:19" x14ac:dyDescent="0.2">
      <c r="C51" s="5" t="s">
        <v>102</v>
      </c>
    </row>
    <row r="52" spans="1:19" x14ac:dyDescent="0.2">
      <c r="C52" s="5" t="s">
        <v>102</v>
      </c>
    </row>
    <row r="53" spans="1:19" x14ac:dyDescent="0.2">
      <c r="A53" t="s">
        <v>103</v>
      </c>
      <c r="B53" t="s">
        <v>104</v>
      </c>
      <c r="C53" s="5" t="s">
        <v>105</v>
      </c>
      <c r="I53" s="5" t="s">
        <v>106</v>
      </c>
      <c r="J53" s="19" t="s">
        <v>21</v>
      </c>
      <c r="K53" s="19" t="s">
        <v>107</v>
      </c>
      <c r="L53" s="20" t="s">
        <v>108</v>
      </c>
      <c r="M53" s="21" t="s">
        <v>24</v>
      </c>
      <c r="N53" t="s">
        <v>25</v>
      </c>
      <c r="O53">
        <v>1</v>
      </c>
      <c r="Q53" t="s">
        <v>25</v>
      </c>
      <c r="R53" t="s">
        <v>25</v>
      </c>
      <c r="S53" t="s">
        <v>25</v>
      </c>
    </row>
    <row r="54" spans="1:19" x14ac:dyDescent="0.2">
      <c r="C54" s="5" t="s">
        <v>109</v>
      </c>
      <c r="I54" s="5" t="s">
        <v>110</v>
      </c>
      <c r="J54" s="19" t="s">
        <v>28</v>
      </c>
      <c r="K54" s="19" t="s">
        <v>29</v>
      </c>
      <c r="L54" s="20" t="s">
        <v>111</v>
      </c>
      <c r="M54" s="21" t="s">
        <v>31</v>
      </c>
      <c r="N54" t="s">
        <v>25</v>
      </c>
      <c r="O54">
        <v>1</v>
      </c>
      <c r="Q54" t="s">
        <v>25</v>
      </c>
      <c r="R54" t="s">
        <v>25</v>
      </c>
      <c r="S54" t="s">
        <v>25</v>
      </c>
    </row>
    <row r="55" spans="1:19" x14ac:dyDescent="0.2">
      <c r="C55" s="5" t="s">
        <v>112</v>
      </c>
    </row>
    <row r="56" spans="1:19" x14ac:dyDescent="0.2">
      <c r="C56" s="5" t="s">
        <v>113</v>
      </c>
    </row>
    <row r="57" spans="1:19" x14ac:dyDescent="0.2">
      <c r="C57" s="5" t="s">
        <v>113</v>
      </c>
    </row>
    <row r="58" spans="1:19" x14ac:dyDescent="0.2">
      <c r="C58" s="5" t="s">
        <v>114</v>
      </c>
    </row>
    <row r="59" spans="1:19" x14ac:dyDescent="0.2">
      <c r="C59" s="5" t="s">
        <v>115</v>
      </c>
    </row>
    <row r="60" spans="1:19" x14ac:dyDescent="0.2">
      <c r="C60" s="5" t="s">
        <v>116</v>
      </c>
    </row>
    <row r="61" spans="1:19" x14ac:dyDescent="0.2">
      <c r="C61" s="5" t="s">
        <v>117</v>
      </c>
    </row>
    <row r="62" spans="1:19" x14ac:dyDescent="0.2">
      <c r="C62" s="5" t="s">
        <v>118</v>
      </c>
    </row>
    <row r="63" spans="1:19" x14ac:dyDescent="0.2">
      <c r="A63" t="s">
        <v>119</v>
      </c>
      <c r="B63" t="s">
        <v>120</v>
      </c>
      <c r="C63" s="5" t="s">
        <v>121</v>
      </c>
      <c r="I63" s="5" t="s">
        <v>122</v>
      </c>
      <c r="J63" s="19" t="s">
        <v>21</v>
      </c>
      <c r="K63" s="19" t="s">
        <v>123</v>
      </c>
      <c r="L63" s="20" t="s">
        <v>124</v>
      </c>
      <c r="M63" s="21" t="s">
        <v>24</v>
      </c>
      <c r="N63" t="s">
        <v>25</v>
      </c>
      <c r="O63">
        <v>1</v>
      </c>
      <c r="Q63" t="s">
        <v>25</v>
      </c>
      <c r="R63" t="s">
        <v>25</v>
      </c>
      <c r="S63" t="s">
        <v>25</v>
      </c>
    </row>
    <row r="64" spans="1:19" x14ac:dyDescent="0.2">
      <c r="C64" s="5" t="s">
        <v>125</v>
      </c>
      <c r="I64" s="5" t="s">
        <v>126</v>
      </c>
      <c r="J64" s="19" t="s">
        <v>28</v>
      </c>
      <c r="K64" s="19" t="s">
        <v>29</v>
      </c>
      <c r="L64" s="20" t="s">
        <v>127</v>
      </c>
      <c r="M64" s="21" t="s">
        <v>31</v>
      </c>
      <c r="N64" t="s">
        <v>25</v>
      </c>
      <c r="O64">
        <v>1</v>
      </c>
      <c r="Q64" t="s">
        <v>25</v>
      </c>
      <c r="R64" t="s">
        <v>25</v>
      </c>
      <c r="S64" t="s">
        <v>25</v>
      </c>
    </row>
    <row r="65" spans="1:19" x14ac:dyDescent="0.2">
      <c r="C65" s="5" t="s">
        <v>128</v>
      </c>
    </row>
    <row r="66" spans="1:19" x14ac:dyDescent="0.2">
      <c r="C66" s="5" t="s">
        <v>129</v>
      </c>
    </row>
    <row r="67" spans="1:19" x14ac:dyDescent="0.2">
      <c r="C67" s="5" t="s">
        <v>130</v>
      </c>
    </row>
    <row r="68" spans="1:19" x14ac:dyDescent="0.2">
      <c r="C68" s="5" t="s">
        <v>131</v>
      </c>
    </row>
    <row r="69" spans="1:19" x14ac:dyDescent="0.2">
      <c r="C69" s="5" t="s">
        <v>132</v>
      </c>
    </row>
    <row r="70" spans="1:19" x14ac:dyDescent="0.2">
      <c r="C70" s="5" t="s">
        <v>133</v>
      </c>
    </row>
    <row r="71" spans="1:19" x14ac:dyDescent="0.2">
      <c r="C71" s="5" t="s">
        <v>134</v>
      </c>
    </row>
    <row r="72" spans="1:19" x14ac:dyDescent="0.2">
      <c r="C72" s="5" t="s">
        <v>135</v>
      </c>
    </row>
    <row r="73" spans="1:19" x14ac:dyDescent="0.2">
      <c r="A73" t="s">
        <v>136</v>
      </c>
      <c r="B73" t="s">
        <v>137</v>
      </c>
      <c r="C73" s="5" t="s">
        <v>138</v>
      </c>
      <c r="I73" s="5" t="s">
        <v>139</v>
      </c>
      <c r="J73" s="19" t="s">
        <v>21</v>
      </c>
      <c r="K73" s="19" t="s">
        <v>140</v>
      </c>
      <c r="L73" s="20" t="s">
        <v>141</v>
      </c>
      <c r="M73" s="21" t="s">
        <v>24</v>
      </c>
      <c r="N73" t="s">
        <v>25</v>
      </c>
      <c r="O73">
        <v>1</v>
      </c>
      <c r="Q73" t="s">
        <v>25</v>
      </c>
      <c r="R73" t="s">
        <v>25</v>
      </c>
      <c r="S73" t="s">
        <v>25</v>
      </c>
    </row>
    <row r="74" spans="1:19" x14ac:dyDescent="0.2">
      <c r="C74" s="5" t="s">
        <v>142</v>
      </c>
      <c r="I74" s="5" t="s">
        <v>143</v>
      </c>
      <c r="J74" s="19" t="s">
        <v>28</v>
      </c>
      <c r="K74" s="19" t="s">
        <v>29</v>
      </c>
      <c r="L74" s="20" t="s">
        <v>144</v>
      </c>
      <c r="M74" s="21" t="s">
        <v>31</v>
      </c>
      <c r="N74" t="s">
        <v>25</v>
      </c>
      <c r="O74">
        <v>1</v>
      </c>
      <c r="Q74" t="s">
        <v>25</v>
      </c>
      <c r="R74" t="s">
        <v>25</v>
      </c>
      <c r="S74" t="s">
        <v>25</v>
      </c>
    </row>
    <row r="75" spans="1:19" x14ac:dyDescent="0.2">
      <c r="C75" s="5" t="s">
        <v>145</v>
      </c>
    </row>
    <row r="76" spans="1:19" x14ac:dyDescent="0.2">
      <c r="C76" s="5" t="s">
        <v>146</v>
      </c>
    </row>
    <row r="77" spans="1:19" x14ac:dyDescent="0.2">
      <c r="C77" s="5" t="s">
        <v>147</v>
      </c>
    </row>
    <row r="78" spans="1:19" x14ac:dyDescent="0.2">
      <c r="C78" s="5" t="s">
        <v>148</v>
      </c>
    </row>
    <row r="79" spans="1:19" x14ac:dyDescent="0.2">
      <c r="C79" s="5" t="s">
        <v>149</v>
      </c>
    </row>
    <row r="80" spans="1:19" x14ac:dyDescent="0.2">
      <c r="C80" s="5" t="s">
        <v>150</v>
      </c>
    </row>
    <row r="81" spans="1:19" x14ac:dyDescent="0.2">
      <c r="C81" s="5" t="s">
        <v>151</v>
      </c>
    </row>
    <row r="82" spans="1:19" x14ac:dyDescent="0.2">
      <c r="C82" s="5" t="s">
        <v>152</v>
      </c>
    </row>
    <row r="83" spans="1:19" x14ac:dyDescent="0.2">
      <c r="A83" t="s">
        <v>153</v>
      </c>
      <c r="B83" t="s">
        <v>154</v>
      </c>
      <c r="C83" s="5" t="s">
        <v>155</v>
      </c>
      <c r="I83" s="5" t="s">
        <v>156</v>
      </c>
      <c r="J83" s="19" t="s">
        <v>21</v>
      </c>
      <c r="K83" s="19" t="s">
        <v>157</v>
      </c>
      <c r="L83" s="20" t="s">
        <v>158</v>
      </c>
      <c r="M83" s="21" t="s">
        <v>24</v>
      </c>
      <c r="N83" t="s">
        <v>25</v>
      </c>
      <c r="O83">
        <v>1</v>
      </c>
      <c r="Q83" t="s">
        <v>25</v>
      </c>
      <c r="R83" t="s">
        <v>25</v>
      </c>
      <c r="S83" t="s">
        <v>25</v>
      </c>
    </row>
    <row r="84" spans="1:19" x14ac:dyDescent="0.2">
      <c r="C84" s="5" t="s">
        <v>159</v>
      </c>
      <c r="I84" s="5" t="s">
        <v>160</v>
      </c>
      <c r="J84" s="19" t="s">
        <v>28</v>
      </c>
      <c r="K84" s="19" t="s">
        <v>29</v>
      </c>
      <c r="L84" s="20" t="s">
        <v>161</v>
      </c>
      <c r="M84" s="21" t="s">
        <v>162</v>
      </c>
      <c r="N84" t="s">
        <v>25</v>
      </c>
      <c r="O84">
        <v>1</v>
      </c>
      <c r="Q84" t="s">
        <v>25</v>
      </c>
      <c r="R84" t="s">
        <v>25</v>
      </c>
      <c r="S84" t="s">
        <v>25</v>
      </c>
    </row>
    <row r="85" spans="1:19" x14ac:dyDescent="0.2">
      <c r="C85" s="5" t="s">
        <v>163</v>
      </c>
    </row>
    <row r="86" spans="1:19" x14ac:dyDescent="0.2">
      <c r="C86" s="5" t="s">
        <v>164</v>
      </c>
    </row>
    <row r="87" spans="1:19" x14ac:dyDescent="0.2">
      <c r="C87" s="5" t="s">
        <v>165</v>
      </c>
    </row>
    <row r="88" spans="1:19" x14ac:dyDescent="0.2">
      <c r="C88" s="5" t="s">
        <v>166</v>
      </c>
    </row>
    <row r="89" spans="1:19" x14ac:dyDescent="0.2">
      <c r="C89" s="5" t="s">
        <v>167</v>
      </c>
    </row>
    <row r="90" spans="1:19" x14ac:dyDescent="0.2">
      <c r="C90" s="5" t="s">
        <v>168</v>
      </c>
    </row>
    <row r="91" spans="1:19" x14ac:dyDescent="0.2">
      <c r="C91" s="5" t="s">
        <v>169</v>
      </c>
    </row>
    <row r="92" spans="1:19" x14ac:dyDescent="0.2">
      <c r="C92" s="5" t="s">
        <v>169</v>
      </c>
    </row>
    <row r="93" spans="1:19" x14ac:dyDescent="0.2">
      <c r="A93" t="s">
        <v>170</v>
      </c>
      <c r="B93" t="s">
        <v>171</v>
      </c>
      <c r="C93" s="5" t="s">
        <v>172</v>
      </c>
      <c r="I93" s="5" t="s">
        <v>173</v>
      </c>
      <c r="J93" s="19" t="s">
        <v>21</v>
      </c>
      <c r="K93" s="19" t="s">
        <v>174</v>
      </c>
      <c r="L93" s="20" t="s">
        <v>175</v>
      </c>
      <c r="M93" s="21" t="s">
        <v>24</v>
      </c>
      <c r="N93" t="s">
        <v>25</v>
      </c>
      <c r="O93">
        <v>1</v>
      </c>
      <c r="Q93" t="s">
        <v>25</v>
      </c>
      <c r="R93" t="s">
        <v>25</v>
      </c>
      <c r="S93" t="s">
        <v>25</v>
      </c>
    </row>
    <row r="94" spans="1:19" x14ac:dyDescent="0.2">
      <c r="C94" s="5" t="s">
        <v>176</v>
      </c>
      <c r="I94" s="5" t="s">
        <v>177</v>
      </c>
      <c r="J94" s="19" t="s">
        <v>28</v>
      </c>
      <c r="K94" s="19" t="s">
        <v>29</v>
      </c>
      <c r="L94" s="20" t="s">
        <v>178</v>
      </c>
      <c r="M94" s="21" t="s">
        <v>31</v>
      </c>
      <c r="N94" t="s">
        <v>25</v>
      </c>
      <c r="O94">
        <v>1</v>
      </c>
      <c r="Q94" t="s">
        <v>25</v>
      </c>
      <c r="R94" t="s">
        <v>25</v>
      </c>
      <c r="S94" t="s">
        <v>25</v>
      </c>
    </row>
    <row r="95" spans="1:19" x14ac:dyDescent="0.2">
      <c r="C95" s="5" t="s">
        <v>179</v>
      </c>
    </row>
    <row r="96" spans="1:19" x14ac:dyDescent="0.2">
      <c r="C96" s="5" t="s">
        <v>180</v>
      </c>
    </row>
    <row r="97" spans="1:19" x14ac:dyDescent="0.2">
      <c r="C97" s="5" t="s">
        <v>181</v>
      </c>
    </row>
    <row r="98" spans="1:19" x14ac:dyDescent="0.2">
      <c r="C98" s="5" t="s">
        <v>182</v>
      </c>
    </row>
    <row r="99" spans="1:19" x14ac:dyDescent="0.2">
      <c r="C99" s="5" t="s">
        <v>183</v>
      </c>
    </row>
    <row r="100" spans="1:19" x14ac:dyDescent="0.2">
      <c r="C100" s="5" t="s">
        <v>184</v>
      </c>
    </row>
    <row r="101" spans="1:19" x14ac:dyDescent="0.2">
      <c r="C101" s="5" t="s">
        <v>185</v>
      </c>
    </row>
    <row r="102" spans="1:19" x14ac:dyDescent="0.2">
      <c r="C102" s="5" t="s">
        <v>186</v>
      </c>
    </row>
    <row r="103" spans="1:19" x14ac:dyDescent="0.2">
      <c r="A103" t="s">
        <v>187</v>
      </c>
      <c r="B103" t="s">
        <v>188</v>
      </c>
      <c r="C103" s="5" t="s">
        <v>189</v>
      </c>
      <c r="I103" s="5" t="s">
        <v>190</v>
      </c>
      <c r="J103" s="19" t="s">
        <v>21</v>
      </c>
      <c r="K103" s="19" t="s">
        <v>191</v>
      </c>
      <c r="L103" s="20" t="s">
        <v>192</v>
      </c>
      <c r="M103" s="21" t="s">
        <v>24</v>
      </c>
      <c r="N103" t="s">
        <v>25</v>
      </c>
      <c r="O103">
        <v>1</v>
      </c>
      <c r="Q103" t="s">
        <v>25</v>
      </c>
      <c r="R103" t="s">
        <v>25</v>
      </c>
      <c r="S103" t="s">
        <v>25</v>
      </c>
    </row>
    <row r="104" spans="1:19" x14ac:dyDescent="0.2">
      <c r="C104" s="5" t="s">
        <v>193</v>
      </c>
      <c r="I104" s="5" t="s">
        <v>194</v>
      </c>
      <c r="J104" s="19" t="s">
        <v>28</v>
      </c>
      <c r="K104" s="19" t="s">
        <v>29</v>
      </c>
      <c r="L104" s="20" t="s">
        <v>195</v>
      </c>
      <c r="M104" s="21" t="s">
        <v>31</v>
      </c>
      <c r="N104" t="s">
        <v>25</v>
      </c>
      <c r="O104">
        <v>1</v>
      </c>
      <c r="Q104" t="s">
        <v>25</v>
      </c>
      <c r="R104" t="s">
        <v>25</v>
      </c>
      <c r="S104" t="s">
        <v>25</v>
      </c>
    </row>
    <row r="105" spans="1:19" x14ac:dyDescent="0.2">
      <c r="C105" s="5" t="s">
        <v>196</v>
      </c>
    </row>
    <row r="106" spans="1:19" x14ac:dyDescent="0.2">
      <c r="C106" s="5" t="s">
        <v>197</v>
      </c>
    </row>
    <row r="107" spans="1:19" x14ac:dyDescent="0.2">
      <c r="C107" s="5" t="s">
        <v>198</v>
      </c>
    </row>
    <row r="108" spans="1:19" x14ac:dyDescent="0.2">
      <c r="C108" s="5" t="s">
        <v>199</v>
      </c>
    </row>
    <row r="109" spans="1:19" x14ac:dyDescent="0.2">
      <c r="C109" s="5" t="s">
        <v>200</v>
      </c>
    </row>
    <row r="110" spans="1:19" x14ac:dyDescent="0.2">
      <c r="C110" s="5" t="s">
        <v>105</v>
      </c>
    </row>
    <row r="111" spans="1:19" x14ac:dyDescent="0.2">
      <c r="C111" s="5" t="s">
        <v>201</v>
      </c>
    </row>
    <row r="112" spans="1:19" x14ac:dyDescent="0.2">
      <c r="C112" s="5" t="s">
        <v>109</v>
      </c>
    </row>
    <row r="113" spans="1:19" x14ac:dyDescent="0.2">
      <c r="A113" t="s">
        <v>202</v>
      </c>
      <c r="B113" t="s">
        <v>203</v>
      </c>
      <c r="C113" s="5" t="s">
        <v>204</v>
      </c>
      <c r="I113" s="5" t="s">
        <v>205</v>
      </c>
      <c r="J113" s="19" t="s">
        <v>21</v>
      </c>
      <c r="K113" s="19" t="s">
        <v>206</v>
      </c>
      <c r="L113" s="20" t="s">
        <v>207</v>
      </c>
      <c r="M113" s="21" t="s">
        <v>24</v>
      </c>
      <c r="N113" t="s">
        <v>25</v>
      </c>
      <c r="O113">
        <v>1</v>
      </c>
      <c r="Q113" t="s">
        <v>25</v>
      </c>
      <c r="R113" t="s">
        <v>25</v>
      </c>
      <c r="S113" t="s">
        <v>25</v>
      </c>
    </row>
    <row r="114" spans="1:19" x14ac:dyDescent="0.2">
      <c r="C114" s="5" t="s">
        <v>208</v>
      </c>
      <c r="I114" s="5" t="s">
        <v>177</v>
      </c>
      <c r="J114" s="19" t="s">
        <v>28</v>
      </c>
      <c r="K114" s="19" t="s">
        <v>29</v>
      </c>
      <c r="L114" s="20" t="s">
        <v>209</v>
      </c>
      <c r="M114" s="21" t="s">
        <v>49</v>
      </c>
      <c r="N114" t="s">
        <v>25</v>
      </c>
      <c r="O114">
        <v>1</v>
      </c>
      <c r="Q114" t="s">
        <v>25</v>
      </c>
      <c r="R114" t="s">
        <v>25</v>
      </c>
      <c r="S114" t="s">
        <v>25</v>
      </c>
    </row>
    <row r="115" spans="1:19" x14ac:dyDescent="0.2">
      <c r="C115" s="5" t="s">
        <v>210</v>
      </c>
    </row>
    <row r="116" spans="1:19" x14ac:dyDescent="0.2">
      <c r="C116" s="5" t="s">
        <v>211</v>
      </c>
    </row>
    <row r="117" spans="1:19" x14ac:dyDescent="0.2">
      <c r="C117" s="5" t="s">
        <v>212</v>
      </c>
    </row>
    <row r="118" spans="1:19" x14ac:dyDescent="0.2">
      <c r="C118" s="5" t="s">
        <v>213</v>
      </c>
    </row>
    <row r="119" spans="1:19" x14ac:dyDescent="0.2">
      <c r="C119" s="5" t="s">
        <v>214</v>
      </c>
    </row>
    <row r="120" spans="1:19" x14ac:dyDescent="0.2">
      <c r="C120" s="5" t="s">
        <v>215</v>
      </c>
    </row>
    <row r="121" spans="1:19" x14ac:dyDescent="0.2">
      <c r="C121" s="5" t="s">
        <v>216</v>
      </c>
    </row>
    <row r="122" spans="1:19" x14ac:dyDescent="0.2">
      <c r="C122" s="5" t="s">
        <v>217</v>
      </c>
    </row>
    <row r="123" spans="1:19" x14ac:dyDescent="0.2">
      <c r="A123" t="s">
        <v>218</v>
      </c>
      <c r="B123" t="s">
        <v>219</v>
      </c>
      <c r="C123" s="5" t="s">
        <v>220</v>
      </c>
      <c r="I123" s="5" t="s">
        <v>221</v>
      </c>
      <c r="J123" s="19" t="s">
        <v>21</v>
      </c>
      <c r="K123" s="19" t="s">
        <v>222</v>
      </c>
      <c r="L123" s="20" t="s">
        <v>223</v>
      </c>
      <c r="M123" s="21" t="s">
        <v>224</v>
      </c>
      <c r="N123" t="s">
        <v>25</v>
      </c>
      <c r="O123">
        <v>1</v>
      </c>
      <c r="Q123" t="s">
        <v>25</v>
      </c>
      <c r="R123" t="s">
        <v>25</v>
      </c>
      <c r="S123" t="s">
        <v>25</v>
      </c>
    </row>
    <row r="124" spans="1:19" x14ac:dyDescent="0.2">
      <c r="C124" s="5" t="s">
        <v>225</v>
      </c>
      <c r="I124" s="5" t="s">
        <v>226</v>
      </c>
      <c r="J124" s="19" t="s">
        <v>28</v>
      </c>
      <c r="K124" s="19" t="s">
        <v>29</v>
      </c>
      <c r="L124" s="20" t="s">
        <v>227</v>
      </c>
      <c r="M124" s="21" t="s">
        <v>49</v>
      </c>
      <c r="N124" t="s">
        <v>25</v>
      </c>
      <c r="O124">
        <v>1</v>
      </c>
      <c r="Q124" t="s">
        <v>25</v>
      </c>
      <c r="R124" t="s">
        <v>25</v>
      </c>
      <c r="S124" t="s">
        <v>25</v>
      </c>
    </row>
    <row r="125" spans="1:19" x14ac:dyDescent="0.2">
      <c r="C125" s="5" t="s">
        <v>228</v>
      </c>
    </row>
    <row r="126" spans="1:19" x14ac:dyDescent="0.2">
      <c r="C126" s="5" t="s">
        <v>229</v>
      </c>
    </row>
    <row r="127" spans="1:19" x14ac:dyDescent="0.2">
      <c r="C127" s="5" t="s">
        <v>229</v>
      </c>
    </row>
    <row r="128" spans="1:19" x14ac:dyDescent="0.2">
      <c r="C128" s="5" t="s">
        <v>230</v>
      </c>
    </row>
    <row r="129" spans="1:19" x14ac:dyDescent="0.2">
      <c r="C129" s="5" t="s">
        <v>231</v>
      </c>
    </row>
    <row r="130" spans="1:19" x14ac:dyDescent="0.2">
      <c r="C130" s="5" t="s">
        <v>232</v>
      </c>
    </row>
    <row r="131" spans="1:19" x14ac:dyDescent="0.2">
      <c r="C131" s="5" t="s">
        <v>233</v>
      </c>
    </row>
    <row r="132" spans="1:19" x14ac:dyDescent="0.2">
      <c r="C132" s="5" t="s">
        <v>234</v>
      </c>
    </row>
    <row r="133" spans="1:19" x14ac:dyDescent="0.2">
      <c r="A133" t="s">
        <v>235</v>
      </c>
      <c r="B133" t="s">
        <v>236</v>
      </c>
      <c r="C133" s="5" t="s">
        <v>237</v>
      </c>
      <c r="I133" s="5" t="s">
        <v>238</v>
      </c>
      <c r="J133" s="19" t="s">
        <v>21</v>
      </c>
      <c r="K133" s="19" t="s">
        <v>239</v>
      </c>
      <c r="L133" s="20" t="s">
        <v>240</v>
      </c>
      <c r="M133" s="21" t="s">
        <v>224</v>
      </c>
      <c r="N133" t="s">
        <v>25</v>
      </c>
      <c r="O133">
        <v>1</v>
      </c>
      <c r="Q133" t="s">
        <v>25</v>
      </c>
      <c r="R133" t="s">
        <v>25</v>
      </c>
      <c r="S133" t="s">
        <v>25</v>
      </c>
    </row>
    <row r="134" spans="1:19" x14ac:dyDescent="0.2">
      <c r="C134" s="5" t="s">
        <v>241</v>
      </c>
      <c r="I134" s="5" t="s">
        <v>242</v>
      </c>
      <c r="J134" s="19" t="s">
        <v>28</v>
      </c>
      <c r="K134" s="19" t="s">
        <v>29</v>
      </c>
      <c r="L134" s="20" t="s">
        <v>243</v>
      </c>
      <c r="M134" s="21" t="s">
        <v>31</v>
      </c>
      <c r="N134" t="s">
        <v>25</v>
      </c>
      <c r="O134">
        <v>1</v>
      </c>
      <c r="Q134" t="s">
        <v>25</v>
      </c>
      <c r="R134" t="s">
        <v>25</v>
      </c>
      <c r="S134" t="s">
        <v>25</v>
      </c>
    </row>
    <row r="135" spans="1:19" x14ac:dyDescent="0.2">
      <c r="C135" s="5" t="s">
        <v>244</v>
      </c>
    </row>
    <row r="136" spans="1:19" x14ac:dyDescent="0.2">
      <c r="C136" s="5" t="s">
        <v>245</v>
      </c>
    </row>
    <row r="137" spans="1:19" x14ac:dyDescent="0.2">
      <c r="C137" s="5" t="s">
        <v>246</v>
      </c>
    </row>
    <row r="138" spans="1:19" x14ac:dyDescent="0.2">
      <c r="C138" s="5" t="s">
        <v>244</v>
      </c>
    </row>
    <row r="139" spans="1:19" x14ac:dyDescent="0.2">
      <c r="C139" s="5" t="s">
        <v>247</v>
      </c>
    </row>
    <row r="140" spans="1:19" x14ac:dyDescent="0.2">
      <c r="C140" s="5" t="s">
        <v>248</v>
      </c>
    </row>
    <row r="141" spans="1:19" x14ac:dyDescent="0.2">
      <c r="C141" s="5" t="s">
        <v>246</v>
      </c>
    </row>
    <row r="142" spans="1:19" x14ac:dyDescent="0.2">
      <c r="C142" s="5" t="s">
        <v>249</v>
      </c>
    </row>
    <row r="143" spans="1:19" x14ac:dyDescent="0.2">
      <c r="A143" t="s">
        <v>250</v>
      </c>
      <c r="B143" t="s">
        <v>251</v>
      </c>
      <c r="C143" s="5" t="s">
        <v>252</v>
      </c>
      <c r="I143" s="5" t="s">
        <v>253</v>
      </c>
      <c r="J143" s="19" t="s">
        <v>21</v>
      </c>
      <c r="K143" s="19" t="s">
        <v>254</v>
      </c>
      <c r="L143" s="20" t="s">
        <v>255</v>
      </c>
      <c r="M143" s="21" t="s">
        <v>224</v>
      </c>
      <c r="N143" t="s">
        <v>25</v>
      </c>
      <c r="O143">
        <v>1</v>
      </c>
      <c r="Q143" t="s">
        <v>25</v>
      </c>
      <c r="R143" t="s">
        <v>25</v>
      </c>
      <c r="S143" t="s">
        <v>25</v>
      </c>
    </row>
    <row r="144" spans="1:19" x14ac:dyDescent="0.2">
      <c r="C144" s="5" t="s">
        <v>256</v>
      </c>
      <c r="I144" s="5" t="s">
        <v>257</v>
      </c>
      <c r="J144" s="19" t="s">
        <v>28</v>
      </c>
      <c r="K144" s="19" t="s">
        <v>29</v>
      </c>
      <c r="L144" s="20" t="s">
        <v>258</v>
      </c>
      <c r="M144" s="21" t="s">
        <v>162</v>
      </c>
      <c r="N144" t="s">
        <v>25</v>
      </c>
      <c r="O144">
        <v>1</v>
      </c>
      <c r="Q144" t="s">
        <v>25</v>
      </c>
      <c r="R144" t="s">
        <v>25</v>
      </c>
      <c r="S144" t="s">
        <v>25</v>
      </c>
    </row>
    <row r="145" spans="1:19" x14ac:dyDescent="0.2">
      <c r="C145" s="5" t="s">
        <v>259</v>
      </c>
    </row>
    <row r="146" spans="1:19" x14ac:dyDescent="0.2">
      <c r="C146" s="5" t="s">
        <v>259</v>
      </c>
    </row>
    <row r="147" spans="1:19" x14ac:dyDescent="0.2">
      <c r="C147" s="5" t="s">
        <v>260</v>
      </c>
    </row>
    <row r="148" spans="1:19" x14ac:dyDescent="0.2">
      <c r="C148" s="5" t="s">
        <v>237</v>
      </c>
    </row>
    <row r="149" spans="1:19" x14ac:dyDescent="0.2">
      <c r="C149" s="5" t="s">
        <v>261</v>
      </c>
    </row>
    <row r="150" spans="1:19" x14ac:dyDescent="0.2">
      <c r="C150" s="5" t="s">
        <v>262</v>
      </c>
    </row>
    <row r="151" spans="1:19" x14ac:dyDescent="0.2">
      <c r="C151" s="5" t="s">
        <v>263</v>
      </c>
    </row>
    <row r="152" spans="1:19" x14ac:dyDescent="0.2">
      <c r="C152" s="5" t="s">
        <v>264</v>
      </c>
    </row>
    <row r="153" spans="1:19" x14ac:dyDescent="0.2">
      <c r="A153" t="s">
        <v>265</v>
      </c>
      <c r="B153" t="s">
        <v>266</v>
      </c>
      <c r="C153" s="5" t="s">
        <v>267</v>
      </c>
      <c r="I153" s="5" t="s">
        <v>268</v>
      </c>
      <c r="J153" s="19" t="s">
        <v>21</v>
      </c>
      <c r="K153" s="19" t="s">
        <v>269</v>
      </c>
      <c r="L153" s="20" t="s">
        <v>270</v>
      </c>
      <c r="M153" s="21" t="s">
        <v>224</v>
      </c>
      <c r="N153" t="s">
        <v>25</v>
      </c>
      <c r="O153">
        <v>1</v>
      </c>
      <c r="Q153" t="s">
        <v>25</v>
      </c>
      <c r="R153" t="s">
        <v>25</v>
      </c>
      <c r="S153" t="s">
        <v>25</v>
      </c>
    </row>
    <row r="154" spans="1:19" x14ac:dyDescent="0.2">
      <c r="C154" s="5" t="s">
        <v>271</v>
      </c>
      <c r="I154" s="5" t="s">
        <v>268</v>
      </c>
      <c r="J154" s="19" t="s">
        <v>28</v>
      </c>
      <c r="K154" s="19" t="s">
        <v>29</v>
      </c>
      <c r="L154" s="20" t="s">
        <v>272</v>
      </c>
      <c r="M154" s="21" t="s">
        <v>31</v>
      </c>
      <c r="N154" t="s">
        <v>25</v>
      </c>
      <c r="O154">
        <v>1</v>
      </c>
      <c r="Q154" t="s">
        <v>25</v>
      </c>
      <c r="R154" t="s">
        <v>25</v>
      </c>
      <c r="S154" t="s">
        <v>25</v>
      </c>
    </row>
    <row r="155" spans="1:19" x14ac:dyDescent="0.2">
      <c r="C155" s="5" t="s">
        <v>273</v>
      </c>
    </row>
    <row r="156" spans="1:19" x14ac:dyDescent="0.2">
      <c r="C156" s="5" t="s">
        <v>274</v>
      </c>
    </row>
    <row r="157" spans="1:19" x14ac:dyDescent="0.2">
      <c r="C157" s="5" t="s">
        <v>275</v>
      </c>
    </row>
    <row r="158" spans="1:19" x14ac:dyDescent="0.2">
      <c r="C158" s="5" t="s">
        <v>276</v>
      </c>
    </row>
    <row r="159" spans="1:19" x14ac:dyDescent="0.2">
      <c r="C159" s="5" t="s">
        <v>277</v>
      </c>
    </row>
    <row r="160" spans="1:19" x14ac:dyDescent="0.2">
      <c r="C160" s="5" t="s">
        <v>278</v>
      </c>
    </row>
    <row r="161" spans="1:19" x14ac:dyDescent="0.2">
      <c r="C161" s="5" t="s">
        <v>279</v>
      </c>
    </row>
    <row r="162" spans="1:19" x14ac:dyDescent="0.2">
      <c r="C162" s="5" t="s">
        <v>280</v>
      </c>
    </row>
    <row r="163" spans="1:19" x14ac:dyDescent="0.2">
      <c r="A163" t="s">
        <v>281</v>
      </c>
      <c r="B163" t="s">
        <v>282</v>
      </c>
      <c r="C163" s="5" t="s">
        <v>283</v>
      </c>
      <c r="I163" s="5" t="s">
        <v>284</v>
      </c>
      <c r="J163" s="19" t="s">
        <v>21</v>
      </c>
      <c r="K163" s="19" t="s">
        <v>285</v>
      </c>
      <c r="L163" s="20" t="s">
        <v>286</v>
      </c>
      <c r="M163" s="21" t="s">
        <v>224</v>
      </c>
      <c r="N163" t="s">
        <v>25</v>
      </c>
      <c r="O163">
        <v>1</v>
      </c>
      <c r="Q163" t="s">
        <v>25</v>
      </c>
      <c r="R163" t="s">
        <v>25</v>
      </c>
      <c r="S163" t="s">
        <v>25</v>
      </c>
    </row>
    <row r="164" spans="1:19" x14ac:dyDescent="0.2">
      <c r="C164" s="5" t="s">
        <v>287</v>
      </c>
      <c r="I164" s="5" t="s">
        <v>288</v>
      </c>
      <c r="J164" s="19" t="s">
        <v>28</v>
      </c>
      <c r="K164" s="19" t="s">
        <v>29</v>
      </c>
      <c r="L164" s="20" t="s">
        <v>289</v>
      </c>
      <c r="M164" s="21" t="s">
        <v>49</v>
      </c>
      <c r="N164" t="s">
        <v>25</v>
      </c>
      <c r="O164">
        <v>1</v>
      </c>
      <c r="Q164" t="s">
        <v>25</v>
      </c>
      <c r="R164" t="s">
        <v>25</v>
      </c>
      <c r="S164" t="s">
        <v>25</v>
      </c>
    </row>
    <row r="165" spans="1:19" x14ac:dyDescent="0.2">
      <c r="C165" s="5" t="s">
        <v>290</v>
      </c>
    </row>
    <row r="166" spans="1:19" x14ac:dyDescent="0.2">
      <c r="C166" s="5" t="s">
        <v>291</v>
      </c>
    </row>
    <row r="167" spans="1:19" x14ac:dyDescent="0.2">
      <c r="C167" s="5" t="s">
        <v>292</v>
      </c>
    </row>
    <row r="168" spans="1:19" x14ac:dyDescent="0.2">
      <c r="C168" s="5" t="s">
        <v>293</v>
      </c>
    </row>
    <row r="169" spans="1:19" x14ac:dyDescent="0.2">
      <c r="C169" s="5" t="s">
        <v>294</v>
      </c>
    </row>
    <row r="170" spans="1:19" x14ac:dyDescent="0.2">
      <c r="C170" s="5" t="s">
        <v>295</v>
      </c>
    </row>
    <row r="171" spans="1:19" x14ac:dyDescent="0.2">
      <c r="C171" s="5" t="s">
        <v>296</v>
      </c>
    </row>
    <row r="172" spans="1:19" x14ac:dyDescent="0.2">
      <c r="C172" s="5" t="s">
        <v>297</v>
      </c>
    </row>
    <row r="173" spans="1:19" x14ac:dyDescent="0.2">
      <c r="A173" t="s">
        <v>298</v>
      </c>
      <c r="B173" t="s">
        <v>299</v>
      </c>
      <c r="C173" s="5" t="s">
        <v>300</v>
      </c>
      <c r="I173" s="5" t="s">
        <v>301</v>
      </c>
      <c r="J173" s="19" t="s">
        <v>21</v>
      </c>
      <c r="K173" s="19" t="s">
        <v>302</v>
      </c>
      <c r="L173" s="20" t="s">
        <v>303</v>
      </c>
      <c r="M173" s="21" t="s">
        <v>224</v>
      </c>
      <c r="N173" t="s">
        <v>25</v>
      </c>
      <c r="O173">
        <v>1</v>
      </c>
      <c r="Q173" t="s">
        <v>25</v>
      </c>
      <c r="R173" t="s">
        <v>25</v>
      </c>
      <c r="S173" t="s">
        <v>25</v>
      </c>
    </row>
    <row r="174" spans="1:19" x14ac:dyDescent="0.2">
      <c r="C174" s="5" t="s">
        <v>304</v>
      </c>
      <c r="I174" s="5" t="s">
        <v>305</v>
      </c>
      <c r="J174" s="19" t="s">
        <v>28</v>
      </c>
      <c r="K174" s="19" t="s">
        <v>29</v>
      </c>
      <c r="L174" s="20" t="s">
        <v>306</v>
      </c>
      <c r="M174" s="21" t="s">
        <v>49</v>
      </c>
      <c r="N174" t="s">
        <v>25</v>
      </c>
      <c r="O174">
        <v>1</v>
      </c>
      <c r="Q174" t="s">
        <v>25</v>
      </c>
      <c r="R174" t="s">
        <v>25</v>
      </c>
      <c r="S174" t="s">
        <v>25</v>
      </c>
    </row>
    <row r="175" spans="1:19" x14ac:dyDescent="0.2">
      <c r="C175" s="5" t="s">
        <v>307</v>
      </c>
    </row>
    <row r="176" spans="1:19" x14ac:dyDescent="0.2">
      <c r="C176" s="5" t="s">
        <v>308</v>
      </c>
    </row>
    <row r="177" spans="1:19" x14ac:dyDescent="0.2">
      <c r="C177" s="5" t="s">
        <v>309</v>
      </c>
    </row>
    <row r="178" spans="1:19" x14ac:dyDescent="0.2">
      <c r="C178" s="5" t="s">
        <v>310</v>
      </c>
    </row>
    <row r="179" spans="1:19" x14ac:dyDescent="0.2">
      <c r="C179" s="5" t="s">
        <v>311</v>
      </c>
    </row>
    <row r="180" spans="1:19" x14ac:dyDescent="0.2">
      <c r="C180" s="5" t="s">
        <v>312</v>
      </c>
    </row>
    <row r="181" spans="1:19" x14ac:dyDescent="0.2">
      <c r="C181" s="5" t="s">
        <v>313</v>
      </c>
    </row>
    <row r="182" spans="1:19" x14ac:dyDescent="0.2">
      <c r="C182" s="5" t="s">
        <v>314</v>
      </c>
    </row>
    <row r="183" spans="1:19" x14ac:dyDescent="0.2">
      <c r="A183" t="s">
        <v>315</v>
      </c>
      <c r="B183" t="s">
        <v>316</v>
      </c>
      <c r="C183" s="5" t="s">
        <v>252</v>
      </c>
      <c r="I183" s="5" t="s">
        <v>317</v>
      </c>
      <c r="J183" s="19" t="s">
        <v>21</v>
      </c>
      <c r="K183" s="19" t="s">
        <v>318</v>
      </c>
      <c r="L183" s="20" t="s">
        <v>319</v>
      </c>
      <c r="M183" s="21" t="s">
        <v>224</v>
      </c>
      <c r="N183" t="s">
        <v>25</v>
      </c>
      <c r="O183">
        <v>1</v>
      </c>
      <c r="Q183" t="s">
        <v>25</v>
      </c>
      <c r="R183" t="s">
        <v>25</v>
      </c>
      <c r="S183" t="s">
        <v>25</v>
      </c>
    </row>
    <row r="184" spans="1:19" x14ac:dyDescent="0.2">
      <c r="C184" s="5" t="s">
        <v>256</v>
      </c>
      <c r="J184" s="19" t="s">
        <v>25</v>
      </c>
      <c r="K184" s="19" t="s">
        <v>25</v>
      </c>
      <c r="L184" s="20" t="s">
        <v>25</v>
      </c>
      <c r="M184" s="21" t="s">
        <v>25</v>
      </c>
      <c r="N184" t="s">
        <v>25</v>
      </c>
      <c r="O184">
        <v>1</v>
      </c>
      <c r="Q184" t="s">
        <v>25</v>
      </c>
      <c r="R184" t="s">
        <v>25</v>
      </c>
      <c r="S184" t="s">
        <v>25</v>
      </c>
    </row>
    <row r="185" spans="1:19" x14ac:dyDescent="0.2">
      <c r="C185" s="5" t="s">
        <v>320</v>
      </c>
    </row>
    <row r="186" spans="1:19" x14ac:dyDescent="0.2">
      <c r="C186" s="5" t="s">
        <v>321</v>
      </c>
    </row>
    <row r="187" spans="1:19" x14ac:dyDescent="0.2">
      <c r="C187" s="5" t="s">
        <v>322</v>
      </c>
    </row>
    <row r="188" spans="1:19" x14ac:dyDescent="0.2">
      <c r="C188" s="5" t="s">
        <v>323</v>
      </c>
    </row>
    <row r="189" spans="1:19" x14ac:dyDescent="0.2">
      <c r="C189" s="5" t="s">
        <v>324</v>
      </c>
    </row>
    <row r="190" spans="1:19" x14ac:dyDescent="0.2">
      <c r="C190" s="5" t="s">
        <v>325</v>
      </c>
    </row>
    <row r="191" spans="1:19" x14ac:dyDescent="0.2">
      <c r="C191" s="5" t="s">
        <v>326</v>
      </c>
    </row>
    <row r="192" spans="1:19" x14ac:dyDescent="0.2">
      <c r="C192" s="5" t="s">
        <v>327</v>
      </c>
    </row>
    <row r="193" spans="1:19" x14ac:dyDescent="0.2">
      <c r="A193" t="s">
        <v>328</v>
      </c>
      <c r="B193" t="s">
        <v>329</v>
      </c>
      <c r="C193" s="5" t="s">
        <v>75</v>
      </c>
      <c r="I193" s="5" t="s">
        <v>330</v>
      </c>
      <c r="J193" s="19" t="s">
        <v>21</v>
      </c>
      <c r="K193" s="19" t="s">
        <v>331</v>
      </c>
      <c r="L193" s="20" t="s">
        <v>332</v>
      </c>
      <c r="M193" s="21" t="s">
        <v>224</v>
      </c>
      <c r="N193" t="s">
        <v>25</v>
      </c>
      <c r="O193">
        <v>1</v>
      </c>
      <c r="Q193" t="s">
        <v>25</v>
      </c>
      <c r="R193" t="s">
        <v>25</v>
      </c>
      <c r="S193" t="s">
        <v>25</v>
      </c>
    </row>
    <row r="194" spans="1:19" x14ac:dyDescent="0.2">
      <c r="C194" s="5" t="s">
        <v>333</v>
      </c>
      <c r="I194" s="5" t="s">
        <v>334</v>
      </c>
      <c r="J194" s="19" t="s">
        <v>28</v>
      </c>
      <c r="K194" s="19" t="s">
        <v>29</v>
      </c>
      <c r="L194" s="20" t="s">
        <v>335</v>
      </c>
      <c r="M194" s="21" t="s">
        <v>31</v>
      </c>
      <c r="N194" t="s">
        <v>25</v>
      </c>
      <c r="O194">
        <v>1</v>
      </c>
      <c r="Q194" t="s">
        <v>25</v>
      </c>
      <c r="R194" t="s">
        <v>25</v>
      </c>
      <c r="S194" t="s">
        <v>25</v>
      </c>
    </row>
    <row r="195" spans="1:19" x14ac:dyDescent="0.2">
      <c r="C195" s="5" t="s">
        <v>336</v>
      </c>
    </row>
    <row r="196" spans="1:19" x14ac:dyDescent="0.2">
      <c r="C196" s="5" t="s">
        <v>337</v>
      </c>
    </row>
    <row r="197" spans="1:19" x14ac:dyDescent="0.2">
      <c r="C197" s="5" t="s">
        <v>338</v>
      </c>
    </row>
    <row r="198" spans="1:19" x14ac:dyDescent="0.2">
      <c r="C198" s="5" t="s">
        <v>339</v>
      </c>
    </row>
    <row r="199" spans="1:19" x14ac:dyDescent="0.2">
      <c r="C199" s="5" t="s">
        <v>340</v>
      </c>
    </row>
    <row r="200" spans="1:19" x14ac:dyDescent="0.2">
      <c r="C200" s="5" t="s">
        <v>341</v>
      </c>
    </row>
    <row r="201" spans="1:19" x14ac:dyDescent="0.2">
      <c r="C201" s="5" t="s">
        <v>342</v>
      </c>
    </row>
    <row r="202" spans="1:19" x14ac:dyDescent="0.2">
      <c r="C202" s="5" t="s">
        <v>343</v>
      </c>
    </row>
    <row r="203" spans="1:19" x14ac:dyDescent="0.2">
      <c r="A203" t="s">
        <v>344</v>
      </c>
      <c r="B203" t="s">
        <v>345</v>
      </c>
      <c r="C203" s="5" t="s">
        <v>252</v>
      </c>
      <c r="I203" s="5" t="s">
        <v>346</v>
      </c>
      <c r="J203" s="19" t="s">
        <v>21</v>
      </c>
      <c r="K203" s="19" t="s">
        <v>347</v>
      </c>
      <c r="L203" s="20" t="s">
        <v>348</v>
      </c>
      <c r="M203" s="21" t="s">
        <v>224</v>
      </c>
      <c r="N203" t="s">
        <v>25</v>
      </c>
      <c r="O203">
        <v>1</v>
      </c>
      <c r="Q203" t="s">
        <v>25</v>
      </c>
      <c r="R203" t="s">
        <v>25</v>
      </c>
      <c r="S203" t="s">
        <v>25</v>
      </c>
    </row>
    <row r="204" spans="1:19" x14ac:dyDescent="0.2">
      <c r="C204" s="5" t="s">
        <v>256</v>
      </c>
      <c r="I204" s="5" t="s">
        <v>349</v>
      </c>
      <c r="J204" s="19" t="s">
        <v>28</v>
      </c>
      <c r="K204" s="19" t="s">
        <v>29</v>
      </c>
      <c r="L204" s="20" t="s">
        <v>350</v>
      </c>
      <c r="M204" s="21" t="s">
        <v>31</v>
      </c>
      <c r="N204" t="s">
        <v>25</v>
      </c>
      <c r="O204">
        <v>1</v>
      </c>
      <c r="Q204" t="s">
        <v>25</v>
      </c>
      <c r="R204" t="s">
        <v>25</v>
      </c>
      <c r="S204" t="s">
        <v>25</v>
      </c>
    </row>
    <row r="205" spans="1:19" x14ac:dyDescent="0.2">
      <c r="C205" s="5" t="s">
        <v>320</v>
      </c>
    </row>
    <row r="206" spans="1:19" x14ac:dyDescent="0.2">
      <c r="C206" s="5" t="s">
        <v>321</v>
      </c>
    </row>
    <row r="207" spans="1:19" x14ac:dyDescent="0.2">
      <c r="C207" s="5" t="s">
        <v>322</v>
      </c>
    </row>
    <row r="208" spans="1:19" x14ac:dyDescent="0.2">
      <c r="C208" s="5" t="s">
        <v>351</v>
      </c>
    </row>
    <row r="209" spans="1:19" x14ac:dyDescent="0.2">
      <c r="C209" s="5" t="s">
        <v>352</v>
      </c>
    </row>
    <row r="210" spans="1:19" x14ac:dyDescent="0.2">
      <c r="C210" s="5" t="s">
        <v>353</v>
      </c>
    </row>
    <row r="211" spans="1:19" x14ac:dyDescent="0.2">
      <c r="C211" s="5" t="s">
        <v>354</v>
      </c>
    </row>
    <row r="212" spans="1:19" x14ac:dyDescent="0.2">
      <c r="C212" s="5" t="s">
        <v>176</v>
      </c>
    </row>
    <row r="213" spans="1:19" x14ac:dyDescent="0.2">
      <c r="A213" t="s">
        <v>355</v>
      </c>
      <c r="B213" t="s">
        <v>356</v>
      </c>
      <c r="C213" s="5" t="s">
        <v>357</v>
      </c>
      <c r="I213" s="5" t="s">
        <v>358</v>
      </c>
      <c r="J213" s="19" t="s">
        <v>21</v>
      </c>
      <c r="K213" s="19" t="s">
        <v>359</v>
      </c>
      <c r="L213" s="20" t="s">
        <v>360</v>
      </c>
      <c r="M213" s="21" t="s">
        <v>224</v>
      </c>
      <c r="N213" t="s">
        <v>25</v>
      </c>
      <c r="O213">
        <v>1</v>
      </c>
      <c r="Q213" t="s">
        <v>25</v>
      </c>
      <c r="R213" t="s">
        <v>25</v>
      </c>
      <c r="S213" t="s">
        <v>25</v>
      </c>
    </row>
    <row r="214" spans="1:19" x14ac:dyDescent="0.2">
      <c r="C214" s="5" t="s">
        <v>361</v>
      </c>
      <c r="I214" s="5" t="s">
        <v>362</v>
      </c>
      <c r="J214" s="19" t="s">
        <v>28</v>
      </c>
      <c r="K214" s="19" t="s">
        <v>29</v>
      </c>
      <c r="L214" s="20" t="s">
        <v>363</v>
      </c>
      <c r="M214" s="21" t="s">
        <v>31</v>
      </c>
      <c r="N214" t="s">
        <v>25</v>
      </c>
      <c r="O214">
        <v>1</v>
      </c>
      <c r="Q214" t="s">
        <v>25</v>
      </c>
      <c r="R214" t="s">
        <v>25</v>
      </c>
      <c r="S214" t="s">
        <v>25</v>
      </c>
    </row>
    <row r="215" spans="1:19" x14ac:dyDescent="0.2">
      <c r="C215" s="5" t="s">
        <v>364</v>
      </c>
    </row>
    <row r="216" spans="1:19" x14ac:dyDescent="0.2">
      <c r="C216" s="5" t="s">
        <v>365</v>
      </c>
    </row>
    <row r="217" spans="1:19" x14ac:dyDescent="0.2">
      <c r="C217" s="5" t="s">
        <v>366</v>
      </c>
    </row>
    <row r="218" spans="1:19" x14ac:dyDescent="0.2">
      <c r="C218" s="5" t="s">
        <v>367</v>
      </c>
    </row>
    <row r="219" spans="1:19" x14ac:dyDescent="0.2">
      <c r="C219" s="5" t="s">
        <v>368</v>
      </c>
    </row>
    <row r="220" spans="1:19" x14ac:dyDescent="0.2">
      <c r="C220" s="5" t="s">
        <v>369</v>
      </c>
    </row>
    <row r="221" spans="1:19" x14ac:dyDescent="0.2">
      <c r="C221" s="5" t="s">
        <v>370</v>
      </c>
    </row>
    <row r="222" spans="1:19" x14ac:dyDescent="0.2">
      <c r="C222" s="5" t="s">
        <v>371</v>
      </c>
    </row>
    <row r="223" spans="1:19" x14ac:dyDescent="0.2">
      <c r="A223" t="s">
        <v>372</v>
      </c>
      <c r="B223" t="s">
        <v>373</v>
      </c>
      <c r="C223" s="5" t="s">
        <v>357</v>
      </c>
      <c r="I223" s="5" t="s">
        <v>374</v>
      </c>
      <c r="J223" s="19" t="s">
        <v>21</v>
      </c>
      <c r="K223" s="19" t="s">
        <v>375</v>
      </c>
      <c r="L223" s="20" t="s">
        <v>376</v>
      </c>
      <c r="M223" s="21" t="s">
        <v>224</v>
      </c>
      <c r="N223" t="s">
        <v>25</v>
      </c>
      <c r="O223">
        <v>1</v>
      </c>
      <c r="Q223" t="s">
        <v>25</v>
      </c>
      <c r="R223" t="s">
        <v>25</v>
      </c>
      <c r="S223" t="s">
        <v>25</v>
      </c>
    </row>
    <row r="224" spans="1:19" x14ac:dyDescent="0.2">
      <c r="C224" s="5" t="s">
        <v>377</v>
      </c>
      <c r="I224" s="5" t="s">
        <v>378</v>
      </c>
      <c r="J224" s="19" t="s">
        <v>28</v>
      </c>
      <c r="K224" s="19" t="s">
        <v>29</v>
      </c>
      <c r="L224" s="20" t="s">
        <v>379</v>
      </c>
      <c r="M224" s="21" t="s">
        <v>49</v>
      </c>
      <c r="N224" t="s">
        <v>25</v>
      </c>
      <c r="O224">
        <v>1</v>
      </c>
      <c r="Q224" t="s">
        <v>25</v>
      </c>
      <c r="R224" t="s">
        <v>25</v>
      </c>
      <c r="S224" t="s">
        <v>25</v>
      </c>
    </row>
    <row r="225" spans="1:19" x14ac:dyDescent="0.2">
      <c r="C225" s="5" t="s">
        <v>380</v>
      </c>
    </row>
    <row r="226" spans="1:19" x14ac:dyDescent="0.2">
      <c r="C226" s="5" t="s">
        <v>364</v>
      </c>
    </row>
    <row r="227" spans="1:19" x14ac:dyDescent="0.2">
      <c r="C227" s="5" t="s">
        <v>381</v>
      </c>
    </row>
    <row r="228" spans="1:19" x14ac:dyDescent="0.2">
      <c r="C228" s="5" t="s">
        <v>382</v>
      </c>
    </row>
    <row r="229" spans="1:19" x14ac:dyDescent="0.2">
      <c r="C229" s="5" t="s">
        <v>383</v>
      </c>
    </row>
    <row r="230" spans="1:19" x14ac:dyDescent="0.2">
      <c r="C230" s="5" t="s">
        <v>384</v>
      </c>
    </row>
    <row r="231" spans="1:19" x14ac:dyDescent="0.2">
      <c r="C231" s="5" t="s">
        <v>385</v>
      </c>
    </row>
    <row r="232" spans="1:19" x14ac:dyDescent="0.2">
      <c r="C232" s="5" t="s">
        <v>386</v>
      </c>
    </row>
    <row r="233" spans="1:19" x14ac:dyDescent="0.2">
      <c r="A233" t="s">
        <v>387</v>
      </c>
      <c r="B233" t="s">
        <v>388</v>
      </c>
      <c r="C233" s="5" t="s">
        <v>389</v>
      </c>
      <c r="I233" s="5" t="s">
        <v>390</v>
      </c>
      <c r="J233" s="19" t="s">
        <v>21</v>
      </c>
      <c r="K233" s="19" t="s">
        <v>391</v>
      </c>
      <c r="L233" s="20" t="s">
        <v>392</v>
      </c>
      <c r="M233" s="21" t="s">
        <v>224</v>
      </c>
      <c r="N233" t="s">
        <v>25</v>
      </c>
      <c r="O233">
        <v>1</v>
      </c>
      <c r="Q233" t="s">
        <v>25</v>
      </c>
      <c r="R233" t="s">
        <v>25</v>
      </c>
      <c r="S233" t="s">
        <v>25</v>
      </c>
    </row>
    <row r="234" spans="1:19" x14ac:dyDescent="0.2">
      <c r="C234" s="5" t="s">
        <v>393</v>
      </c>
      <c r="I234" s="5" t="s">
        <v>394</v>
      </c>
      <c r="J234" s="19" t="s">
        <v>28</v>
      </c>
      <c r="K234" s="19" t="s">
        <v>29</v>
      </c>
      <c r="L234" s="20" t="s">
        <v>395</v>
      </c>
      <c r="M234" s="21" t="s">
        <v>49</v>
      </c>
      <c r="N234" t="s">
        <v>25</v>
      </c>
      <c r="O234">
        <v>1</v>
      </c>
      <c r="Q234" t="s">
        <v>25</v>
      </c>
      <c r="R234" t="s">
        <v>25</v>
      </c>
      <c r="S234" t="s">
        <v>25</v>
      </c>
    </row>
    <row r="235" spans="1:19" x14ac:dyDescent="0.2">
      <c r="C235" s="5" t="s">
        <v>396</v>
      </c>
    </row>
    <row r="236" spans="1:19" x14ac:dyDescent="0.2">
      <c r="C236" s="5" t="s">
        <v>397</v>
      </c>
    </row>
    <row r="237" spans="1:19" x14ac:dyDescent="0.2">
      <c r="C237" s="5" t="s">
        <v>398</v>
      </c>
    </row>
    <row r="238" spans="1:19" x14ac:dyDescent="0.2">
      <c r="C238" s="5" t="s">
        <v>399</v>
      </c>
    </row>
    <row r="239" spans="1:19" x14ac:dyDescent="0.2">
      <c r="C239" s="5" t="s">
        <v>400</v>
      </c>
    </row>
    <row r="240" spans="1:19" x14ac:dyDescent="0.2">
      <c r="C240" s="5" t="s">
        <v>401</v>
      </c>
    </row>
    <row r="241" spans="1:19" x14ac:dyDescent="0.2">
      <c r="C241" s="5" t="s">
        <v>402</v>
      </c>
    </row>
    <row r="242" spans="1:19" x14ac:dyDescent="0.2">
      <c r="C242" s="5" t="s">
        <v>403</v>
      </c>
    </row>
    <row r="243" spans="1:19" x14ac:dyDescent="0.2">
      <c r="A243" t="s">
        <v>404</v>
      </c>
      <c r="B243" t="s">
        <v>405</v>
      </c>
      <c r="C243" s="5" t="s">
        <v>406</v>
      </c>
      <c r="I243" s="5" t="s">
        <v>407</v>
      </c>
      <c r="J243" s="19" t="s">
        <v>21</v>
      </c>
      <c r="K243" s="19" t="s">
        <v>408</v>
      </c>
      <c r="L243" s="20" t="s">
        <v>409</v>
      </c>
      <c r="M243" s="21" t="s">
        <v>224</v>
      </c>
      <c r="N243" t="s">
        <v>25</v>
      </c>
      <c r="O243">
        <v>1</v>
      </c>
      <c r="Q243" t="s">
        <v>25</v>
      </c>
      <c r="R243" t="s">
        <v>25</v>
      </c>
      <c r="S243" t="s">
        <v>25</v>
      </c>
    </row>
    <row r="244" spans="1:19" x14ac:dyDescent="0.2">
      <c r="C244" s="5" t="s">
        <v>410</v>
      </c>
      <c r="I244" s="5" t="s">
        <v>411</v>
      </c>
      <c r="J244" s="19" t="s">
        <v>28</v>
      </c>
      <c r="K244" s="19" t="s">
        <v>29</v>
      </c>
      <c r="L244" s="20" t="s">
        <v>412</v>
      </c>
      <c r="M244" s="21" t="s">
        <v>49</v>
      </c>
      <c r="N244" t="s">
        <v>25</v>
      </c>
      <c r="O244">
        <v>1</v>
      </c>
      <c r="Q244" t="s">
        <v>25</v>
      </c>
      <c r="R244" t="s">
        <v>25</v>
      </c>
      <c r="S244" t="s">
        <v>25</v>
      </c>
    </row>
    <row r="245" spans="1:19" x14ac:dyDescent="0.2">
      <c r="C245" s="5" t="s">
        <v>413</v>
      </c>
    </row>
    <row r="246" spans="1:19" x14ac:dyDescent="0.2">
      <c r="C246" s="5" t="s">
        <v>414</v>
      </c>
    </row>
    <row r="247" spans="1:19" x14ac:dyDescent="0.2">
      <c r="C247" s="5" t="s">
        <v>415</v>
      </c>
    </row>
    <row r="248" spans="1:19" x14ac:dyDescent="0.2">
      <c r="C248" s="5" t="s">
        <v>416</v>
      </c>
    </row>
    <row r="249" spans="1:19" x14ac:dyDescent="0.2">
      <c r="C249" s="5" t="s">
        <v>417</v>
      </c>
    </row>
    <row r="250" spans="1:19" x14ac:dyDescent="0.2">
      <c r="C250" s="5" t="s">
        <v>418</v>
      </c>
    </row>
    <row r="251" spans="1:19" x14ac:dyDescent="0.2">
      <c r="C251" s="5" t="s">
        <v>419</v>
      </c>
    </row>
    <row r="252" spans="1:19" x14ac:dyDescent="0.2">
      <c r="C252" s="5" t="s">
        <v>420</v>
      </c>
    </row>
    <row r="253" spans="1:19" x14ac:dyDescent="0.2">
      <c r="A253" t="s">
        <v>421</v>
      </c>
      <c r="B253" t="s">
        <v>422</v>
      </c>
      <c r="C253" s="5" t="s">
        <v>423</v>
      </c>
      <c r="I253" s="5" t="s">
        <v>424</v>
      </c>
      <c r="J253" s="19" t="s">
        <v>21</v>
      </c>
      <c r="K253" s="19" t="s">
        <v>425</v>
      </c>
      <c r="L253" s="20" t="s">
        <v>426</v>
      </c>
      <c r="M253" s="21" t="s">
        <v>224</v>
      </c>
      <c r="N253" t="s">
        <v>25</v>
      </c>
      <c r="O253">
        <v>1</v>
      </c>
      <c r="Q253" t="s">
        <v>25</v>
      </c>
      <c r="R253" t="s">
        <v>25</v>
      </c>
      <c r="S253" t="s">
        <v>25</v>
      </c>
    </row>
    <row r="254" spans="1:19" x14ac:dyDescent="0.2">
      <c r="C254" s="5" t="s">
        <v>427</v>
      </c>
      <c r="I254" s="5" t="s">
        <v>428</v>
      </c>
      <c r="J254" s="19" t="s">
        <v>28</v>
      </c>
      <c r="K254" s="19" t="s">
        <v>29</v>
      </c>
      <c r="L254" s="20" t="s">
        <v>429</v>
      </c>
      <c r="M254" s="21" t="s">
        <v>49</v>
      </c>
      <c r="N254" t="s">
        <v>25</v>
      </c>
      <c r="O254">
        <v>1</v>
      </c>
      <c r="Q254" t="s">
        <v>25</v>
      </c>
      <c r="R254" t="s">
        <v>25</v>
      </c>
      <c r="S254" t="s">
        <v>25</v>
      </c>
    </row>
    <row r="255" spans="1:19" x14ac:dyDescent="0.2">
      <c r="C255" s="5" t="s">
        <v>430</v>
      </c>
    </row>
    <row r="256" spans="1:19" x14ac:dyDescent="0.2">
      <c r="C256" s="5" t="s">
        <v>431</v>
      </c>
    </row>
    <row r="257" spans="1:19" x14ac:dyDescent="0.2">
      <c r="C257" s="5" t="s">
        <v>432</v>
      </c>
    </row>
    <row r="258" spans="1:19" x14ac:dyDescent="0.2">
      <c r="C258" s="5" t="s">
        <v>433</v>
      </c>
    </row>
    <row r="259" spans="1:19" x14ac:dyDescent="0.2">
      <c r="C259" s="5" t="s">
        <v>434</v>
      </c>
    </row>
    <row r="260" spans="1:19" x14ac:dyDescent="0.2">
      <c r="C260" s="5" t="s">
        <v>435</v>
      </c>
    </row>
    <row r="261" spans="1:19" x14ac:dyDescent="0.2">
      <c r="C261" s="5" t="s">
        <v>436</v>
      </c>
    </row>
    <row r="262" spans="1:19" x14ac:dyDescent="0.2">
      <c r="C262" s="5" t="s">
        <v>437</v>
      </c>
    </row>
    <row r="263" spans="1:19" x14ac:dyDescent="0.2">
      <c r="A263" t="s">
        <v>438</v>
      </c>
      <c r="B263" t="s">
        <v>439</v>
      </c>
      <c r="C263" s="5" t="s">
        <v>440</v>
      </c>
      <c r="I263" s="5" t="s">
        <v>441</v>
      </c>
      <c r="J263" s="19" t="s">
        <v>21</v>
      </c>
      <c r="K263" s="19" t="s">
        <v>442</v>
      </c>
      <c r="L263" s="20" t="s">
        <v>443</v>
      </c>
      <c r="M263" s="21" t="s">
        <v>224</v>
      </c>
      <c r="N263" t="s">
        <v>25</v>
      </c>
      <c r="O263">
        <v>1</v>
      </c>
      <c r="Q263" t="s">
        <v>25</v>
      </c>
      <c r="R263" t="s">
        <v>25</v>
      </c>
      <c r="S263" t="s">
        <v>25</v>
      </c>
    </row>
    <row r="264" spans="1:19" x14ac:dyDescent="0.2">
      <c r="C264" s="5" t="s">
        <v>444</v>
      </c>
      <c r="I264" s="5" t="s">
        <v>445</v>
      </c>
      <c r="J264" s="19" t="s">
        <v>28</v>
      </c>
      <c r="K264" s="19" t="s">
        <v>29</v>
      </c>
      <c r="L264" s="20" t="s">
        <v>446</v>
      </c>
      <c r="M264" s="21" t="s">
        <v>49</v>
      </c>
      <c r="N264" t="s">
        <v>25</v>
      </c>
      <c r="O264">
        <v>1</v>
      </c>
      <c r="Q264" t="s">
        <v>25</v>
      </c>
      <c r="R264" t="s">
        <v>25</v>
      </c>
      <c r="S264" t="s">
        <v>25</v>
      </c>
    </row>
    <row r="265" spans="1:19" x14ac:dyDescent="0.2">
      <c r="C265" s="5" t="s">
        <v>447</v>
      </c>
    </row>
    <row r="266" spans="1:19" x14ac:dyDescent="0.2">
      <c r="C266" s="5" t="s">
        <v>448</v>
      </c>
    </row>
    <row r="267" spans="1:19" x14ac:dyDescent="0.2">
      <c r="C267" s="5" t="s">
        <v>449</v>
      </c>
    </row>
    <row r="268" spans="1:19" x14ac:dyDescent="0.2">
      <c r="C268" s="5" t="s">
        <v>450</v>
      </c>
    </row>
    <row r="269" spans="1:19" x14ac:dyDescent="0.2">
      <c r="C269" s="5" t="s">
        <v>451</v>
      </c>
    </row>
    <row r="270" spans="1:19" x14ac:dyDescent="0.2">
      <c r="C270" s="5" t="s">
        <v>434</v>
      </c>
    </row>
    <row r="271" spans="1:19" x14ac:dyDescent="0.2">
      <c r="C271" s="5" t="s">
        <v>452</v>
      </c>
    </row>
    <row r="272" spans="1:19" x14ac:dyDescent="0.2">
      <c r="C272" s="5" t="s">
        <v>453</v>
      </c>
    </row>
    <row r="273" spans="1:19" x14ac:dyDescent="0.2">
      <c r="A273" t="s">
        <v>454</v>
      </c>
      <c r="B273" t="s">
        <v>455</v>
      </c>
      <c r="C273" s="5" t="s">
        <v>456</v>
      </c>
      <c r="I273" s="5" t="s">
        <v>457</v>
      </c>
      <c r="J273" s="19" t="s">
        <v>21</v>
      </c>
      <c r="K273" s="19" t="s">
        <v>458</v>
      </c>
      <c r="L273" s="20" t="s">
        <v>459</v>
      </c>
      <c r="M273" s="21" t="s">
        <v>224</v>
      </c>
      <c r="N273" t="s">
        <v>25</v>
      </c>
      <c r="O273">
        <v>1</v>
      </c>
      <c r="Q273" t="s">
        <v>25</v>
      </c>
      <c r="R273" t="s">
        <v>25</v>
      </c>
      <c r="S273" t="s">
        <v>25</v>
      </c>
    </row>
    <row r="274" spans="1:19" x14ac:dyDescent="0.2">
      <c r="C274" s="5" t="s">
        <v>460</v>
      </c>
      <c r="I274" s="5" t="s">
        <v>461</v>
      </c>
      <c r="J274" s="19" t="s">
        <v>28</v>
      </c>
      <c r="K274" s="19" t="s">
        <v>29</v>
      </c>
      <c r="L274" s="20" t="s">
        <v>462</v>
      </c>
      <c r="M274" s="21" t="s">
        <v>49</v>
      </c>
      <c r="N274" t="s">
        <v>25</v>
      </c>
      <c r="O274">
        <v>1</v>
      </c>
      <c r="Q274" t="s">
        <v>25</v>
      </c>
      <c r="R274" t="s">
        <v>25</v>
      </c>
      <c r="S274" t="s">
        <v>25</v>
      </c>
    </row>
    <row r="275" spans="1:19" x14ac:dyDescent="0.2">
      <c r="C275" s="5" t="s">
        <v>463</v>
      </c>
    </row>
    <row r="276" spans="1:19" x14ac:dyDescent="0.2">
      <c r="C276" s="5" t="s">
        <v>464</v>
      </c>
    </row>
    <row r="277" spans="1:19" x14ac:dyDescent="0.2">
      <c r="C277" s="5" t="s">
        <v>465</v>
      </c>
    </row>
    <row r="278" spans="1:19" x14ac:dyDescent="0.2">
      <c r="C278" s="5" t="s">
        <v>466</v>
      </c>
    </row>
    <row r="279" spans="1:19" x14ac:dyDescent="0.2">
      <c r="C279" s="5" t="s">
        <v>467</v>
      </c>
    </row>
    <row r="280" spans="1:19" x14ac:dyDescent="0.2">
      <c r="C280" s="5" t="s">
        <v>460</v>
      </c>
    </row>
    <row r="281" spans="1:19" x14ac:dyDescent="0.2">
      <c r="C281" s="5" t="s">
        <v>467</v>
      </c>
    </row>
    <row r="282" spans="1:19" x14ac:dyDescent="0.2">
      <c r="C282" s="5" t="s">
        <v>468</v>
      </c>
    </row>
    <row r="283" spans="1:19" x14ac:dyDescent="0.2">
      <c r="A283" t="s">
        <v>469</v>
      </c>
      <c r="B283" t="s">
        <v>470</v>
      </c>
      <c r="C283" s="5" t="s">
        <v>252</v>
      </c>
      <c r="I283" s="5" t="s">
        <v>471</v>
      </c>
      <c r="J283" s="19" t="s">
        <v>21</v>
      </c>
      <c r="K283" s="19" t="s">
        <v>472</v>
      </c>
      <c r="L283" s="20" t="s">
        <v>473</v>
      </c>
      <c r="M283" s="21" t="s">
        <v>224</v>
      </c>
      <c r="N283" t="s">
        <v>25</v>
      </c>
      <c r="O283">
        <v>1</v>
      </c>
      <c r="Q283" t="s">
        <v>25</v>
      </c>
      <c r="R283" t="s">
        <v>25</v>
      </c>
      <c r="S283" t="s">
        <v>25</v>
      </c>
    </row>
    <row r="284" spans="1:19" x14ac:dyDescent="0.2">
      <c r="C284" s="5" t="s">
        <v>256</v>
      </c>
      <c r="I284" s="5" t="s">
        <v>474</v>
      </c>
      <c r="J284" s="19" t="s">
        <v>28</v>
      </c>
      <c r="K284" s="19" t="s">
        <v>29</v>
      </c>
      <c r="L284" s="20" t="s">
        <v>475</v>
      </c>
      <c r="M284" s="21" t="s">
        <v>49</v>
      </c>
      <c r="N284" t="s">
        <v>25</v>
      </c>
      <c r="O284">
        <v>1</v>
      </c>
      <c r="Q284" t="s">
        <v>25</v>
      </c>
      <c r="R284" t="s">
        <v>25</v>
      </c>
      <c r="S284" t="s">
        <v>25</v>
      </c>
    </row>
    <row r="285" spans="1:19" x14ac:dyDescent="0.2">
      <c r="C285" s="5" t="s">
        <v>320</v>
      </c>
    </row>
    <row r="286" spans="1:19" x14ac:dyDescent="0.2">
      <c r="C286" s="5" t="s">
        <v>321</v>
      </c>
    </row>
    <row r="287" spans="1:19" x14ac:dyDescent="0.2">
      <c r="C287" s="5" t="s">
        <v>322</v>
      </c>
    </row>
    <row r="288" spans="1:19" x14ac:dyDescent="0.2">
      <c r="C288" s="5" t="s">
        <v>114</v>
      </c>
    </row>
    <row r="289" spans="1:19" x14ac:dyDescent="0.2">
      <c r="C289" s="5" t="s">
        <v>116</v>
      </c>
    </row>
    <row r="290" spans="1:19" x14ac:dyDescent="0.2">
      <c r="C290" s="5" t="s">
        <v>476</v>
      </c>
    </row>
    <row r="291" spans="1:19" x14ac:dyDescent="0.2">
      <c r="C291" s="5" t="s">
        <v>117</v>
      </c>
    </row>
    <row r="292" spans="1:19" x14ac:dyDescent="0.2">
      <c r="C292" s="5" t="s">
        <v>118</v>
      </c>
    </row>
    <row r="293" spans="1:19" x14ac:dyDescent="0.2">
      <c r="A293" t="s">
        <v>477</v>
      </c>
      <c r="B293" t="s">
        <v>478</v>
      </c>
      <c r="C293" s="5" t="s">
        <v>479</v>
      </c>
      <c r="I293" s="5" t="s">
        <v>480</v>
      </c>
      <c r="J293" s="19" t="s">
        <v>21</v>
      </c>
      <c r="K293" s="19" t="s">
        <v>481</v>
      </c>
      <c r="L293" s="20" t="s">
        <v>482</v>
      </c>
      <c r="M293" s="21" t="s">
        <v>224</v>
      </c>
      <c r="N293" t="s">
        <v>25</v>
      </c>
      <c r="O293">
        <v>1</v>
      </c>
      <c r="Q293" t="s">
        <v>25</v>
      </c>
      <c r="R293" t="s">
        <v>25</v>
      </c>
      <c r="S293" t="s">
        <v>25</v>
      </c>
    </row>
    <row r="294" spans="1:19" x14ac:dyDescent="0.2">
      <c r="C294" s="5" t="s">
        <v>483</v>
      </c>
      <c r="I294" s="5" t="s">
        <v>177</v>
      </c>
      <c r="J294" s="19" t="s">
        <v>28</v>
      </c>
      <c r="K294" s="19" t="s">
        <v>29</v>
      </c>
      <c r="L294" s="20" t="s">
        <v>484</v>
      </c>
      <c r="M294" s="21" t="s">
        <v>31</v>
      </c>
      <c r="N294" t="s">
        <v>25</v>
      </c>
      <c r="O294">
        <v>1</v>
      </c>
      <c r="Q294" t="s">
        <v>25</v>
      </c>
      <c r="R294" t="s">
        <v>25</v>
      </c>
      <c r="S294" t="s">
        <v>25</v>
      </c>
    </row>
    <row r="295" spans="1:19" x14ac:dyDescent="0.2">
      <c r="C295" s="5" t="s">
        <v>485</v>
      </c>
    </row>
    <row r="296" spans="1:19" x14ac:dyDescent="0.2">
      <c r="C296" s="5" t="s">
        <v>486</v>
      </c>
    </row>
    <row r="297" spans="1:19" x14ac:dyDescent="0.2">
      <c r="C297" s="5" t="s">
        <v>487</v>
      </c>
    </row>
    <row r="298" spans="1:19" x14ac:dyDescent="0.2">
      <c r="C298" s="5" t="s">
        <v>488</v>
      </c>
    </row>
    <row r="299" spans="1:19" x14ac:dyDescent="0.2">
      <c r="C299" s="5" t="s">
        <v>489</v>
      </c>
    </row>
    <row r="300" spans="1:19" x14ac:dyDescent="0.2">
      <c r="C300" s="5" t="s">
        <v>490</v>
      </c>
    </row>
    <row r="301" spans="1:19" x14ac:dyDescent="0.2">
      <c r="C301" s="5" t="s">
        <v>491</v>
      </c>
    </row>
    <row r="302" spans="1:19" x14ac:dyDescent="0.2">
      <c r="C302" s="5" t="s">
        <v>492</v>
      </c>
    </row>
  </sheetData>
  <autoFilter ref="B2:Q2" xr:uid="{00000000-0009-0000-0000-000000000000}"/>
  <conditionalFormatting sqref="A3:XFD1000">
    <cfRule type="expression" dxfId="0" priority="1">
      <formula>AND($B3&lt;&gt;$B2, $B3&lt;&gt;"")</formula>
    </cfRule>
  </conditionalFormatting>
  <pageMargins left="0.7" right="0.7" top="0.75" bottom="0.75" header="0.3" footer="0.3"/>
  <pageSetup paperSize="9" orientation="portrait" horizontalDpi="4294967293"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7"/>
  <sheetViews>
    <sheetView zoomScaleNormal="100" workbookViewId="0">
      <pane xSplit="1" ySplit="2" topLeftCell="B3" activePane="bottomRight" state="frozen"/>
      <selection activeCell="B5" sqref="B5"/>
      <selection pane="topRight" activeCell="B5" sqref="B5"/>
      <selection pane="bottomLeft" activeCell="B5" sqref="B5"/>
      <selection pane="bottomRight" activeCell="B3" sqref="B3"/>
    </sheetView>
  </sheetViews>
  <sheetFormatPr baseColWidth="10" defaultColWidth="8.83203125" defaultRowHeight="15" x14ac:dyDescent="0.2"/>
  <cols>
    <col min="1" max="1" width="25.5" style="13" customWidth="1"/>
    <col min="3" max="3" width="12.33203125" bestFit="1" customWidth="1"/>
  </cols>
  <sheetData>
    <row r="1" spans="1:12" x14ac:dyDescent="0.2">
      <c r="A1" s="29">
        <f ca="1">NB_QUESTIONS</f>
        <v>30</v>
      </c>
      <c r="B1" s="6" t="s">
        <v>493</v>
      </c>
      <c r="C1" s="6"/>
      <c r="D1" s="9"/>
      <c r="E1" s="9"/>
      <c r="F1" s="9"/>
      <c r="J1" s="1" t="s">
        <v>494</v>
      </c>
      <c r="K1" s="1" t="s">
        <v>495</v>
      </c>
      <c r="L1" s="25" t="e">
        <f ca="1">SUM(OFFSET(EXPE, 0, COST))</f>
        <v>#VALUE!</v>
      </c>
    </row>
    <row r="2" spans="1:12" x14ac:dyDescent="0.2">
      <c r="A2" s="10">
        <f ca="1">NB_FACTS</f>
        <v>0</v>
      </c>
      <c r="B2" s="15" t="str">
        <f ca="1">IF(COLUMN(A1)&gt;NB_LLMS, "", OFFSET(Expe!$B$1, HEADER_SIZE+COLUMN(A1)-1, LLM_COL))</f>
        <v>gpt-3.5-turbo</v>
      </c>
      <c r="C2" s="15" t="str">
        <f ca="1">IF(COLUMN(B1)&gt;NB_LLMS, "", OFFSET(Expe!$B$1, HEADER_SIZE+COLUMN(B1)-1, LLM_COL))</f>
        <v>gemini/gemini-pro</v>
      </c>
      <c r="D2" s="15" t="str">
        <f ca="1">IF(COLUMN(C1)&gt;NB_LLMS, "", OFFSET(Expe!$B$1, HEADER_SIZE+COLUMN(C1)-1, LLM_COL))</f>
        <v/>
      </c>
      <c r="E2" s="15" t="str">
        <f ca="1">IF(COLUMN(D1)&gt;NB_LLMS, "", OFFSET(Expe!$B$1, HEADER_SIZE+COLUMN(D1)-1, LLM_COL))</f>
        <v/>
      </c>
      <c r="F2" s="15" t="str">
        <f ca="1">IF(COLUMN(E1)&gt;NB_LLMS, "", OFFSET(Expe!$B$1, HEADER_SIZE+COLUMN(E1)-1, LLM_COL))</f>
        <v/>
      </c>
      <c r="J2" s="15" t="str">
        <f t="array" aca="1" ref="J2" ca="1">IF(COLUMN(I1)&gt;NB_LLMS, "", OFFSET(EXPE, COLUMN(I1)-1, LLM_COL, 1, 1))</f>
        <v/>
      </c>
      <c r="K2" s="15" t="s">
        <v>496</v>
      </c>
      <c r="L2" s="18" t="e">
        <f ca="1">SUM(OFFSET(EXPE,0,DURATION))/86400</f>
        <v>#VALUE!</v>
      </c>
    </row>
    <row r="3" spans="1:12" x14ac:dyDescent="0.2">
      <c r="A3" s="11" t="s">
        <v>497</v>
      </c>
      <c r="B3" s="30" t="e">
        <f t="array" aca="1" ref="B3" ca="1">AVERAGEIF(OFFSET(Expe!$B$1, HEADER_SIZE, LLM_COL, NB_ROWS), B$2, OFFSET(Expe!$B$1, HEADER_SIZE, DURATION, NB_ROWS))</f>
        <v>#DIV/0!</v>
      </c>
      <c r="C3" s="30" t="e">
        <f t="array" aca="1" ref="C3" ca="1">AVERAGEIF(OFFSET(Expe!$B$1, HEADER_SIZE, LLM_COL, NB_ROWS), C$2, OFFSET(Expe!$B$1, HEADER_SIZE, DURATION, NB_ROWS))</f>
        <v>#DIV/0!</v>
      </c>
      <c r="D3" s="30" t="e">
        <f t="array" aca="1" ref="D3" ca="1">AVERAGEIF(OFFSET(Expe!$B$1, HEADER_SIZE, LLM_COL, NB_ROWS), D$2, OFFSET(Expe!$B$1, HEADER_SIZE, DURATION, NB_ROWS))</f>
        <v>#DIV/0!</v>
      </c>
      <c r="E3" s="30" t="e">
        <f t="array" aca="1" ref="E3" ca="1">AVERAGEIF(OFFSET(Expe!$B$1, HEADER_SIZE, LLM_COL, NB_ROWS), E$2, OFFSET(Expe!$B$1, HEADER_SIZE, DURATION, NB_ROWS))</f>
        <v>#DIV/0!</v>
      </c>
      <c r="F3" s="30" t="e">
        <f t="array" aca="1" ref="F3" ca="1">AVERAGEIF(OFFSET(Expe!$B$1, HEADER_SIZE, LLM_COL, NB_ROWS), F$2, OFFSET(Expe!$B$1, HEADER_SIZE, DURATION, NB_ROWS))</f>
        <v>#DIV/0!</v>
      </c>
      <c r="H3" s="12" t="s">
        <v>498</v>
      </c>
    </row>
    <row r="4" spans="1:12" x14ac:dyDescent="0.2">
      <c r="A4" s="11" t="s">
        <v>499</v>
      </c>
      <c r="B4" s="31" t="e">
        <f t="array" aca="1" ref="B4" ca="1">AVERAGEIF(OFFSET(Expe!$B$1, HEADER_SIZE, LLM_COL, NB_ROWS), B$2, OFFSET(Expe!$B$1, HEADER_SIZE, COST, NB_ROWS))</f>
        <v>#DIV/0!</v>
      </c>
      <c r="C4" s="31" t="e">
        <f t="array" aca="1" ref="C4" ca="1">AVERAGEIF(OFFSET(Expe!$B$1, HEADER_SIZE, LLM_COL, NB_ROWS), C$2, OFFSET(Expe!$B$1, HEADER_SIZE, COST, NB_ROWS))</f>
        <v>#DIV/0!</v>
      </c>
      <c r="D4" s="31" t="e">
        <f t="array" aca="1" ref="D4" ca="1">AVERAGEIF(OFFSET(Expe!$B$1, HEADER_SIZE, LLM_COL, NB_ROWS), D$2, OFFSET(Expe!$B$1, HEADER_SIZE, COST, NB_ROWS))</f>
        <v>#DIV/0!</v>
      </c>
      <c r="E4" s="31" t="e">
        <f t="array" aca="1" ref="E4" ca="1">AVERAGEIF(OFFSET(Expe!$B$1, HEADER_SIZE, LLM_COL, NB_ROWS), E$2, OFFSET(Expe!$B$1, HEADER_SIZE, COST, NB_ROWS))</f>
        <v>#DIV/0!</v>
      </c>
      <c r="F4" s="31" t="e">
        <f t="array" aca="1" ref="F4" ca="1">AVERAGEIF(OFFSET(Expe!$B$1, HEADER_SIZE, LLM_COL, NB_ROWS), F$2, OFFSET(Expe!$B$1, HEADER_SIZE, COST, NB_ROWS))</f>
        <v>#DIV/0!</v>
      </c>
      <c r="H4" s="12"/>
    </row>
    <row r="5" spans="1:12" x14ac:dyDescent="0.2">
      <c r="A5" s="11" t="s">
        <v>500</v>
      </c>
      <c r="B5" s="2" t="e">
        <f t="array" aca="1" ref="B5" ca="1">COUNTIF(OFFSET(LLM_COL, 0, JSON_OK), TRUE)/NB_QUESTIONS</f>
        <v>#NAME?</v>
      </c>
      <c r="C5" s="2" t="e">
        <f t="array" aca="1" ref="C5" ca="1">COUNTIF(OFFSET(LLM_COL, 0, JSON_OK), TRUE)/NB_QUESTIONS</f>
        <v>#NAME?</v>
      </c>
      <c r="D5" s="2" t="e">
        <f t="array" aca="1" ref="D5" ca="1">COUNTIF(OFFSET(LLM_COL, 0, JSON_OK), TRUE)/NB_QUESTIONS</f>
        <v>#NAME?</v>
      </c>
      <c r="E5" s="2" t="e">
        <f t="array" aca="1" ref="E5" ca="1">COUNTIF(OFFSET(LLM_COL, 0, JSON_OK), TRUE)/NB_QUESTIONS</f>
        <v>#NAME?</v>
      </c>
      <c r="F5" s="2" t="e">
        <f t="array" aca="1" ref="F5" ca="1">COUNTIF(OFFSET(LLM_COL, 0, JSON_OK), TRUE)/NB_QUESTIONS</f>
        <v>#NAME?</v>
      </c>
      <c r="H5" s="12" t="s">
        <v>501</v>
      </c>
    </row>
    <row r="6" spans="1:12" x14ac:dyDescent="0.2">
      <c r="A6" s="13" t="s">
        <v>502</v>
      </c>
      <c r="B6" s="3" t="e">
        <f ca="1">B5*NB_QUESTIONS</f>
        <v>#NAME?</v>
      </c>
      <c r="C6" s="3" t="e">
        <f ca="1">C5*NB_QUESTIONS</f>
        <v>#NAME?</v>
      </c>
      <c r="D6" s="3" t="e">
        <f ca="1">D5*NB_QUESTIONS</f>
        <v>#NAME?</v>
      </c>
      <c r="E6" s="3" t="e">
        <f ca="1">E5*NB_QUESTIONS</f>
        <v>#NAME?</v>
      </c>
      <c r="F6" s="3" t="e">
        <f ca="1">F5*NB_QUESTIONS</f>
        <v>#NAME?</v>
      </c>
      <c r="H6" s="12"/>
    </row>
    <row r="7" spans="1:12" x14ac:dyDescent="0.2">
      <c r="A7" s="11" t="s">
        <v>503</v>
      </c>
      <c r="B7" s="2" t="e">
        <f t="array" aca="1" ref="B7" ca="1">COUNTIF(OFFSET(LLM_COL, 0, Q_OK), TRUE)/B$6</f>
        <v>#REF!</v>
      </c>
      <c r="C7" s="2" t="e">
        <f t="array" aca="1" ref="C7" ca="1">COUNTIF(OFFSET(LLM_COL, 0, Q_OK), TRUE)/C$6</f>
        <v>#REF!</v>
      </c>
      <c r="D7" s="2" t="e">
        <f t="array" aca="1" ref="D7" ca="1">COUNTIF(OFFSET(LLM_COL, 0, Q_OK), TRUE)/D$6</f>
        <v>#REF!</v>
      </c>
      <c r="E7" s="2" t="e">
        <f t="array" aca="1" ref="E7" ca="1">COUNTIF(OFFSET(LLM_COL, 0, Q_OK), TRUE)/E$6</f>
        <v>#REF!</v>
      </c>
      <c r="F7" s="2" t="e">
        <f t="array" aca="1" ref="F7" ca="1">COUNTIF(OFFSET(LLM_COL, 0, Q_OK), TRUE)/F$6</f>
        <v>#REF!</v>
      </c>
      <c r="H7" s="12" t="s">
        <v>504</v>
      </c>
    </row>
    <row r="8" spans="1:12" x14ac:dyDescent="0.2">
      <c r="A8" s="13" t="s">
        <v>505</v>
      </c>
      <c r="B8" s="3" t="e">
        <f ca="1">B7*B6</f>
        <v>#REF!</v>
      </c>
      <c r="C8" s="3" t="e">
        <f ca="1">C7*C6</f>
        <v>#REF!</v>
      </c>
      <c r="D8" s="3" t="e">
        <f ca="1">D7*D6</f>
        <v>#REF!</v>
      </c>
      <c r="E8" s="3" t="e">
        <f ca="1">E7*E6</f>
        <v>#REF!</v>
      </c>
      <c r="F8" s="3" t="e">
        <f ca="1">F7*F6</f>
        <v>#REF!</v>
      </c>
      <c r="H8" s="12"/>
    </row>
    <row r="9" spans="1:12" x14ac:dyDescent="0.2">
      <c r="A9" s="11" t="s">
        <v>506</v>
      </c>
      <c r="B9" s="2" t="e">
        <f t="array" aca="1" ref="B9" ca="1">COUNTIFS(OFFSET(LLM_COL, 0, Q_OK),TRUE,OFFSET(LLM_COL, 0, CHUNKS_OK),TRUE)/B$8</f>
        <v>#REF!</v>
      </c>
      <c r="C9" s="2" t="e">
        <f t="array" aca="1" ref="C9" ca="1">COUNTIFS(OFFSET(LLM_COL, 0, Q_OK),TRUE,OFFSET(LLM_COL, 0, CHUNKS_OK),TRUE)/C$8</f>
        <v>#REF!</v>
      </c>
      <c r="D9" s="2" t="e">
        <f t="array" aca="1" ref="D9" ca="1">COUNTIFS(OFFSET(LLM_COL, 0, Q_OK),TRUE,OFFSET(LLM_COL, 0, CHUNKS_OK),TRUE)/D$8</f>
        <v>#REF!</v>
      </c>
      <c r="E9" s="2" t="e">
        <f t="array" aca="1" ref="E9" ca="1">COUNTIFS(OFFSET(LLM_COL, 0, Q_OK),TRUE,OFFSET(LLM_COL, 0, CHUNKS_OK),TRUE)/E$8</f>
        <v>#REF!</v>
      </c>
      <c r="F9" s="2" t="e">
        <f t="array" aca="1" ref="F9" ca="1">COUNTIFS(OFFSET(LLM_COL, 0, Q_OK),TRUE,OFFSET(LLM_COL, 0, CHUNKS_OK),TRUE)/F$8</f>
        <v>#REF!</v>
      </c>
      <c r="H9" s="12" t="s">
        <v>507</v>
      </c>
    </row>
    <row r="10" spans="1:12" x14ac:dyDescent="0.2">
      <c r="A10" s="13" t="s">
        <v>508</v>
      </c>
      <c r="B10" s="3" t="e">
        <f ca="1">B9*B8</f>
        <v>#REF!</v>
      </c>
      <c r="C10" s="3" t="e">
        <f ca="1">C9*C8</f>
        <v>#REF!</v>
      </c>
      <c r="D10" s="3" t="e">
        <f ca="1">D9*D8</f>
        <v>#REF!</v>
      </c>
      <c r="E10" s="3" t="e">
        <f ca="1">E9*E8</f>
        <v>#REF!</v>
      </c>
      <c r="F10" s="3" t="e">
        <f ca="1">F9*F8</f>
        <v>#REF!</v>
      </c>
      <c r="H10" s="12" t="s">
        <v>509</v>
      </c>
    </row>
    <row r="11" spans="1:12" x14ac:dyDescent="0.2">
      <c r="A11" s="11" t="s">
        <v>510</v>
      </c>
      <c r="B11" s="2" t="e">
        <f t="array" aca="1" ref="B11" ca="1">COUNTIFS(OFFSET(LLM_COL,0,Q_OK), TRUE, OFFSET(LLM_COL,0,CHUNKS_OK), TRUE, OFFSET(LLM_COL,0,NB_DOCS), "&gt;0")/B$10</f>
        <v>#REF!</v>
      </c>
      <c r="C11" s="2" t="e">
        <f t="array" aca="1" ref="C11" ca="1">COUNTIFS(OFFSET(LLM_COL,0,Q_OK), TRUE, OFFSET(LLM_COL,0,CHUNKS_OK), TRUE, OFFSET(LLM_COL,0,NB_DOCS), "&gt;0")/C$10</f>
        <v>#REF!</v>
      </c>
      <c r="D11" s="2" t="e">
        <f t="array" aca="1" ref="D11" ca="1">COUNTIFS(OFFSET(LLM_COL,0,Q_OK), TRUE, OFFSET(LLM_COL,0,CHUNKS_OK), TRUE, OFFSET(LLM_COL,0,NB_DOCS), "&gt;0")/D$10</f>
        <v>#REF!</v>
      </c>
      <c r="E11" s="2" t="e">
        <f t="array" aca="1" ref="E11" ca="1">COUNTIFS(OFFSET(LLM_COL,0,Q_OK), TRUE, OFFSET(LLM_COL,0,CHUNKS_OK), TRUE, OFFSET(LLM_COL,0,NB_DOCS), "&gt;0")/E$10</f>
        <v>#REF!</v>
      </c>
      <c r="F11" s="2" t="e">
        <f t="array" aca="1" ref="F11" ca="1">COUNTIFS(OFFSET(LLM_COL,0,Q_OK), TRUE, OFFSET(LLM_COL,0,CHUNKS_OK), TRUE, OFFSET(LLM_COL,0,NB_DOCS), "&gt;0")/F$10</f>
        <v>#REF!</v>
      </c>
      <c r="H11" s="12" t="s">
        <v>511</v>
      </c>
    </row>
    <row r="12" spans="1:12" x14ac:dyDescent="0.2">
      <c r="A12" s="11" t="s">
        <v>512</v>
      </c>
      <c r="B12" s="2" t="e">
        <f t="array" aca="1" ref="B12" ca="1">COUNTIFS(OFFSET(LLM_COL,0,Q_OK), TRUE, OFFSET(LLM_COL,0,CHUNKS_OK), TRUE, OFFSET(LLM_COL,0,NB_DOCS_AND_PAGES), "&gt;0")/B$10</f>
        <v>#REF!</v>
      </c>
      <c r="C12" s="2" t="e">
        <f t="array" aca="1" ref="C12" ca="1">COUNTIFS(OFFSET(LLM_COL,0,Q_OK), TRUE, OFFSET(LLM_COL,0,CHUNKS_OK), TRUE, OFFSET(LLM_COL,0,NB_DOCS_AND_PAGES), "&gt;0")/C$10</f>
        <v>#REF!</v>
      </c>
      <c r="D12" s="2" t="e">
        <f t="array" aca="1" ref="D12" ca="1">COUNTIFS(OFFSET(LLM_COL,0,Q_OK), TRUE, OFFSET(LLM_COL,0,CHUNKS_OK), TRUE, OFFSET(LLM_COL,0,NB_DOCS_AND_PAGES), "&gt;0")/D$10</f>
        <v>#REF!</v>
      </c>
      <c r="E12" s="2" t="e">
        <f t="array" aca="1" ref="E12" ca="1">COUNTIFS(OFFSET(LLM_COL,0,Q_OK), TRUE, OFFSET(LLM_COL,0,CHUNKS_OK), TRUE, OFFSET(LLM_COL,0,NB_DOCS_AND_PAGES), "&gt;0")/E$10</f>
        <v>#REF!</v>
      </c>
      <c r="F12" s="2" t="e">
        <f t="array" aca="1" ref="F12" ca="1">COUNTIFS(OFFSET(LLM_COL,0,Q_OK), TRUE, OFFSET(LLM_COL,0,CHUNKS_OK), TRUE, OFFSET(LLM_COL,0,NB_DOCS_AND_PAGES), "&gt;0")/F$10</f>
        <v>#REF!</v>
      </c>
      <c r="H12" s="12" t="s">
        <v>513</v>
      </c>
    </row>
    <row r="13" spans="1:12" x14ac:dyDescent="0.2">
      <c r="A13" s="11" t="s">
        <v>514</v>
      </c>
      <c r="B13" s="2" t="e">
        <f t="array" aca="1" ref="B13" ca="1">COUNTIFS(OFFSET(LLM_COL,0,Q_OK), TRUE, OFFSET(LLM_COL,0,CHUNKS_OK), TRUE, OFFSET(LLM_COL,0,LANG), "fr")/B$10</f>
        <v>#REF!</v>
      </c>
      <c r="C13" s="2" t="e">
        <f t="array" aca="1" ref="C13" ca="1">COUNTIFS(OFFSET(LLM_COL,0,Q_OK), TRUE, OFFSET(LLM_COL,0,CHUNKS_OK), TRUE, OFFSET(LLM_COL,0,LANG), "fr")/C$10</f>
        <v>#REF!</v>
      </c>
      <c r="D13" s="2" t="e">
        <f t="array" aca="1" ref="D13" ca="1">COUNTIFS(OFFSET(LLM_COL,0,Q_OK), TRUE, OFFSET(LLM_COL,0,CHUNKS_OK), TRUE, OFFSET(LLM_COL,0,LANG), "fr")/D$10</f>
        <v>#REF!</v>
      </c>
      <c r="E13" s="2" t="e">
        <f t="array" aca="1" ref="E13" ca="1">COUNTIFS(OFFSET(LLM_COL,0,Q_OK), TRUE, OFFSET(LLM_COL,0,CHUNKS_OK), TRUE, OFFSET(LLM_COL,0,LANG), "fr")/E$10</f>
        <v>#REF!</v>
      </c>
      <c r="F13" s="2" t="e">
        <f t="array" aca="1" ref="F13" ca="1">COUNTIFS(OFFSET(LLM_COL,0,Q_OK), TRUE, OFFSET(LLM_COL,0,CHUNKS_OK), TRUE, OFFSET(LLM_COL,0,LANG), "fr")/F$10</f>
        <v>#REF!</v>
      </c>
      <c r="H13" s="12" t="s">
        <v>515</v>
      </c>
    </row>
    <row r="14" spans="1:12" x14ac:dyDescent="0.2">
      <c r="A14" s="11" t="s">
        <v>516</v>
      </c>
      <c r="B14" s="2" t="e">
        <f t="array" aca="1" ref="B14" ca="1">COUNTIFS(OFFSET(LLM_COL,0,Q_OK), TRUE, OFFSET(LLM_COL,0,CHUNKS_OK), TRUE, OFFSET(LLM_COL,0,LANG), "en")/B$10</f>
        <v>#REF!</v>
      </c>
      <c r="C14" s="2" t="e">
        <f t="array" aca="1" ref="C14" ca="1">COUNTIFS(OFFSET(LLM_COL,0,Q_OK), TRUE, OFFSET(LLM_COL,0,CHUNKS_OK), TRUE, OFFSET(LLM_COL,0,LANG), "en")/C$10</f>
        <v>#REF!</v>
      </c>
      <c r="D14" s="2" t="e">
        <f t="array" aca="1" ref="D14" ca="1">COUNTIFS(OFFSET(LLM_COL,0,Q_OK), TRUE, OFFSET(LLM_COL,0,CHUNKS_OK), TRUE, OFFSET(LLM_COL,0,LANG), "en")/D$10</f>
        <v>#REF!</v>
      </c>
      <c r="E14" s="2" t="e">
        <f t="array" aca="1" ref="E14" ca="1">COUNTIFS(OFFSET(LLM_COL,0,Q_OK), TRUE, OFFSET(LLM_COL,0,CHUNKS_OK), TRUE, OFFSET(LLM_COL,0,LANG), "en")/E$10</f>
        <v>#REF!</v>
      </c>
      <c r="F14" s="2" t="e">
        <f t="array" aca="1" ref="F14" ca="1">COUNTIFS(OFFSET(LLM_COL,0,Q_OK), TRUE, OFFSET(LLM_COL,0,CHUNKS_OK), TRUE, OFFSET(LLM_COL,0,LANG), "en")/F$10</f>
        <v>#REF!</v>
      </c>
      <c r="H14" s="12" t="s">
        <v>517</v>
      </c>
    </row>
    <row r="15" spans="1:12" x14ac:dyDescent="0.2">
      <c r="A15" s="11"/>
      <c r="B15" s="3"/>
      <c r="C15" s="31"/>
      <c r="D15" s="31"/>
      <c r="E15" s="31"/>
      <c r="F15" s="31"/>
      <c r="H15" s="12"/>
    </row>
    <row r="16" spans="1:12" x14ac:dyDescent="0.2">
      <c r="A16" s="11" t="s">
        <v>518</v>
      </c>
      <c r="B16" s="3"/>
      <c r="C16" s="31"/>
      <c r="D16" s="31"/>
      <c r="E16" s="31"/>
      <c r="F16" s="31"/>
    </row>
    <row r="17" spans="1:6" x14ac:dyDescent="0.2">
      <c r="A17" s="11" t="s">
        <v>14</v>
      </c>
      <c r="B17" s="17">
        <f ca="1">SUMIF(OFFSET(Expe!$B$1, HEADER_SIZE, LLM_COL, NB_ROWS), B$2, OFFSET(Expe!$B$1, HEADER_SIZE, HALLUS, NB_ROWS))</f>
        <v>0</v>
      </c>
      <c r="C17" s="17">
        <f ca="1">SUMIF(OFFSET(Expe!$B$1, HEADER_SIZE, LLM_COL, NB_ROWS), C$2, OFFSET(Expe!$B$1, HEADER_SIZE, HALLUS, NB_ROWS))</f>
        <v>0</v>
      </c>
      <c r="D17" s="17">
        <f ca="1">SUMIF(OFFSET(Expe!$B$1, HEADER_SIZE, LLM_COL, NB_ROWS), D$2, OFFSET(Expe!$B$1, HEADER_SIZE, HALLUS, NB_ROWS))</f>
        <v>0</v>
      </c>
      <c r="E17" s="17">
        <f ca="1">SUMIF(OFFSET(Expe!$B$1, HEADER_SIZE, LLM_COL, NB_ROWS), E$2, OFFSET(Expe!$B$1, HEADER_SIZE, HALLUS, NB_ROWS))</f>
        <v>0</v>
      </c>
      <c r="F17" s="17">
        <f ca="1">SUMIF(OFFSET(Expe!$B$1, HEADER_SIZE, LLM_COL, NB_ROWS), F$2, OFFSET(Expe!$B$1, HEADER_SIZE, HALLUS, NB_ROWS))</f>
        <v>0</v>
      </c>
    </row>
    <row r="18" spans="1:6" x14ac:dyDescent="0.2">
      <c r="A18" s="11"/>
      <c r="B18" s="16">
        <f ca="1">B17/NB_QUESTIONS</f>
        <v>0</v>
      </c>
      <c r="C18" s="16">
        <f ca="1">C17/NB_QUESTIONS</f>
        <v>0</v>
      </c>
      <c r="D18" s="16">
        <f ca="1">D17/NB_QUESTIONS</f>
        <v>0</v>
      </c>
      <c r="E18" s="16">
        <f ca="1">E17/NB_QUESTIONS</f>
        <v>0</v>
      </c>
      <c r="F18" s="16">
        <f ca="1">F17/NB_QUESTIONS</f>
        <v>0</v>
      </c>
    </row>
    <row r="19" spans="1:6" x14ac:dyDescent="0.2">
      <c r="A19" s="11" t="s">
        <v>519</v>
      </c>
      <c r="B19" s="17">
        <f ca="1">COUNTIFS(OFFSET(Expe!$B$1, HEADER_SIZE, LLM_COL, NB_ROWS), B$2, OFFSET(Expe!$B$1, HEADER_SIZE, HALLUS, NB_ROWS), 0)</f>
        <v>0</v>
      </c>
      <c r="C19" s="17">
        <f ca="1">COUNTIFS(OFFSET(Expe!$B$1, HEADER_SIZE, LLM_COL, NB_ROWS), C$2, OFFSET(Expe!$B$1, HEADER_SIZE, HALLUS, NB_ROWS), 0)</f>
        <v>0</v>
      </c>
      <c r="D19" s="17">
        <f ca="1">COUNTIFS(OFFSET(Expe!$B$1, HEADER_SIZE, LLM_COL, NB_ROWS), D$2, OFFSET(Expe!$B$1, HEADER_SIZE, HALLUS, NB_ROWS), 0)</f>
        <v>0</v>
      </c>
      <c r="E19" s="17">
        <f ca="1">COUNTIFS(OFFSET(Expe!$B$1, HEADER_SIZE, LLM_COL, NB_ROWS), E$2, OFFSET(Expe!$B$1, HEADER_SIZE, HALLUS, NB_ROWS), 0)</f>
        <v>0</v>
      </c>
      <c r="F19" s="17">
        <f ca="1">COUNTIFS(OFFSET(Expe!$B$1, HEADER_SIZE, LLM_COL, NB_ROWS), F$2, OFFSET(Expe!$B$1, HEADER_SIZE, HALLUS, NB_ROWS), 0)</f>
        <v>0</v>
      </c>
    </row>
    <row r="20" spans="1:6" x14ac:dyDescent="0.2">
      <c r="A20" s="11"/>
      <c r="B20" s="16">
        <f ca="1">B19/NB_QUESTIONS</f>
        <v>0</v>
      </c>
      <c r="C20" s="16">
        <f ca="1">C19/NB_QUESTIONS</f>
        <v>0</v>
      </c>
      <c r="D20" s="16">
        <f ca="1">D19/NB_QUESTIONS</f>
        <v>0</v>
      </c>
      <c r="E20" s="16">
        <f ca="1">E19/NB_QUESTIONS</f>
        <v>0</v>
      </c>
      <c r="F20" s="16">
        <f ca="1">F19/NB_QUESTIONS</f>
        <v>0</v>
      </c>
    </row>
    <row r="21" spans="1:6" x14ac:dyDescent="0.2">
      <c r="A21" s="11" t="s">
        <v>520</v>
      </c>
      <c r="B21" s="2" t="e">
        <f t="array" aca="1" ref="B21" ca="1">AVERAGEIF(OFFSET(Expe!$B$1, HEADER_SIZE, LLM_COL, NB_ROWS), B$2, OFFSET(Expe!$B$1, HEADER_SIZE, EVAL_AUTO, NB_ROWS))</f>
        <v>#DIV/0!</v>
      </c>
      <c r="C21" s="2" t="e">
        <f t="array" aca="1" ref="C21" ca="1">AVERAGEIF(OFFSET(Expe!$B$1, HEADER_SIZE, LLM_COL, NB_ROWS), C$2, OFFSET(Expe!$B$1, HEADER_SIZE, EVAL_AUTO, NB_ROWS))</f>
        <v>#DIV/0!</v>
      </c>
      <c r="D21" s="2" t="e">
        <f t="array" aca="1" ref="D21" ca="1">AVERAGEIF(OFFSET(Expe!$B$1, HEADER_SIZE, LLM_COL, NB_ROWS), D$2, OFFSET(Expe!$B$1, HEADER_SIZE, EVAL_AUTO, NB_ROWS))</f>
        <v>#DIV/0!</v>
      </c>
      <c r="E21" s="2" t="e">
        <f t="array" aca="1" ref="E21" ca="1">AVERAGEIF(OFFSET(Expe!$B$1, HEADER_SIZE, LLM_COL, NB_ROWS), E$2, OFFSET(Expe!$B$1, HEADER_SIZE, EVAL_AUTO, NB_ROWS))</f>
        <v>#DIV/0!</v>
      </c>
      <c r="F21" s="2" t="e">
        <f t="array" aca="1" ref="F21" ca="1">AVERAGEIF(OFFSET(Expe!$B$1, HEADER_SIZE, LLM_COL, NB_ROWS), F$2, OFFSET(Expe!$B$1, HEADER_SIZE, EVAL_AUTO, NB_ROWS))</f>
        <v>#DIV/0!</v>
      </c>
    </row>
    <row r="22" spans="1:6" x14ac:dyDescent="0.2">
      <c r="A22" s="11">
        <v>0</v>
      </c>
      <c r="B22" s="3">
        <f t="array" aca="1" ref="B22" ca="1">COUNTIFS(OFFSET(Expe!$B$1, HEADER_SIZE, LLM_COL, NB_ROWS), B$2, OFFSET(Expe!$B$1, HEADER_SIZE, EVAL_AUTO, NB_ROWS), 0)</f>
        <v>0</v>
      </c>
      <c r="C22" s="3">
        <f t="array" aca="1" ref="C22" ca="1">COUNTIFS(OFFSET(Expe!$B$1, HEADER_SIZE, LLM_COL, NB_ROWS), C$2, OFFSET(Expe!$B$1, HEADER_SIZE, EVAL_AUTO, NB_ROWS), 0)</f>
        <v>0</v>
      </c>
      <c r="D22" s="3">
        <f t="array" aca="1" ref="D22" ca="1">COUNTIFS(OFFSET(Expe!$B$1, HEADER_SIZE, LLM_COL, NB_ROWS), D$2, OFFSET(Expe!$B$1, HEADER_SIZE, EVAL_AUTO, NB_ROWS), 0)</f>
        <v>0</v>
      </c>
      <c r="E22" s="3">
        <f t="array" aca="1" ref="E22" ca="1">COUNTIFS(OFFSET(Expe!$B$1, HEADER_SIZE, LLM_COL, NB_ROWS), E$2, OFFSET(Expe!$B$1, HEADER_SIZE, EVAL_AUTO, NB_ROWS), 0)</f>
        <v>0</v>
      </c>
      <c r="F22" s="3">
        <f t="array" aca="1" ref="F22" ca="1">COUNTIFS(OFFSET(Expe!$B$1, HEADER_SIZE, LLM_COL, NB_ROWS), F$2, OFFSET(Expe!$B$1, HEADER_SIZE, EVAL_AUTO, NB_ROWS), 0)</f>
        <v>0</v>
      </c>
    </row>
    <row r="23" spans="1:6" x14ac:dyDescent="0.2">
      <c r="A23" s="11"/>
      <c r="B23" s="16">
        <f ca="1">B22/NB_QUESTIONS</f>
        <v>0</v>
      </c>
      <c r="C23" s="16">
        <f ca="1">C22/NB_QUESTIONS</f>
        <v>0</v>
      </c>
      <c r="D23" s="16">
        <f ca="1">D22/NB_QUESTIONS</f>
        <v>0</v>
      </c>
      <c r="E23" s="16">
        <f ca="1">E22/NB_QUESTIONS</f>
        <v>0</v>
      </c>
      <c r="F23" s="16">
        <f ca="1">F22/NB_QUESTIONS</f>
        <v>0</v>
      </c>
    </row>
    <row r="24" spans="1:6" x14ac:dyDescent="0.2">
      <c r="A24" s="11" t="s">
        <v>521</v>
      </c>
      <c r="B24" s="3">
        <f t="array" aca="1" ref="B24" ca="1">COUNTIFS(OFFSET(Expe!$B$1, HEADER_SIZE, LLM_COL, NB_ROWS), B$2, OFFSET(Expe!$B$1, HEADER_SIZE, EVAL_AUTO, NB_ROWS), "&gt;0",  OFFSET(Expe!$B$1, HEADER_SIZE, EVAL_AUTO, NB_ROWS), "&lt;1")</f>
        <v>0</v>
      </c>
      <c r="C24" s="3">
        <f t="array" aca="1" ref="C24" ca="1">COUNTIFS(OFFSET(Expe!$B$1, HEADER_SIZE, LLM_COL, NB_ROWS), C$2, OFFSET(Expe!$B$1, HEADER_SIZE, EVAL_AUTO, NB_ROWS), "&gt;0",  OFFSET(Expe!$B$1, HEADER_SIZE, EVAL_AUTO, NB_ROWS), "&lt;1")</f>
        <v>0</v>
      </c>
      <c r="D24" s="3">
        <f t="array" aca="1" ref="D24" ca="1">COUNTIFS(OFFSET(Expe!$B$1, HEADER_SIZE, LLM_COL, NB_ROWS), D$2, OFFSET(Expe!$B$1, HEADER_SIZE, EVAL_AUTO, NB_ROWS), "&gt;0",  OFFSET(Expe!$B$1, HEADER_SIZE, EVAL_AUTO, NB_ROWS), "&lt;1")</f>
        <v>0</v>
      </c>
      <c r="E24" s="3">
        <f t="array" aca="1" ref="E24" ca="1">COUNTIFS(OFFSET(Expe!$B$1, HEADER_SIZE, LLM_COL, NB_ROWS), E$2, OFFSET(Expe!$B$1, HEADER_SIZE, EVAL_AUTO, NB_ROWS), "&gt;0",  OFFSET(Expe!$B$1, HEADER_SIZE, EVAL_AUTO, NB_ROWS), "&lt;1")</f>
        <v>0</v>
      </c>
      <c r="F24" s="3">
        <f t="array" aca="1" ref="F24" ca="1">COUNTIFS(OFFSET(Expe!$B$1, HEADER_SIZE, LLM_COL, NB_ROWS), F$2, OFFSET(Expe!$B$1, HEADER_SIZE, EVAL_AUTO, NB_ROWS), "&gt;0",  OFFSET(Expe!$B$1, HEADER_SIZE, EVAL_AUTO, NB_ROWS), "&lt;1")</f>
        <v>0</v>
      </c>
    </row>
    <row r="25" spans="1:6" x14ac:dyDescent="0.2">
      <c r="A25" s="11"/>
      <c r="B25" s="16">
        <f ca="1">B24/NB_QUESTIONS</f>
        <v>0</v>
      </c>
      <c r="C25" s="16">
        <f ca="1">C24/NB_QUESTIONS</f>
        <v>0</v>
      </c>
      <c r="D25" s="16">
        <f ca="1">D24/NB_QUESTIONS</f>
        <v>0</v>
      </c>
      <c r="E25" s="16">
        <f ca="1">E24/NB_QUESTIONS</f>
        <v>0</v>
      </c>
      <c r="F25" s="16">
        <f ca="1">F24/NB_QUESTIONS</f>
        <v>0</v>
      </c>
    </row>
    <row r="26" spans="1:6" x14ac:dyDescent="0.2">
      <c r="A26" s="11">
        <v>1</v>
      </c>
      <c r="B26" s="3">
        <f t="array" aca="1" ref="B26" ca="1">COUNTIFS(OFFSET(Expe!$B$1, HEADER_SIZE, LLM_COL, NB_ROWS), B$2, OFFSET(Expe!$B$1, HEADER_SIZE, EVAL_AUTO, NB_ROWS), 1)</f>
        <v>0</v>
      </c>
      <c r="C26" s="3">
        <f t="array" aca="1" ref="C26" ca="1">COUNTIFS(OFFSET(Expe!$B$1, HEADER_SIZE, LLM_COL, NB_ROWS), C$2, OFFSET(Expe!$B$1, HEADER_SIZE, EVAL_AUTO, NB_ROWS), 1)</f>
        <v>0</v>
      </c>
      <c r="D26" s="3">
        <f t="array" aca="1" ref="D26" ca="1">COUNTIFS(OFFSET(Expe!$B$1, HEADER_SIZE, LLM_COL, NB_ROWS), D$2, OFFSET(Expe!$B$1, HEADER_SIZE, EVAL_AUTO, NB_ROWS), 1)</f>
        <v>0</v>
      </c>
      <c r="E26" s="3">
        <f t="array" aca="1" ref="E26" ca="1">COUNTIFS(OFFSET(Expe!$B$1, HEADER_SIZE, LLM_COL, NB_ROWS), E$2, OFFSET(Expe!$B$1, HEADER_SIZE, EVAL_AUTO, NB_ROWS), 1)</f>
        <v>0</v>
      </c>
      <c r="F26" s="3">
        <f t="array" aca="1" ref="F26" ca="1">COUNTIFS(OFFSET(Expe!$B$1, HEADER_SIZE, LLM_COL, NB_ROWS), F$2, OFFSET(Expe!$B$1, HEADER_SIZE, EVAL_AUTO, NB_ROWS), 1)</f>
        <v>0</v>
      </c>
    </row>
    <row r="27" spans="1:6" x14ac:dyDescent="0.2">
      <c r="A27" s="11"/>
      <c r="B27" s="16">
        <f ca="1">B26/NB_QUESTIONS</f>
        <v>0</v>
      </c>
      <c r="C27" s="16">
        <f ca="1">C26/NB_QUESTIONS</f>
        <v>0</v>
      </c>
      <c r="D27" s="16">
        <f ca="1">D26/NB_QUESTIONS</f>
        <v>0</v>
      </c>
      <c r="E27" s="16">
        <f ca="1">E26/NB_QUESTIONS</f>
        <v>0</v>
      </c>
      <c r="F27" s="16">
        <f ca="1">F26/NB_QUESTIONS</f>
        <v>0</v>
      </c>
    </row>
  </sheetData>
  <pageMargins left="0.7" right="0.7" top="0.75" bottom="0.75" header="0.3" footer="0.3"/>
  <pageSetup paperSize="9" orientation="portrait" horizontalDpi="429496729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1"/>
  <sheetViews>
    <sheetView workbookViewId="0"/>
  </sheetViews>
  <sheetFormatPr baseColWidth="10" defaultColWidth="8.83203125" defaultRowHeight="15" x14ac:dyDescent="0.2"/>
  <cols>
    <col min="1" max="1" width="20.1640625" bestFit="1" customWidth="1"/>
  </cols>
  <sheetData>
    <row r="1" spans="1:12" x14ac:dyDescent="0.2">
      <c r="A1" t="s">
        <v>522</v>
      </c>
      <c r="B1">
        <v>2</v>
      </c>
      <c r="D1" t="s">
        <v>523</v>
      </c>
      <c r="I1" s="14" t="str">
        <f>"Computed cells have a yellow background"</f>
        <v>Computed cells have a yellow background</v>
      </c>
      <c r="J1" s="14"/>
      <c r="K1" s="14"/>
      <c r="L1" s="14"/>
    </row>
    <row r="2" spans="1:12" x14ac:dyDescent="0.2">
      <c r="A2" t="s">
        <v>524</v>
      </c>
      <c r="B2">
        <v>0</v>
      </c>
      <c r="D2" t="s">
        <v>525</v>
      </c>
    </row>
    <row r="3" spans="1:12" x14ac:dyDescent="0.2">
      <c r="A3" t="s">
        <v>526</v>
      </c>
      <c r="B3">
        <v>1</v>
      </c>
    </row>
    <row r="4" spans="1:12" x14ac:dyDescent="0.2">
      <c r="A4" t="s">
        <v>527</v>
      </c>
      <c r="B4">
        <v>2</v>
      </c>
    </row>
    <row r="5" spans="1:12" x14ac:dyDescent="0.2">
      <c r="A5" t="s">
        <v>528</v>
      </c>
      <c r="B5">
        <v>8</v>
      </c>
      <c r="D5" t="s">
        <v>529</v>
      </c>
    </row>
    <row r="6" spans="1:12" x14ac:dyDescent="0.2">
      <c r="A6" t="s">
        <v>530</v>
      </c>
      <c r="B6">
        <v>2</v>
      </c>
    </row>
    <row r="7" spans="1:12" x14ac:dyDescent="0.2">
      <c r="A7" t="s">
        <v>531</v>
      </c>
      <c r="B7">
        <v>3</v>
      </c>
    </row>
    <row r="8" spans="1:12" x14ac:dyDescent="0.2">
      <c r="A8" t="s">
        <v>532</v>
      </c>
      <c r="B8">
        <v>4</v>
      </c>
    </row>
    <row r="9" spans="1:12" x14ac:dyDescent="0.2">
      <c r="A9" t="s">
        <v>533</v>
      </c>
      <c r="B9">
        <v>6</v>
      </c>
    </row>
    <row r="10" spans="1:12" x14ac:dyDescent="0.2">
      <c r="A10" t="s">
        <v>534</v>
      </c>
      <c r="B10">
        <v>8</v>
      </c>
    </row>
    <row r="11" spans="1:12" x14ac:dyDescent="0.2">
      <c r="A11" t="s">
        <v>535</v>
      </c>
      <c r="B11">
        <v>9</v>
      </c>
    </row>
    <row r="12" spans="1:12" x14ac:dyDescent="0.2">
      <c r="A12" t="s">
        <v>536</v>
      </c>
      <c r="B12">
        <v>10</v>
      </c>
    </row>
    <row r="13" spans="1:12" x14ac:dyDescent="0.2">
      <c r="A13" t="s">
        <v>537</v>
      </c>
      <c r="B13">
        <v>12</v>
      </c>
    </row>
    <row r="14" spans="1:12" x14ac:dyDescent="0.2">
      <c r="A14" t="s">
        <v>538</v>
      </c>
      <c r="B14">
        <v>13</v>
      </c>
    </row>
    <row r="15" spans="1:12" x14ac:dyDescent="0.2">
      <c r="A15" t="s">
        <v>539</v>
      </c>
      <c r="B15">
        <v>15</v>
      </c>
    </row>
    <row r="17" spans="1:2" x14ac:dyDescent="0.2">
      <c r="A17" t="s">
        <v>540</v>
      </c>
      <c r="B17" s="14">
        <f t="array" aca="1" ref="B17" ca="1">COUNTA(OFFSET(Expe!$B$1, HEADER_SIZE, LLM_COL, BLOCK_SIZE, 1))</f>
        <v>2</v>
      </c>
    </row>
    <row r="18" spans="1:2" x14ac:dyDescent="0.2">
      <c r="A18" t="s">
        <v>541</v>
      </c>
      <c r="B18" s="14">
        <f t="array" aca="1" ref="B18" ca="1">COUNTA(OFFSET(Expe!$B$1,HEADER_SIZE,QUESTION_COL, 1000000, 1))</f>
        <v>30</v>
      </c>
    </row>
    <row r="19" spans="1:2" x14ac:dyDescent="0.2">
      <c r="A19" t="s">
        <v>542</v>
      </c>
      <c r="B19" s="14">
        <f t="array" aca="1" ref="B19" ca="1">COUNTA(OFFSET(Expe!$B$1,HEADER_SIZE,FACT_COL, 1000000, 1))</f>
        <v>0</v>
      </c>
    </row>
    <row r="20" spans="1:2" x14ac:dyDescent="0.2">
      <c r="A20" t="s">
        <v>543</v>
      </c>
      <c r="B20" s="14">
        <f t="array" aca="1" ref="B20" ca="1">MATCH(TRUE, NOT(ISBLANK(OFFSET(Expe!$B$1,HEADER_SIZE+1,QUESTION_COL, 1000000, 1))), 0)</f>
        <v>10</v>
      </c>
    </row>
    <row r="21" spans="1:2" x14ac:dyDescent="0.2">
      <c r="A21" t="s">
        <v>544</v>
      </c>
      <c r="B21" s="14">
        <f t="array" aca="1" ref="B21" ca="1">MAX(MAX((OFFSET(Expe!$B$1,HEADER_SIZE,CHUNK_COL,100000,1)&lt;&gt;"") * (ROW(OFFSET(Expe!$B$1,HEADER_SIZE,CHUNK_COL,100000,1)))), MAX((OFFSET(Expe!$B$1,HEADER_SIZE,FACT_COL,100000,1)&lt;&gt;"") * (ROW(OFFSET(Expe!$B$1,HEADER_SIZE,FACT_COL,100000,1)))), MAX((OFFSET(Expe!$B$1,HEADER_SIZE,LLM_COL,100000,1)&lt;&gt;"") * (ROW(OFFSET(Expe!$B$1,HEADER_SIZE,LLM_COL,100000,1)))))</f>
        <v>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3</vt:i4>
      </vt:variant>
      <vt:variant>
        <vt:lpstr>Plages nommées</vt:lpstr>
      </vt:variant>
      <vt:variant>
        <vt:i4>14</vt:i4>
      </vt:variant>
    </vt:vector>
  </HeadingPairs>
  <TitlesOfParts>
    <vt:vector size="17" baseType="lpstr">
      <vt:lpstr>Expe</vt:lpstr>
      <vt:lpstr>Stats</vt:lpstr>
      <vt:lpstr>Params</vt:lpstr>
      <vt:lpstr>BLOCK_SIZE</vt:lpstr>
      <vt:lpstr>CHUNK_COL</vt:lpstr>
      <vt:lpstr>COST</vt:lpstr>
      <vt:lpstr>DURATION</vt:lpstr>
      <vt:lpstr>EVAL_AUTO</vt:lpstr>
      <vt:lpstr>FACT_COL</vt:lpstr>
      <vt:lpstr>HALLUS</vt:lpstr>
      <vt:lpstr>HEADER_SIZE</vt:lpstr>
      <vt:lpstr>LLM_COL</vt:lpstr>
      <vt:lpstr>NB_FACTS</vt:lpstr>
      <vt:lpstr>NB_LLMS</vt:lpstr>
      <vt:lpstr>NB_QUESTIONS</vt:lpstr>
      <vt:lpstr>NB_ROWS</vt:lpstr>
      <vt:lpstr>QUESTION_COL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Gilles Moyse</dc:creator>
  <cp:lastModifiedBy>Microsoft Office User</cp:lastModifiedBy>
  <dcterms:created xsi:type="dcterms:W3CDTF">2023-09-07T19:45:44Z</dcterms:created>
  <dcterms:modified xsi:type="dcterms:W3CDTF">2024-05-09T12:13:35Z</dcterms:modified>
</cp:coreProperties>
</file>