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\projects\deepseek\docs\spreadsheet\"/>
    </mc:Choice>
  </mc:AlternateContent>
  <xr:revisionPtr revIDLastSave="0" documentId="13_ncr:1_{AE38EFA8-CA3F-4279-B266-A6307510B5E7}" xr6:coauthVersionLast="47" xr6:coauthVersionMax="47" xr10:uidLastSave="{00000000-0000-0000-0000-000000000000}"/>
  <bookViews>
    <workbookView xWindow="-96" yWindow="-96" windowWidth="23232" windowHeight="12432" tabRatio="853" activeTab="1" xr2:uid="{E1BFA7B3-F401-430D-BB91-2CCFBAFE54A3}"/>
  </bookViews>
  <sheets>
    <sheet name="XP1|Cutural bias per model" sheetId="7" r:id="rId1"/>
    <sheet name="XP2|33Q Insurance dataset" sheetId="6" r:id="rId2"/>
    <sheet name="XP2|149Q Public dataset" sheetId="2" r:id="rId3"/>
  </sheets>
  <definedNames>
    <definedName name="_xlnm._FilterDatabase" localSheetId="2" hidden="1">'XP2|149Q Public dataset'!$B$2:$M$35</definedName>
    <definedName name="_xlnm._FilterDatabase" localSheetId="1" hidden="1">'XP2|33Q Insurance dataset'!$B$2:$M$35</definedName>
    <definedName name="_xlchart.v1.0" hidden="1">'XP2|33Q Insurance dataset'!$N$3:$N$35</definedName>
    <definedName name="_xlchart.v1.1" hidden="1">'XP2|33Q Insurance dataset'!$O$3:$O$35</definedName>
    <definedName name="_xlchart.v1.2" hidden="1">'XP2|33Q Insurance dataset'!$P$3:$P$35</definedName>
    <definedName name="_xlchart.v1.3" hidden="1">'XP2|33Q Insurance dataset'!$N$3:$N$35</definedName>
    <definedName name="_xlchart.v1.4" hidden="1">'XP2|33Q Insurance dataset'!$O$3:$O$35</definedName>
    <definedName name="_xlchart.v1.5" hidden="1">'XP2|33Q Insurance dataset'!$P$3:$P$35</definedName>
    <definedName name="_xlchart.v1.6" hidden="1">'XP2|33Q Insurance dataset'!$N$3:$N$35</definedName>
    <definedName name="_xlchart.v1.7" hidden="1">'XP2|33Q Insurance dataset'!$O$3:$O$35</definedName>
    <definedName name="_xlchart.v1.8" hidden="1">'XP2|33Q Insurance dataset'!$P$3:$P$35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6" l="1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X4" i="2"/>
  <c r="W4" i="2" s="1"/>
  <c r="S4" i="2"/>
  <c r="P4" i="2"/>
  <c r="O4" i="2"/>
  <c r="N4" i="2"/>
  <c r="X3" i="2"/>
  <c r="W3" i="2" s="1"/>
  <c r="V3" i="2"/>
  <c r="U3" i="2"/>
  <c r="P3" i="2"/>
  <c r="U4" i="2" s="1"/>
  <c r="O3" i="2"/>
  <c r="T3" i="2" s="1"/>
  <c r="N3" i="2"/>
  <c r="S2" i="2" s="1"/>
  <c r="X2" i="2"/>
  <c r="W2" i="2" s="1"/>
  <c r="V2" i="2"/>
  <c r="U2" i="2"/>
  <c r="T2" i="2"/>
  <c r="X1" i="2"/>
  <c r="W1" i="2"/>
  <c r="X3" i="6"/>
  <c r="X4" i="6"/>
  <c r="X2" i="6"/>
  <c r="V3" i="6"/>
  <c r="V4" i="6"/>
  <c r="V2" i="6"/>
  <c r="U3" i="6"/>
  <c r="U4" i="6"/>
  <c r="U2" i="6"/>
  <c r="T3" i="6"/>
  <c r="T4" i="6"/>
  <c r="T2" i="6"/>
  <c r="S3" i="6"/>
  <c r="S4" i="6"/>
  <c r="S2" i="6"/>
  <c r="N4" i="6"/>
  <c r="O4" i="6"/>
  <c r="P4" i="6"/>
  <c r="N5" i="6"/>
  <c r="O5" i="6"/>
  <c r="P5" i="6"/>
  <c r="N6" i="6"/>
  <c r="O6" i="6"/>
  <c r="P6" i="6"/>
  <c r="N7" i="6"/>
  <c r="O7" i="6"/>
  <c r="P7" i="6"/>
  <c r="N8" i="6"/>
  <c r="O8" i="6"/>
  <c r="P8" i="6"/>
  <c r="N9" i="6"/>
  <c r="O9" i="6"/>
  <c r="P9" i="6"/>
  <c r="N10" i="6"/>
  <c r="O10" i="6"/>
  <c r="P10" i="6"/>
  <c r="N11" i="6"/>
  <c r="O11" i="6"/>
  <c r="P11" i="6"/>
  <c r="N12" i="6"/>
  <c r="O12" i="6"/>
  <c r="P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P3" i="6"/>
  <c r="O3" i="6"/>
  <c r="N3" i="6"/>
  <c r="X1" i="6"/>
  <c r="V4" i="2" l="1"/>
  <c r="S3" i="2"/>
  <c r="T4" i="2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" i="2"/>
  <c r="A2" i="6" l="1"/>
  <c r="A2" i="2"/>
  <c r="W3" i="6" l="1"/>
  <c r="W4" i="6"/>
  <c r="W2" i="6"/>
</calcChain>
</file>

<file path=xl/sharedStrings.xml><?xml version="1.0" encoding="utf-8"?>
<sst xmlns="http://schemas.openxmlformats.org/spreadsheetml/2006/main" count="66" uniqueCount="23">
  <si>
    <t>DS3</t>
  </si>
  <si>
    <t>OK</t>
  </si>
  <si>
    <t>MISSING</t>
  </si>
  <si>
    <t>HALLU</t>
  </si>
  <si>
    <t>EXTRA</t>
  </si>
  <si>
    <t>GPT4-o</t>
  </si>
  <si>
    <t>Mistral Large</t>
  </si>
  <si>
    <t>DS3 vs. GPT4-o</t>
  </si>
  <si>
    <t>DS3 vs. Mistral Large</t>
  </si>
  <si>
    <t>GPT4-o vs. Mistral Large</t>
  </si>
  <si>
    <t>Avg</t>
  </si>
  <si>
    <t>GPT-4o</t>
  </si>
  <si>
    <t>Deepseek V3</t>
  </si>
  <si>
    <t>Deepseek R1</t>
  </si>
  <si>
    <t>DS3 vs</t>
  </si>
  <si>
    <t>Mistral</t>
  </si>
  <si>
    <t>Thresh.</t>
  </si>
  <si>
    <t>NB</t>
  </si>
  <si>
    <t>Min</t>
  </si>
  <si>
    <t>Max</t>
  </si>
  <si>
    <t>Std</t>
  </si>
  <si>
    <t>COSINE SIM</t>
  </si>
  <si>
    <t>Avg cos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</si>
</sst>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0"/>
      <name val="Aptos Narrow"/>
      <scheme val="minor"/>
    </font>
    <font>
      <sz val="1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2" xfId="0" applyBorder="1"/>
    <xf numFmtId="2" fontId="0" fillId="0" borderId="0" xfId="0" applyNumberFormat="1"/>
    <xf numFmtId="0" fontId="18" fillId="0" borderId="0" xfId="0" applyFont="1"/>
    <xf numFmtId="0" fontId="13" fillId="33" borderId="14" xfId="0" applyFont="1" applyFill="1" applyBorder="1" applyAlignment="1">
      <alignment horizontal="centerContinuous"/>
    </xf>
    <xf numFmtId="0" fontId="19" fillId="33" borderId="14" xfId="0" applyFont="1" applyFill="1" applyBorder="1"/>
    <xf numFmtId="0" fontId="19" fillId="33" borderId="15" xfId="0" applyFont="1" applyFill="1" applyBorder="1"/>
    <xf numFmtId="0" fontId="20" fillId="0" borderId="15" xfId="0" applyFont="1" applyBorder="1"/>
    <xf numFmtId="0" fontId="0" fillId="34" borderId="10" xfId="0" applyFill="1" applyBorder="1"/>
    <xf numFmtId="0" fontId="0" fillId="34" borderId="11" xfId="0" applyFill="1" applyBorder="1"/>
    <xf numFmtId="0" fontId="0" fillId="34" borderId="17" xfId="0" applyFill="1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13" fillId="33" borderId="16" xfId="0" applyFont="1" applyFill="1" applyBorder="1" applyAlignment="1">
      <alignment horizontal="centerContinuous"/>
    </xf>
    <xf numFmtId="0" fontId="19" fillId="33" borderId="16" xfId="0" applyFont="1" applyFill="1" applyBorder="1"/>
    <xf numFmtId="0" fontId="0" fillId="34" borderId="13" xfId="0" applyFill="1" applyBorder="1"/>
    <xf numFmtId="0" fontId="0" fillId="0" borderId="13" xfId="0" applyBorder="1"/>
    <xf numFmtId="2" fontId="0" fillId="0" borderId="12" xfId="0" applyNumberFormat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18" fillId="0" borderId="12" xfId="0" applyFont="1" applyBorder="1"/>
    <xf numFmtId="164" fontId="0" fillId="0" borderId="0" xfId="42" applyNumberFormat="1" applyFont="1"/>
    <xf numFmtId="0" fontId="20" fillId="0" borderId="0" xfId="0" applyFont="1"/>
    <xf numFmtId="2" fontId="0" fillId="0" borderId="18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C2FF"/>
      <color rgb="FF502BFF"/>
      <color rgb="FFF5B941"/>
      <color rgb="FF503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Ratio of culturally biased answers</a:t>
            </a:r>
            <a:br>
              <a:rPr lang="fr-FR"/>
            </a:br>
            <a:r>
              <a:rPr lang="fr-FR"/>
              <a:t>on sensitive questions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33858267716535"/>
          <c:y val="0.24511592300962379"/>
          <c:w val="0.84710586176727909"/>
          <c:h val="0.482136920384951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035FF"/>
            </a:solidFill>
            <a:ln>
              <a:solidFill>
                <a:srgbClr val="5035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'XP1|Cutural bias per model'!$A$1:$A$4</c:f>
              <c:strCache>
                <c:ptCount val="4"/>
                <c:pt idx="0">
                  <c:v>GPT-4o</c:v>
                </c:pt>
                <c:pt idx="1">
                  <c:v>Mistral Large</c:v>
                </c:pt>
                <c:pt idx="2">
                  <c:v>Deepseek V3</c:v>
                </c:pt>
                <c:pt idx="3">
                  <c:v>Deepseek R1</c:v>
                </c:pt>
              </c:strCache>
            </c:strRef>
          </c:cat>
          <c:val>
            <c:numRef>
              <c:f>'XP1|Cutural bias per model'!$B$1:$B$4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5.3999999999999999E-2</c:v>
                </c:pt>
                <c:pt idx="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E-46B9-820E-3D6896DA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590912"/>
        <c:axId val="1405587552"/>
      </c:barChart>
      <c:catAx>
        <c:axId val="14055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87552"/>
        <c:crosses val="autoZero"/>
        <c:auto val="1"/>
        <c:lblAlgn val="ctr"/>
        <c:lblOffset val="100"/>
        <c:noMultiLvlLbl val="0"/>
      </c:catAx>
      <c:valAx>
        <c:axId val="14055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RAG performance - Deepseek</a:t>
            </a:r>
            <a:r>
              <a:rPr lang="fr-FR" baseline="0"/>
              <a:t> V3 vs. GPT-4o vs. Mistral Large</a:t>
            </a:r>
            <a:br>
              <a:rPr lang="fr-FR" baseline="0"/>
            </a:br>
            <a:r>
              <a:rPr lang="fr-FR" baseline="0"/>
              <a:t>33 Insurance questions</a:t>
            </a:r>
            <a:endParaRPr lang="fr-FR"/>
          </a:p>
        </c:rich>
      </c:tx>
      <c:layout>
        <c:manualLayout>
          <c:xMode val="edge"/>
          <c:yMode val="edge"/>
          <c:x val="3.0149479166666653E-2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'XP2|33Q Insurance dataset'!$S$1</c:f>
              <c:strCache>
                <c:ptCount val="1"/>
                <c:pt idx="0">
                  <c:v>Avg cos sim</c:v>
                </c:pt>
              </c:strCache>
            </c:strRef>
          </c:tx>
          <c:spPr>
            <a:solidFill>
              <a:srgbClr val="502B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'XP2|33Q Insurance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'XP2|33Q Insurance dataset'!$S$2:$S$4</c:f>
              <c:numCache>
                <c:formatCode>0.00</c:formatCode>
                <c:ptCount val="3"/>
                <c:pt idx="0">
                  <c:v>0.94007345448731694</c:v>
                </c:pt>
                <c:pt idx="1">
                  <c:v>0.92992727099302253</c:v>
                </c:pt>
                <c:pt idx="2">
                  <c:v>0.90250412006553127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0-4046-9428-91719ACE1528}"/>
            </c:ext>
          </c:extLst>
        </c:ser>
        <c:ser>
          <c:idx val="1"/>
          <c:order val="1"/>
          <c:tx>
            <c:strRef>
              <c:f>'XP2|33Q Insurance dataset'!$W$1</c:f>
              <c:strCache>
                <c:ptCount val="1"/>
                <c:pt idx="0">
                  <c:v>% cos sim &lt; 0,8</c:v>
                </c:pt>
              </c:strCache>
            </c:strRef>
          </c:tx>
          <c:spPr>
            <a:solidFill>
              <a:srgbClr val="CCC2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'XP2|33Q Insurance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'XP2|33Q Insurance dataset'!$W$2:$W$4</c:f>
              <c:numCache>
                <c:formatCode>0.0%</c:formatCode>
                <c:ptCount val="3"/>
                <c:pt idx="0">
                  <c:v>6.0606060606060608E-2</c:v>
                </c:pt>
                <c:pt idx="1">
                  <c:v>9.0909090909090912E-2</c:v>
                </c:pt>
                <c:pt idx="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0-4046-9428-91719ACE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9215"/>
        <c:axId val="3306015"/>
      </c:barChart>
      <c:catAx>
        <c:axId val="32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6015"/>
        <c:crosses val="autoZero"/>
        <c:auto val="1"/>
        <c:lblAlgn val="ctr"/>
        <c:lblOffset val="100"/>
        <c:noMultiLvlLbl val="0"/>
      </c:catAx>
      <c:valAx>
        <c:axId val="3306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2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549131944444444"/>
          <c:y val="7.1916269841269836E-2"/>
          <c:w val="0.1568800347222222"/>
          <c:h val="0.170090476190476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RAG performance - Deepseek</a:t>
            </a:r>
            <a:r>
              <a:rPr lang="fr-FR" baseline="0"/>
              <a:t> V3 vs. GPT-4o vs. Mistral Large</a:t>
            </a:r>
            <a:br>
              <a:rPr lang="fr-FR" baseline="0"/>
            </a:br>
            <a:r>
              <a:rPr lang="fr-FR" baseline="0"/>
              <a:t>149 Public sector questions</a:t>
            </a:r>
            <a:endParaRPr lang="fr-FR"/>
          </a:p>
        </c:rich>
      </c:tx>
      <c:layout>
        <c:manualLayout>
          <c:xMode val="edge"/>
          <c:yMode val="edge"/>
          <c:x val="3.0149479166666653E-2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'XP2|149Q Public dataset'!$S$1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502B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'XP2|149Q Public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'XP2|149Q Public dataset'!$S$2:$S$4</c:f>
              <c:numCache>
                <c:formatCode>0.00</c:formatCode>
                <c:ptCount val="3"/>
                <c:pt idx="0">
                  <c:v>0.94552662960964051</c:v>
                </c:pt>
                <c:pt idx="1">
                  <c:v>0.9545424147797954</c:v>
                </c:pt>
                <c:pt idx="2">
                  <c:v>0.92039917903899715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D-43CA-AD5A-C8A57A1D9EB3}"/>
            </c:ext>
          </c:extLst>
        </c:ser>
        <c:ser>
          <c:idx val="1"/>
          <c:order val="1"/>
          <c:tx>
            <c:strRef>
              <c:f>'XP2|149Q Public dataset'!$W$1</c:f>
              <c:strCache>
                <c:ptCount val="1"/>
                <c:pt idx="0">
                  <c:v>% cos. &lt; 0,8</c:v>
                </c:pt>
              </c:strCache>
            </c:strRef>
          </c:tx>
          <c:spPr>
            <a:solidFill>
              <a:srgbClr val="CCC2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'XP2|149Q Public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'XP2|149Q Public dataset'!$W$2:$W$4</c:f>
              <c:numCache>
                <c:formatCode>0.0%</c:formatCode>
                <c:ptCount val="3"/>
                <c:pt idx="0">
                  <c:v>2.6845637583892617E-2</c:v>
                </c:pt>
                <c:pt idx="1">
                  <c:v>1.3422818791946308E-2</c:v>
                </c:pt>
                <c:pt idx="2">
                  <c:v>2.6845637583892617E-2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D-43CA-AD5A-C8A57A1D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9215"/>
        <c:axId val="3306015"/>
      </c:barChart>
      <c:catAx>
        <c:axId val="32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6015"/>
        <c:crosses val="autoZero"/>
        <c:auto val="1"/>
        <c:lblAlgn val="ctr"/>
        <c:lblOffset val="100"/>
        <c:noMultiLvlLbl val="0"/>
      </c:catAx>
      <c:valAx>
        <c:axId val="3306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2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549131944444444"/>
          <c:y val="7.1916269841269836E-2"/>
          <c:w val="0.1568800347222222"/>
          <c:h val="0.170090476190476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15240</xdr:rowOff>
    </xdr:from>
    <xdr:to>
      <xdr:col>10</xdr:col>
      <xdr:colOff>506730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59AD3-E1B2-DE7F-4518-32D159A9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184594</xdr:colOff>
      <xdr:row>15</xdr:row>
      <xdr:rowOff>45138</xdr:rowOff>
    </xdr:from>
    <xdr:to>
      <xdr:col>5</xdr:col>
      <xdr:colOff>441960</xdr:colOff>
      <xdr:row>16</xdr:row>
      <xdr:rowOff>133843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B0142A-86D8-7054-3393-2F953C8ED9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0" t="16249" r="18823" b="17084"/>
        <a:stretch/>
      </xdr:blipFill>
      <xdr:spPr>
        <a:xfrm>
          <a:off x="3765994" y="2674038"/>
          <a:ext cx="257366" cy="263965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15</xdr:row>
      <xdr:rowOff>45720</xdr:rowOff>
    </xdr:from>
    <xdr:to>
      <xdr:col>7</xdr:col>
      <xdr:colOff>79920</xdr:colOff>
      <xdr:row>16</xdr:row>
      <xdr:rowOff>133260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F275F4-0654-8E2B-A785-612A7C692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640" y="2674620"/>
          <a:ext cx="262800" cy="262800"/>
        </a:xfrm>
        <a:prstGeom prst="rect">
          <a:avLst/>
        </a:prstGeom>
      </xdr:spPr>
    </xdr:pic>
    <xdr:clientData/>
  </xdr:twoCellAnchor>
  <xdr:twoCellAnchor editAs="oneCell">
    <xdr:from>
      <xdr:col>8</xdr:col>
      <xdr:colOff>601980</xdr:colOff>
      <xdr:row>15</xdr:row>
      <xdr:rowOff>45720</xdr:rowOff>
    </xdr:from>
    <xdr:to>
      <xdr:col>9</xdr:col>
      <xdr:colOff>269632</xdr:colOff>
      <xdr:row>16</xdr:row>
      <xdr:rowOff>133260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1B5206-E9F3-7F8C-610D-E583819267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42" t="22086" r="30065" b="21473"/>
        <a:stretch/>
      </xdr:blipFill>
      <xdr:spPr>
        <a:xfrm>
          <a:off x="6195060" y="2674620"/>
          <a:ext cx="338212" cy="26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</xdr:colOff>
      <xdr:row>6</xdr:row>
      <xdr:rowOff>129540</xdr:rowOff>
    </xdr:from>
    <xdr:to>
      <xdr:col>23</xdr:col>
      <xdr:colOff>437430</xdr:colOff>
      <xdr:row>21</xdr:row>
      <xdr:rowOff>20640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CE826-C817-7A20-6FCA-A4A897AEF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586740</xdr:colOff>
      <xdr:row>4</xdr:row>
      <xdr:rowOff>167640</xdr:rowOff>
    </xdr:from>
    <xdr:to>
      <xdr:col>23</xdr:col>
      <xdr:colOff>349800</xdr:colOff>
      <xdr:row>19</xdr:row>
      <xdr:rowOff>58740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E47DD-E9D9-49B4-83F2-B76A4899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2B55-BD21-4BFE-800A-B42558EF3702}">
  <dimension ref="A1:B4"/>
  <sheetViews>
    <sheetView workbookViewId="0">
      <selection activeCell="N7" sqref="N7"/>
    </sheetView>
  </sheetViews>
  <sheetFormatPr defaultRowHeight="13.8"/>
  <cols>
    <col min="1" max="1" width="11.796875" bestFit="1" customWidth="1"/>
  </cols>
  <sheetData>
    <row r="1" spans="1:2">
      <c r="A1" t="s">
        <v>11</v>
      </c>
      <c r="B1" s="25">
        <v>0</v>
      </c>
    </row>
    <row r="2" spans="1:2">
      <c r="A2" t="s">
        <v>6</v>
      </c>
      <c r="B2" s="25">
        <v>0</v>
      </c>
    </row>
    <row r="3" spans="1:2">
      <c r="A3" t="s">
        <v>12</v>
      </c>
      <c r="B3" s="25">
        <v>5.3999999999999999E-2</v>
      </c>
    </row>
    <row r="4" spans="1:2">
      <c r="A4" t="s">
        <v>13</v>
      </c>
      <c r="B4" s="25">
        <v>0.35499999999999998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2655-3711-4058-AC85-5ACA9551AC41}">
  <dimension ref="A1:X35"/>
  <sheetViews>
    <sheetView tabSelected="1" topLeftCell="I1" workbookViewId="0">
      <pane ySplit="2" topLeftCell="A3" activePane="bottomLeft" state="frozen"/>
      <selection pane="bottomLeft" activeCell="V6" sqref="V6"/>
    </sheetView>
  </sheetViews>
  <sheetFormatPr defaultRowHeight="13.8"/>
  <cols>
    <col min="1" max="1" width="2.8984375" bestFit="1" customWidth="1"/>
    <col min="2" max="2" width="3.59765625" bestFit="1" customWidth="1"/>
    <col min="3" max="3" width="8.5" bestFit="1" customWidth="1"/>
    <col min="4" max="5" width="7" bestFit="1" customWidth="1"/>
    <col min="6" max="6" width="3.59765625" style="1" bestFit="1" customWidth="1"/>
    <col min="7" max="7" width="8.5" bestFit="1" customWidth="1"/>
    <col min="8" max="9" width="7" bestFit="1" customWidth="1"/>
    <col min="10" max="10" width="3.59765625" style="1" bestFit="1" customWidth="1"/>
    <col min="11" max="11" width="8.5" bestFit="1" customWidth="1"/>
    <col min="12" max="13" width="7" bestFit="1" customWidth="1"/>
    <col min="14" max="14" width="8.69921875" style="1" customWidth="1"/>
    <col min="15" max="16" width="8.69921875" customWidth="1"/>
    <col min="17" max="17" width="8.69921875" style="1" customWidth="1"/>
    <col min="18" max="18" width="22.5" bestFit="1" customWidth="1"/>
    <col min="19" max="22" width="8.69921875" customWidth="1"/>
    <col min="23" max="24" width="12.69921875" bestFit="1" customWidth="1"/>
    <col min="25" max="27" width="8.69921875" customWidth="1"/>
  </cols>
  <sheetData>
    <row r="1" spans="1:24">
      <c r="A1" t="s">
        <v>17</v>
      </c>
      <c r="B1" s="4" t="s">
        <v>0</v>
      </c>
      <c r="C1" s="4"/>
      <c r="D1" s="4"/>
      <c r="E1" s="4"/>
      <c r="F1" s="4" t="s">
        <v>5</v>
      </c>
      <c r="G1" s="4"/>
      <c r="H1" s="4"/>
      <c r="I1" s="4"/>
      <c r="J1" s="4" t="s">
        <v>6</v>
      </c>
      <c r="K1" s="4"/>
      <c r="L1" s="4"/>
      <c r="M1" s="4"/>
      <c r="N1" s="26" t="s">
        <v>14</v>
      </c>
      <c r="O1" s="3" t="s">
        <v>14</v>
      </c>
      <c r="P1" s="3" t="s">
        <v>11</v>
      </c>
      <c r="Q1" s="26" t="s">
        <v>16</v>
      </c>
      <c r="R1" s="3" t="s">
        <v>21</v>
      </c>
      <c r="S1" s="3" t="s">
        <v>22</v>
      </c>
      <c r="T1" s="3" t="s">
        <v>18</v>
      </c>
      <c r="U1" s="3" t="s">
        <v>19</v>
      </c>
      <c r="V1" s="3" t="s">
        <v>20</v>
      </c>
      <c r="W1" s="3" t="str">
        <f>"% cos sim &lt; " &amp; $Q$2</f>
        <v>% cos sim &lt; 0,8</v>
      </c>
      <c r="X1" s="3" t="str">
        <f>"Nb &lt; " &amp; $Q$2 &amp; " (abs)"</f>
        <v>Nb &lt; 0,8 (abs)</v>
      </c>
    </row>
    <row r="2" spans="1:24">
      <c r="A2">
        <f>COUNTA(A3:A300)</f>
        <v>33</v>
      </c>
      <c r="B2" s="5" t="s">
        <v>1</v>
      </c>
      <c r="C2" s="6" t="s">
        <v>2</v>
      </c>
      <c r="D2" s="6" t="s">
        <v>3</v>
      </c>
      <c r="E2" s="6" t="s">
        <v>4</v>
      </c>
      <c r="F2" s="5" t="s">
        <v>1</v>
      </c>
      <c r="G2" s="6" t="s">
        <v>2</v>
      </c>
      <c r="H2" s="6" t="s">
        <v>3</v>
      </c>
      <c r="I2" s="6" t="s">
        <v>4</v>
      </c>
      <c r="J2" s="5" t="s">
        <v>1</v>
      </c>
      <c r="K2" s="6" t="s">
        <v>2</v>
      </c>
      <c r="L2" s="6" t="s">
        <v>3</v>
      </c>
      <c r="M2" s="6" t="s">
        <v>4</v>
      </c>
      <c r="N2" s="26" t="s">
        <v>11</v>
      </c>
      <c r="O2" s="3" t="s">
        <v>15</v>
      </c>
      <c r="P2" s="3" t="s">
        <v>15</v>
      </c>
      <c r="Q2" s="1">
        <v>0.8</v>
      </c>
      <c r="R2" s="3" t="s">
        <v>7</v>
      </c>
      <c r="S2" s="2">
        <f ca="1">AVERAGE(OFFSET($N$3, 0, ROW(A1)-1, $A$2, 1))</f>
        <v>0.94007345448731694</v>
      </c>
      <c r="T2" s="2">
        <f ca="1">MIN(OFFSET($N$3, 0, ROW(A1)-1, $A$2, 1))</f>
        <v>0.70710678118654746</v>
      </c>
      <c r="U2" s="2">
        <f ca="1">MAX(OFFSET($N$3, 0, ROW(A1)-1, $A$2, 1))</f>
        <v>1</v>
      </c>
      <c r="V2" s="2">
        <f ca="1">_xlfn.STDEV.P(OFFSET($N$3, 0, ROW(A1)-1, $A$2, 1))</f>
        <v>7.2580382282975461E-2</v>
      </c>
      <c r="W2" s="27">
        <f ca="1">X2/$A$2</f>
        <v>6.0606060606060608E-2</v>
      </c>
      <c r="X2">
        <f ca="1">COUNTIF(OFFSET($N$3, 0, ROW(A1)-1, $A$2, 1), "&lt;"&amp;$Q$2)</f>
        <v>2</v>
      </c>
    </row>
    <row r="3" spans="1:24">
      <c r="A3">
        <f>ROW(A1)</f>
        <v>1</v>
      </c>
      <c r="B3" s="19">
        <v>3</v>
      </c>
      <c r="C3" s="20">
        <v>1</v>
      </c>
      <c r="D3" s="20">
        <v>0</v>
      </c>
      <c r="E3" s="20">
        <v>1</v>
      </c>
      <c r="F3" s="21">
        <v>2</v>
      </c>
      <c r="G3" s="20">
        <v>2</v>
      </c>
      <c r="H3" s="20">
        <v>0</v>
      </c>
      <c r="I3" s="20">
        <v>1</v>
      </c>
      <c r="J3" s="21">
        <v>3</v>
      </c>
      <c r="K3" s="20">
        <v>1</v>
      </c>
      <c r="L3" s="20">
        <v>0</v>
      </c>
      <c r="M3" s="20">
        <v>0</v>
      </c>
      <c r="N3" s="18">
        <f>SUMPRODUCT($B3:$E3, $F3:$I3)/SQRT(SUMSQ($B3:$E3)*SUMSQ($F3:$I3))</f>
        <v>0.90453403373329089</v>
      </c>
      <c r="O3" s="2">
        <f>SUMPRODUCT($B3:$E3, $J3:$M3)/SQRT(SUMSQ($B3:$E3)*SUMSQ($J3:$M3))</f>
        <v>0.95346258924559235</v>
      </c>
      <c r="P3" s="29">
        <f>SUMPRODUCT($J3:$M3, $F3:$I3)/SQRT(SUMSQ($J3:$M3)*SUMSQ($F3:$I3))</f>
        <v>0.84327404271156781</v>
      </c>
      <c r="R3" s="3" t="s">
        <v>8</v>
      </c>
      <c r="S3" s="2">
        <f t="shared" ref="S3:S4" ca="1" si="0">AVERAGE(OFFSET($N$3, 0, ROW(A2)-1, $A$2, 1))</f>
        <v>0.92992727099302253</v>
      </c>
      <c r="T3" s="2">
        <f t="shared" ref="T3:T4" ca="1" si="1">MIN(OFFSET($N$3, 0, ROW(A2)-1, $A$2, 1))</f>
        <v>0.40824829046386302</v>
      </c>
      <c r="U3" s="2">
        <f t="shared" ref="U3:U4" ca="1" si="2">MAX(OFFSET($N$3, 0, ROW(A2)-1, $A$2, 1))</f>
        <v>1</v>
      </c>
      <c r="V3" s="2">
        <f t="shared" ref="V3:V4" ca="1" si="3">_xlfn.STDEV.P(OFFSET($N$3, 0, ROW(A2)-1, $A$2, 1))</f>
        <v>0.12121744081510805</v>
      </c>
      <c r="W3" s="27">
        <f t="shared" ref="W3:W4" ca="1" si="4">X3/$A$2</f>
        <v>9.0909090909090912E-2</v>
      </c>
      <c r="X3">
        <f t="shared" ref="X3:X4" ca="1" si="5">COUNTIF(OFFSET($N$3, 0, ROW(A2)-1, $A$2, 1), "&lt;"&amp;$Q$2)</f>
        <v>3</v>
      </c>
    </row>
    <row r="4" spans="1:24">
      <c r="A4">
        <f t="shared" ref="A4:A35" si="6">ROW(A2)</f>
        <v>2</v>
      </c>
      <c r="B4" s="22">
        <v>4</v>
      </c>
      <c r="C4" s="23">
        <v>1</v>
      </c>
      <c r="D4" s="23">
        <v>0</v>
      </c>
      <c r="E4" s="23">
        <v>0</v>
      </c>
      <c r="F4" s="24">
        <v>5</v>
      </c>
      <c r="G4" s="23">
        <v>0</v>
      </c>
      <c r="H4" s="23">
        <v>0</v>
      </c>
      <c r="I4" s="23">
        <v>0</v>
      </c>
      <c r="J4" s="24">
        <v>5</v>
      </c>
      <c r="K4" s="23">
        <v>0</v>
      </c>
      <c r="L4" s="23">
        <v>0</v>
      </c>
      <c r="M4" s="23">
        <v>0</v>
      </c>
      <c r="N4" s="18">
        <f t="shared" ref="N4:N35" si="7">SUMPRODUCT($B4:$E4, $F4:$I4)/SQRT(SUMSQ($B4:$E4)*SUMSQ($F4:$I4))</f>
        <v>0.97014250014533188</v>
      </c>
      <c r="O4" s="2">
        <f t="shared" ref="O4:O35" si="8">SUMPRODUCT($B4:$E4, $J4:$M4)/SQRT(SUMSQ($B4:$E4)*SUMSQ($J4:$M4))</f>
        <v>0.97014250014533188</v>
      </c>
      <c r="P4" s="29">
        <f t="shared" ref="P4:P35" si="9">SUMPRODUCT($J4:$M4, $F4:$I4)/SQRT(SUMSQ($J4:$M4)*SUMSQ($F4:$I4))</f>
        <v>1</v>
      </c>
      <c r="R4" s="3" t="s">
        <v>9</v>
      </c>
      <c r="S4" s="2">
        <f t="shared" ca="1" si="0"/>
        <v>0.90250412006553127</v>
      </c>
      <c r="T4" s="2">
        <f t="shared" ca="1" si="1"/>
        <v>0.5</v>
      </c>
      <c r="U4" s="2">
        <f t="shared" ca="1" si="2"/>
        <v>1</v>
      </c>
      <c r="V4" s="2">
        <f t="shared" ca="1" si="3"/>
        <v>0.12236621119600886</v>
      </c>
      <c r="W4" s="27">
        <f t="shared" ca="1" si="4"/>
        <v>0.18181818181818182</v>
      </c>
      <c r="X4">
        <f t="shared" ca="1" si="5"/>
        <v>6</v>
      </c>
    </row>
    <row r="5" spans="1:24">
      <c r="A5">
        <f t="shared" si="6"/>
        <v>3</v>
      </c>
      <c r="B5" s="19">
        <v>2</v>
      </c>
      <c r="C5" s="20">
        <v>0</v>
      </c>
      <c r="D5" s="20">
        <v>0</v>
      </c>
      <c r="E5" s="20">
        <v>0</v>
      </c>
      <c r="F5" s="21">
        <v>1</v>
      </c>
      <c r="G5" s="20">
        <v>1</v>
      </c>
      <c r="H5" s="20">
        <v>0</v>
      </c>
      <c r="I5" s="20">
        <v>0</v>
      </c>
      <c r="J5" s="21">
        <v>2</v>
      </c>
      <c r="K5" s="20">
        <v>0</v>
      </c>
      <c r="L5" s="20">
        <v>0</v>
      </c>
      <c r="M5" s="20">
        <v>0</v>
      </c>
      <c r="N5" s="18">
        <f t="shared" si="7"/>
        <v>0.70710678118654746</v>
      </c>
      <c r="O5" s="2">
        <f t="shared" si="8"/>
        <v>1</v>
      </c>
      <c r="P5" s="29">
        <f t="shared" si="9"/>
        <v>0.70710678118654746</v>
      </c>
      <c r="R5" s="3"/>
    </row>
    <row r="6" spans="1:24">
      <c r="A6">
        <f t="shared" si="6"/>
        <v>4</v>
      </c>
      <c r="B6" s="22">
        <v>3</v>
      </c>
      <c r="C6" s="23">
        <v>0</v>
      </c>
      <c r="D6" s="23">
        <v>0</v>
      </c>
      <c r="E6" s="23">
        <v>1</v>
      </c>
      <c r="F6" s="24">
        <v>2</v>
      </c>
      <c r="G6" s="23">
        <v>1</v>
      </c>
      <c r="H6" s="23">
        <v>0</v>
      </c>
      <c r="I6" s="23">
        <v>1</v>
      </c>
      <c r="J6" s="24">
        <v>3</v>
      </c>
      <c r="K6" s="23">
        <v>0</v>
      </c>
      <c r="L6" s="23">
        <v>0</v>
      </c>
      <c r="M6" s="23">
        <v>1</v>
      </c>
      <c r="N6" s="18">
        <f t="shared" si="7"/>
        <v>0.9036961141150639</v>
      </c>
      <c r="O6" s="2">
        <f t="shared" si="8"/>
        <v>1</v>
      </c>
      <c r="P6" s="29">
        <f t="shared" si="9"/>
        <v>0.9036961141150639</v>
      </c>
      <c r="R6" s="7"/>
      <c r="S6" s="7"/>
      <c r="T6" s="28"/>
      <c r="U6" s="28"/>
      <c r="V6" s="28"/>
    </row>
    <row r="7" spans="1:24">
      <c r="A7">
        <f t="shared" si="6"/>
        <v>5</v>
      </c>
      <c r="B7" s="19">
        <v>3</v>
      </c>
      <c r="C7" s="20">
        <v>0</v>
      </c>
      <c r="D7" s="20">
        <v>0</v>
      </c>
      <c r="E7" s="20">
        <v>1</v>
      </c>
      <c r="F7" s="21">
        <v>3</v>
      </c>
      <c r="G7" s="20">
        <v>0</v>
      </c>
      <c r="H7" s="20">
        <v>0</v>
      </c>
      <c r="I7" s="20">
        <v>1</v>
      </c>
      <c r="J7" s="21">
        <v>3</v>
      </c>
      <c r="K7" s="20">
        <v>0</v>
      </c>
      <c r="L7" s="20">
        <v>0</v>
      </c>
      <c r="M7" s="20">
        <v>0</v>
      </c>
      <c r="N7" s="18">
        <f t="shared" si="7"/>
        <v>1</v>
      </c>
      <c r="O7" s="2">
        <f t="shared" si="8"/>
        <v>0.94868329805051377</v>
      </c>
      <c r="P7" s="29">
        <f t="shared" si="9"/>
        <v>0.94868329805051377</v>
      </c>
      <c r="R7" s="2"/>
      <c r="S7" s="2"/>
      <c r="T7" s="2"/>
      <c r="U7" s="2"/>
      <c r="V7" s="2"/>
    </row>
    <row r="8" spans="1:24">
      <c r="A8">
        <f t="shared" si="6"/>
        <v>6</v>
      </c>
      <c r="B8" s="22">
        <v>4</v>
      </c>
      <c r="C8" s="23">
        <v>0</v>
      </c>
      <c r="D8" s="23">
        <v>0</v>
      </c>
      <c r="E8" s="23">
        <v>0</v>
      </c>
      <c r="F8" s="24">
        <v>3</v>
      </c>
      <c r="G8" s="23">
        <v>1</v>
      </c>
      <c r="H8" s="23">
        <v>0</v>
      </c>
      <c r="I8" s="23">
        <v>0</v>
      </c>
      <c r="J8" s="24">
        <v>4</v>
      </c>
      <c r="K8" s="23">
        <v>0</v>
      </c>
      <c r="L8" s="23">
        <v>0</v>
      </c>
      <c r="M8" s="23">
        <v>1</v>
      </c>
      <c r="N8" s="18">
        <f t="shared" si="7"/>
        <v>0.94868329805051377</v>
      </c>
      <c r="O8" s="2">
        <f t="shared" si="8"/>
        <v>0.97014250014533188</v>
      </c>
      <c r="P8" s="29">
        <f t="shared" si="9"/>
        <v>0.92035798661684443</v>
      </c>
    </row>
    <row r="9" spans="1:24">
      <c r="A9">
        <f t="shared" si="6"/>
        <v>7</v>
      </c>
      <c r="B9" s="19">
        <v>3</v>
      </c>
      <c r="C9" s="20">
        <v>0</v>
      </c>
      <c r="D9" s="20">
        <v>0</v>
      </c>
      <c r="E9" s="20">
        <v>1</v>
      </c>
      <c r="F9" s="21">
        <v>3</v>
      </c>
      <c r="G9" s="20">
        <v>0</v>
      </c>
      <c r="H9" s="20">
        <v>0</v>
      </c>
      <c r="I9" s="20">
        <v>1</v>
      </c>
      <c r="J9" s="21">
        <v>3</v>
      </c>
      <c r="K9" s="20">
        <v>0</v>
      </c>
      <c r="L9" s="20">
        <v>0</v>
      </c>
      <c r="M9" s="20">
        <v>2</v>
      </c>
      <c r="N9" s="18">
        <f t="shared" si="7"/>
        <v>1</v>
      </c>
      <c r="O9" s="2">
        <f t="shared" si="8"/>
        <v>0.96476382123773219</v>
      </c>
      <c r="P9" s="29">
        <f t="shared" si="9"/>
        <v>0.96476382123773219</v>
      </c>
      <c r="R9" s="3"/>
    </row>
    <row r="10" spans="1:24">
      <c r="A10">
        <f t="shared" si="6"/>
        <v>8</v>
      </c>
      <c r="B10" s="22">
        <v>2</v>
      </c>
      <c r="C10" s="23">
        <v>0</v>
      </c>
      <c r="D10" s="23">
        <v>0</v>
      </c>
      <c r="E10" s="23">
        <v>1</v>
      </c>
      <c r="F10" s="24">
        <v>2</v>
      </c>
      <c r="G10" s="23">
        <v>0</v>
      </c>
      <c r="H10" s="23">
        <v>0</v>
      </c>
      <c r="I10" s="23">
        <v>0</v>
      </c>
      <c r="J10" s="24">
        <v>2</v>
      </c>
      <c r="K10" s="23">
        <v>0</v>
      </c>
      <c r="L10" s="23">
        <v>0</v>
      </c>
      <c r="M10" s="23">
        <v>1</v>
      </c>
      <c r="N10" s="18">
        <f t="shared" si="7"/>
        <v>0.89442719099991586</v>
      </c>
      <c r="O10" s="2">
        <f t="shared" si="8"/>
        <v>1</v>
      </c>
      <c r="P10" s="29">
        <f t="shared" si="9"/>
        <v>0.89442719099991586</v>
      </c>
      <c r="R10" s="7"/>
      <c r="S10" s="7"/>
      <c r="T10" s="28"/>
      <c r="U10" s="28"/>
      <c r="V10" s="28"/>
    </row>
    <row r="11" spans="1:24">
      <c r="A11">
        <f t="shared" si="6"/>
        <v>9</v>
      </c>
      <c r="B11" s="19">
        <v>3</v>
      </c>
      <c r="C11" s="20">
        <v>0</v>
      </c>
      <c r="D11" s="20">
        <v>0</v>
      </c>
      <c r="E11" s="20">
        <v>0</v>
      </c>
      <c r="F11" s="21">
        <v>2</v>
      </c>
      <c r="G11" s="20">
        <v>1</v>
      </c>
      <c r="H11" s="20">
        <v>0</v>
      </c>
      <c r="I11" s="20">
        <v>0</v>
      </c>
      <c r="J11" s="21">
        <v>3</v>
      </c>
      <c r="K11" s="20">
        <v>0</v>
      </c>
      <c r="L11" s="20">
        <v>0</v>
      </c>
      <c r="M11" s="20">
        <v>1</v>
      </c>
      <c r="N11" s="18">
        <f t="shared" si="7"/>
        <v>0.89442719099991586</v>
      </c>
      <c r="O11" s="2">
        <f t="shared" si="8"/>
        <v>0.94868329805051377</v>
      </c>
      <c r="P11" s="29">
        <f t="shared" si="9"/>
        <v>0.84852813742385702</v>
      </c>
      <c r="R11" s="2"/>
      <c r="S11" s="2"/>
      <c r="T11" s="2"/>
      <c r="U11" s="2"/>
      <c r="V11" s="2"/>
    </row>
    <row r="12" spans="1:24">
      <c r="A12">
        <f t="shared" si="6"/>
        <v>10</v>
      </c>
      <c r="B12" s="22">
        <v>2</v>
      </c>
      <c r="C12" s="23">
        <v>0</v>
      </c>
      <c r="D12" s="23">
        <v>0</v>
      </c>
      <c r="E12" s="23">
        <v>2</v>
      </c>
      <c r="F12" s="24">
        <v>2</v>
      </c>
      <c r="G12" s="23">
        <v>0</v>
      </c>
      <c r="H12" s="23">
        <v>0</v>
      </c>
      <c r="I12" s="23">
        <v>2</v>
      </c>
      <c r="J12" s="24">
        <v>2</v>
      </c>
      <c r="K12" s="23">
        <v>0</v>
      </c>
      <c r="L12" s="23">
        <v>0</v>
      </c>
      <c r="M12" s="23">
        <v>2</v>
      </c>
      <c r="N12" s="18">
        <f t="shared" si="7"/>
        <v>1</v>
      </c>
      <c r="O12" s="2">
        <f t="shared" si="8"/>
        <v>1</v>
      </c>
      <c r="P12" s="29">
        <f t="shared" si="9"/>
        <v>1</v>
      </c>
    </row>
    <row r="13" spans="1:24">
      <c r="A13">
        <f t="shared" si="6"/>
        <v>11</v>
      </c>
      <c r="B13" s="19">
        <v>1</v>
      </c>
      <c r="C13" s="20">
        <v>0</v>
      </c>
      <c r="D13" s="20">
        <v>0</v>
      </c>
      <c r="E13" s="20">
        <v>1</v>
      </c>
      <c r="F13" s="21">
        <v>1</v>
      </c>
      <c r="G13" s="20">
        <v>0</v>
      </c>
      <c r="H13" s="20">
        <v>0</v>
      </c>
      <c r="I13" s="20">
        <v>2</v>
      </c>
      <c r="J13" s="21">
        <v>1</v>
      </c>
      <c r="K13" s="20">
        <v>0</v>
      </c>
      <c r="L13" s="20">
        <v>0</v>
      </c>
      <c r="M13" s="20">
        <v>1</v>
      </c>
      <c r="N13" s="18">
        <f t="shared" si="7"/>
        <v>0.94868329805051377</v>
      </c>
      <c r="O13" s="2">
        <f t="shared" si="8"/>
        <v>1</v>
      </c>
      <c r="P13" s="29">
        <f t="shared" si="9"/>
        <v>0.94868329805051377</v>
      </c>
    </row>
    <row r="14" spans="1:24">
      <c r="A14">
        <f t="shared" si="6"/>
        <v>12</v>
      </c>
      <c r="B14" s="22">
        <v>2</v>
      </c>
      <c r="C14" s="23">
        <v>0</v>
      </c>
      <c r="D14" s="23">
        <v>0</v>
      </c>
      <c r="E14" s="23">
        <v>0</v>
      </c>
      <c r="F14" s="24">
        <v>2</v>
      </c>
      <c r="G14" s="23">
        <v>0</v>
      </c>
      <c r="H14" s="23">
        <v>0</v>
      </c>
      <c r="I14" s="23">
        <v>0</v>
      </c>
      <c r="J14" s="24">
        <v>2</v>
      </c>
      <c r="K14" s="23">
        <v>0</v>
      </c>
      <c r="L14" s="23">
        <v>0</v>
      </c>
      <c r="M14" s="23">
        <v>0</v>
      </c>
      <c r="N14" s="18">
        <f t="shared" si="7"/>
        <v>1</v>
      </c>
      <c r="O14" s="2">
        <f t="shared" si="8"/>
        <v>1</v>
      </c>
      <c r="P14" s="29">
        <f t="shared" si="9"/>
        <v>1</v>
      </c>
    </row>
    <row r="15" spans="1:24">
      <c r="A15">
        <f t="shared" si="6"/>
        <v>13</v>
      </c>
      <c r="B15" s="19">
        <v>3</v>
      </c>
      <c r="C15" s="20">
        <v>1</v>
      </c>
      <c r="D15" s="20">
        <v>0</v>
      </c>
      <c r="E15" s="20">
        <v>3</v>
      </c>
      <c r="F15" s="21">
        <v>1</v>
      </c>
      <c r="G15" s="20">
        <v>3</v>
      </c>
      <c r="H15" s="20">
        <v>0</v>
      </c>
      <c r="I15" s="20">
        <v>5</v>
      </c>
      <c r="J15" s="21">
        <v>1</v>
      </c>
      <c r="K15" s="20">
        <v>2</v>
      </c>
      <c r="L15" s="20">
        <v>1</v>
      </c>
      <c r="M15" s="20">
        <v>4</v>
      </c>
      <c r="N15" s="18">
        <f t="shared" si="7"/>
        <v>0.81434507104595533</v>
      </c>
      <c r="O15" s="2">
        <f t="shared" si="8"/>
        <v>0.83149717967568149</v>
      </c>
      <c r="P15" s="29">
        <f t="shared" si="9"/>
        <v>0.97301245971120365</v>
      </c>
    </row>
    <row r="16" spans="1:24">
      <c r="A16">
        <f t="shared" si="6"/>
        <v>14</v>
      </c>
      <c r="B16" s="22">
        <v>2</v>
      </c>
      <c r="C16" s="23">
        <v>0</v>
      </c>
      <c r="D16" s="23">
        <v>0</v>
      </c>
      <c r="E16" s="23">
        <v>2</v>
      </c>
      <c r="F16" s="24">
        <v>2</v>
      </c>
      <c r="G16" s="23">
        <v>0</v>
      </c>
      <c r="H16" s="23">
        <v>0</v>
      </c>
      <c r="I16" s="23">
        <v>2</v>
      </c>
      <c r="J16" s="24">
        <v>2</v>
      </c>
      <c r="K16" s="23">
        <v>0</v>
      </c>
      <c r="L16" s="23">
        <v>0</v>
      </c>
      <c r="M16" s="23">
        <v>0</v>
      </c>
      <c r="N16" s="18">
        <f t="shared" si="7"/>
        <v>1</v>
      </c>
      <c r="O16" s="2">
        <f t="shared" si="8"/>
        <v>0.70710678118654746</v>
      </c>
      <c r="P16" s="29">
        <f t="shared" si="9"/>
        <v>0.70710678118654746</v>
      </c>
    </row>
    <row r="17" spans="1:24" s="1" customFormat="1">
      <c r="A17">
        <f t="shared" si="6"/>
        <v>15</v>
      </c>
      <c r="B17" s="19">
        <v>2</v>
      </c>
      <c r="C17" s="20">
        <v>3</v>
      </c>
      <c r="D17" s="20">
        <v>0</v>
      </c>
      <c r="E17" s="20">
        <v>2</v>
      </c>
      <c r="F17" s="21">
        <v>1</v>
      </c>
      <c r="G17" s="20">
        <v>4</v>
      </c>
      <c r="H17" s="20">
        <v>0</v>
      </c>
      <c r="I17" s="20">
        <v>2</v>
      </c>
      <c r="J17" s="21">
        <v>1</v>
      </c>
      <c r="K17" s="20">
        <v>4</v>
      </c>
      <c r="L17" s="20">
        <v>0</v>
      </c>
      <c r="M17" s="20">
        <v>1</v>
      </c>
      <c r="N17" s="18">
        <f t="shared" si="7"/>
        <v>0.95266102324493362</v>
      </c>
      <c r="O17" s="2">
        <f t="shared" si="8"/>
        <v>0.91465912076004718</v>
      </c>
      <c r="P17" s="29">
        <f t="shared" si="9"/>
        <v>0.97725454975991544</v>
      </c>
      <c r="R17"/>
      <c r="S17"/>
      <c r="T17"/>
      <c r="U17"/>
      <c r="V17"/>
      <c r="W17"/>
      <c r="X17"/>
    </row>
    <row r="18" spans="1:24" s="1" customFormat="1">
      <c r="A18">
        <f t="shared" si="6"/>
        <v>16</v>
      </c>
      <c r="B18" s="22">
        <v>3</v>
      </c>
      <c r="C18" s="23">
        <v>1</v>
      </c>
      <c r="D18" s="23">
        <v>0</v>
      </c>
      <c r="E18" s="23">
        <v>1</v>
      </c>
      <c r="F18" s="24">
        <v>3</v>
      </c>
      <c r="G18" s="23">
        <v>1</v>
      </c>
      <c r="H18" s="23">
        <v>0</v>
      </c>
      <c r="I18" s="23">
        <v>0</v>
      </c>
      <c r="J18" s="24">
        <v>4</v>
      </c>
      <c r="K18" s="23">
        <v>0</v>
      </c>
      <c r="L18" s="23">
        <v>0</v>
      </c>
      <c r="M18" s="23">
        <v>0</v>
      </c>
      <c r="N18" s="18">
        <f t="shared" si="7"/>
        <v>0.95346258924559235</v>
      </c>
      <c r="O18" s="2">
        <f t="shared" si="8"/>
        <v>0.90453403373329089</v>
      </c>
      <c r="P18" s="29">
        <f t="shared" si="9"/>
        <v>0.94868329805051377</v>
      </c>
      <c r="R18"/>
      <c r="S18"/>
      <c r="T18"/>
      <c r="U18"/>
      <c r="V18"/>
      <c r="W18"/>
      <c r="X18"/>
    </row>
    <row r="19" spans="1:24" s="1" customFormat="1">
      <c r="A19">
        <f t="shared" si="6"/>
        <v>17</v>
      </c>
      <c r="B19" s="19">
        <v>6</v>
      </c>
      <c r="C19" s="20">
        <v>1</v>
      </c>
      <c r="D19" s="20">
        <v>0</v>
      </c>
      <c r="E19" s="20">
        <v>2</v>
      </c>
      <c r="F19" s="21">
        <v>3</v>
      </c>
      <c r="G19" s="20">
        <v>4</v>
      </c>
      <c r="H19" s="20">
        <v>0</v>
      </c>
      <c r="I19" s="20">
        <v>2</v>
      </c>
      <c r="J19" s="21">
        <v>5</v>
      </c>
      <c r="K19" s="20">
        <v>1</v>
      </c>
      <c r="L19" s="20">
        <v>1</v>
      </c>
      <c r="M19" s="20">
        <v>2</v>
      </c>
      <c r="N19" s="18">
        <f t="shared" si="7"/>
        <v>0.75401922773546404</v>
      </c>
      <c r="O19" s="2">
        <f t="shared" si="8"/>
        <v>0.98173724854312516</v>
      </c>
      <c r="P19" s="29">
        <f t="shared" si="9"/>
        <v>0.76709294785983062</v>
      </c>
      <c r="R19"/>
      <c r="S19"/>
      <c r="T19"/>
      <c r="U19"/>
      <c r="V19"/>
      <c r="W19"/>
      <c r="X19"/>
    </row>
    <row r="20" spans="1:24" s="1" customFormat="1">
      <c r="A20">
        <f t="shared" si="6"/>
        <v>18</v>
      </c>
      <c r="B20" s="22">
        <v>3</v>
      </c>
      <c r="C20" s="23">
        <v>2</v>
      </c>
      <c r="D20" s="23">
        <v>0</v>
      </c>
      <c r="E20" s="23">
        <v>2</v>
      </c>
      <c r="F20" s="24">
        <v>3</v>
      </c>
      <c r="G20" s="23">
        <v>2</v>
      </c>
      <c r="H20" s="23">
        <v>0</v>
      </c>
      <c r="I20" s="23">
        <v>1</v>
      </c>
      <c r="J20" s="24">
        <v>3</v>
      </c>
      <c r="K20" s="23">
        <v>2</v>
      </c>
      <c r="L20" s="23">
        <v>0</v>
      </c>
      <c r="M20" s="23">
        <v>2</v>
      </c>
      <c r="N20" s="18">
        <f t="shared" si="7"/>
        <v>0.97230558532824662</v>
      </c>
      <c r="O20" s="2">
        <f t="shared" si="8"/>
        <v>1</v>
      </c>
      <c r="P20" s="29">
        <f t="shared" si="9"/>
        <v>0.97230558532824662</v>
      </c>
      <c r="R20"/>
      <c r="S20"/>
      <c r="T20"/>
      <c r="U20"/>
      <c r="V20"/>
      <c r="W20"/>
      <c r="X20"/>
    </row>
    <row r="21" spans="1:24" s="1" customFormat="1">
      <c r="A21">
        <f t="shared" si="6"/>
        <v>19</v>
      </c>
      <c r="B21" s="19">
        <v>5</v>
      </c>
      <c r="C21" s="20">
        <v>0</v>
      </c>
      <c r="D21" s="20">
        <v>1</v>
      </c>
      <c r="E21" s="20">
        <v>0</v>
      </c>
      <c r="F21" s="21">
        <v>6</v>
      </c>
      <c r="G21" s="20">
        <v>0</v>
      </c>
      <c r="H21" s="20">
        <v>0</v>
      </c>
      <c r="I21" s="20">
        <v>0</v>
      </c>
      <c r="J21" s="21">
        <v>6</v>
      </c>
      <c r="K21" s="20">
        <v>0</v>
      </c>
      <c r="L21" s="20">
        <v>0</v>
      </c>
      <c r="M21" s="20">
        <v>1</v>
      </c>
      <c r="N21" s="18">
        <f t="shared" si="7"/>
        <v>0.98058067569092011</v>
      </c>
      <c r="O21" s="2">
        <f t="shared" si="8"/>
        <v>0.96723882032874153</v>
      </c>
      <c r="P21" s="29">
        <f t="shared" si="9"/>
        <v>0.98639392383214375</v>
      </c>
      <c r="R21"/>
      <c r="S21"/>
      <c r="T21"/>
      <c r="U21"/>
      <c r="V21"/>
      <c r="W21"/>
      <c r="X21"/>
    </row>
    <row r="22" spans="1:24" s="1" customFormat="1">
      <c r="A22">
        <f t="shared" si="6"/>
        <v>20</v>
      </c>
      <c r="B22" s="22">
        <v>3</v>
      </c>
      <c r="C22" s="23">
        <v>2</v>
      </c>
      <c r="D22" s="23">
        <v>0</v>
      </c>
      <c r="E22" s="23">
        <v>1</v>
      </c>
      <c r="F22" s="24">
        <v>4</v>
      </c>
      <c r="G22" s="23">
        <v>1</v>
      </c>
      <c r="H22" s="23">
        <v>0</v>
      </c>
      <c r="I22" s="23">
        <v>0</v>
      </c>
      <c r="J22" s="24">
        <v>4</v>
      </c>
      <c r="K22" s="23">
        <v>1</v>
      </c>
      <c r="L22" s="23">
        <v>0</v>
      </c>
      <c r="M22" s="23">
        <v>2</v>
      </c>
      <c r="N22" s="18">
        <f t="shared" si="7"/>
        <v>0.9074852129730302</v>
      </c>
      <c r="O22" s="2">
        <f t="shared" si="8"/>
        <v>0.93313894963168686</v>
      </c>
      <c r="P22" s="29">
        <f t="shared" si="9"/>
        <v>0.89973541084243736</v>
      </c>
      <c r="R22"/>
      <c r="S22"/>
      <c r="T22"/>
      <c r="U22"/>
      <c r="V22"/>
      <c r="W22"/>
      <c r="X22"/>
    </row>
    <row r="23" spans="1:24" s="1" customFormat="1">
      <c r="A23">
        <f t="shared" si="6"/>
        <v>21</v>
      </c>
      <c r="B23" s="19">
        <v>2</v>
      </c>
      <c r="C23" s="20">
        <v>0</v>
      </c>
      <c r="D23" s="20">
        <v>0</v>
      </c>
      <c r="E23" s="20">
        <v>0</v>
      </c>
      <c r="F23" s="21">
        <v>2</v>
      </c>
      <c r="G23" s="20">
        <v>0</v>
      </c>
      <c r="H23" s="20">
        <v>0</v>
      </c>
      <c r="I23" s="20">
        <v>0</v>
      </c>
      <c r="J23" s="21">
        <v>2</v>
      </c>
      <c r="K23" s="20">
        <v>0</v>
      </c>
      <c r="L23" s="20">
        <v>0</v>
      </c>
      <c r="M23" s="20">
        <v>0</v>
      </c>
      <c r="N23" s="18">
        <f t="shared" si="7"/>
        <v>1</v>
      </c>
      <c r="O23" s="2">
        <f t="shared" si="8"/>
        <v>1</v>
      </c>
      <c r="P23" s="29">
        <f t="shared" si="9"/>
        <v>1</v>
      </c>
      <c r="R23"/>
      <c r="S23"/>
      <c r="T23"/>
      <c r="U23"/>
      <c r="V23"/>
      <c r="W23"/>
      <c r="X23"/>
    </row>
    <row r="24" spans="1:24" s="1" customFormat="1">
      <c r="A24">
        <f t="shared" si="6"/>
        <v>22</v>
      </c>
      <c r="B24" s="22">
        <v>6</v>
      </c>
      <c r="C24" s="23">
        <v>0</v>
      </c>
      <c r="D24" s="23">
        <v>0</v>
      </c>
      <c r="E24" s="23">
        <v>0</v>
      </c>
      <c r="F24" s="24">
        <v>5</v>
      </c>
      <c r="G24" s="23">
        <v>1</v>
      </c>
      <c r="H24" s="23">
        <v>0</v>
      </c>
      <c r="I24" s="23">
        <v>1</v>
      </c>
      <c r="J24" s="24">
        <v>6</v>
      </c>
      <c r="K24" s="23">
        <v>0</v>
      </c>
      <c r="L24" s="23">
        <v>0</v>
      </c>
      <c r="M24" s="23">
        <v>0</v>
      </c>
      <c r="N24" s="18">
        <f t="shared" si="7"/>
        <v>0.96225044864937626</v>
      </c>
      <c r="O24" s="2">
        <f t="shared" si="8"/>
        <v>1</v>
      </c>
      <c r="P24" s="29">
        <f t="shared" si="9"/>
        <v>0.96225044864937626</v>
      </c>
      <c r="R24"/>
      <c r="S24"/>
      <c r="T24"/>
      <c r="U24"/>
      <c r="V24"/>
      <c r="W24"/>
      <c r="X24"/>
    </row>
    <row r="25" spans="1:24" s="1" customFormat="1">
      <c r="A25">
        <f t="shared" si="6"/>
        <v>23</v>
      </c>
      <c r="B25" s="19">
        <v>4</v>
      </c>
      <c r="C25" s="20">
        <v>0</v>
      </c>
      <c r="D25" s="20">
        <v>0</v>
      </c>
      <c r="E25" s="20">
        <v>1</v>
      </c>
      <c r="F25" s="21">
        <v>3</v>
      </c>
      <c r="G25" s="20">
        <v>1</v>
      </c>
      <c r="H25" s="20">
        <v>0</v>
      </c>
      <c r="I25" s="20">
        <v>0</v>
      </c>
      <c r="J25" s="21">
        <v>3</v>
      </c>
      <c r="K25" s="20">
        <v>1</v>
      </c>
      <c r="L25" s="20">
        <v>0</v>
      </c>
      <c r="M25" s="20">
        <v>1</v>
      </c>
      <c r="N25" s="18">
        <f t="shared" si="7"/>
        <v>0.92035798661684443</v>
      </c>
      <c r="O25" s="2">
        <f t="shared" si="8"/>
        <v>0.95065415136526976</v>
      </c>
      <c r="P25" s="29">
        <f t="shared" si="9"/>
        <v>0.95346258924559235</v>
      </c>
      <c r="R25"/>
      <c r="S25"/>
      <c r="T25"/>
      <c r="U25"/>
      <c r="V25"/>
      <c r="W25"/>
      <c r="X25"/>
    </row>
    <row r="26" spans="1:24" s="1" customFormat="1">
      <c r="A26">
        <f t="shared" si="6"/>
        <v>24</v>
      </c>
      <c r="B26" s="22">
        <v>1</v>
      </c>
      <c r="C26" s="23">
        <v>0</v>
      </c>
      <c r="D26" s="23">
        <v>0</v>
      </c>
      <c r="E26" s="23">
        <v>1</v>
      </c>
      <c r="F26" s="24">
        <v>1</v>
      </c>
      <c r="G26" s="23">
        <v>0</v>
      </c>
      <c r="H26" s="23">
        <v>0</v>
      </c>
      <c r="I26" s="23">
        <v>1</v>
      </c>
      <c r="J26" s="24">
        <v>1</v>
      </c>
      <c r="K26" s="23">
        <v>0</v>
      </c>
      <c r="L26" s="23">
        <v>0</v>
      </c>
      <c r="M26" s="23">
        <v>1</v>
      </c>
      <c r="N26" s="18">
        <f t="shared" si="7"/>
        <v>1</v>
      </c>
      <c r="O26" s="2">
        <f t="shared" si="8"/>
        <v>1</v>
      </c>
      <c r="P26" s="29">
        <f t="shared" si="9"/>
        <v>1</v>
      </c>
      <c r="R26"/>
      <c r="S26"/>
      <c r="T26"/>
      <c r="U26"/>
      <c r="V26"/>
      <c r="W26"/>
      <c r="X26"/>
    </row>
    <row r="27" spans="1:24" s="1" customFormat="1">
      <c r="A27">
        <f t="shared" si="6"/>
        <v>25</v>
      </c>
      <c r="B27" s="19">
        <v>2</v>
      </c>
      <c r="C27" s="20">
        <v>1</v>
      </c>
      <c r="D27" s="20">
        <v>0</v>
      </c>
      <c r="E27" s="20">
        <v>2</v>
      </c>
      <c r="F27" s="21">
        <v>2</v>
      </c>
      <c r="G27" s="20">
        <v>0</v>
      </c>
      <c r="H27" s="20">
        <v>1</v>
      </c>
      <c r="I27" s="20">
        <v>1</v>
      </c>
      <c r="J27" s="21">
        <v>0</v>
      </c>
      <c r="K27" s="20">
        <v>1</v>
      </c>
      <c r="L27" s="20">
        <v>2</v>
      </c>
      <c r="M27" s="20">
        <v>1</v>
      </c>
      <c r="N27" s="18">
        <f t="shared" si="7"/>
        <v>0.81649658092772603</v>
      </c>
      <c r="O27" s="2">
        <f t="shared" si="8"/>
        <v>0.40824829046386302</v>
      </c>
      <c r="P27" s="29">
        <f t="shared" si="9"/>
        <v>0.5</v>
      </c>
      <c r="R27"/>
      <c r="S27"/>
      <c r="T27"/>
      <c r="U27"/>
      <c r="V27"/>
      <c r="W27"/>
      <c r="X27"/>
    </row>
    <row r="28" spans="1:24" s="1" customFormat="1">
      <c r="A28">
        <f t="shared" si="6"/>
        <v>26</v>
      </c>
      <c r="B28" s="22">
        <v>3</v>
      </c>
      <c r="C28" s="23">
        <v>2</v>
      </c>
      <c r="D28" s="23">
        <v>0</v>
      </c>
      <c r="E28" s="23">
        <v>2</v>
      </c>
      <c r="F28" s="24">
        <v>2</v>
      </c>
      <c r="G28" s="23">
        <v>2</v>
      </c>
      <c r="H28" s="23">
        <v>1</v>
      </c>
      <c r="I28" s="23">
        <v>3</v>
      </c>
      <c r="J28" s="24">
        <v>5</v>
      </c>
      <c r="K28" s="23">
        <v>0</v>
      </c>
      <c r="L28" s="23">
        <v>0</v>
      </c>
      <c r="M28" s="23">
        <v>2</v>
      </c>
      <c r="N28" s="18">
        <f t="shared" si="7"/>
        <v>0.91465912076004718</v>
      </c>
      <c r="O28" s="2">
        <f t="shared" si="8"/>
        <v>0.85571696331098546</v>
      </c>
      <c r="P28" s="29">
        <f t="shared" si="9"/>
        <v>0.70030097525185364</v>
      </c>
      <c r="R28"/>
      <c r="S28"/>
      <c r="T28"/>
      <c r="U28"/>
      <c r="V28"/>
      <c r="W28"/>
      <c r="X28"/>
    </row>
    <row r="29" spans="1:24" s="1" customFormat="1">
      <c r="A29">
        <f t="shared" si="6"/>
        <v>27</v>
      </c>
      <c r="B29" s="19">
        <v>3</v>
      </c>
      <c r="C29" s="20">
        <v>0</v>
      </c>
      <c r="D29" s="20">
        <v>0</v>
      </c>
      <c r="E29" s="20">
        <v>2</v>
      </c>
      <c r="F29" s="21">
        <v>3</v>
      </c>
      <c r="G29" s="20">
        <v>0</v>
      </c>
      <c r="H29" s="20">
        <v>0</v>
      </c>
      <c r="I29" s="20">
        <v>2</v>
      </c>
      <c r="J29" s="21">
        <v>3</v>
      </c>
      <c r="K29" s="20">
        <v>0</v>
      </c>
      <c r="L29" s="20">
        <v>0</v>
      </c>
      <c r="M29" s="20">
        <v>2</v>
      </c>
      <c r="N29" s="18">
        <f t="shared" si="7"/>
        <v>1</v>
      </c>
      <c r="O29" s="2">
        <f t="shared" si="8"/>
        <v>1</v>
      </c>
      <c r="P29" s="29">
        <f t="shared" si="9"/>
        <v>1</v>
      </c>
      <c r="R29"/>
      <c r="S29"/>
      <c r="T29"/>
      <c r="U29"/>
      <c r="V29"/>
      <c r="W29"/>
      <c r="X29"/>
    </row>
    <row r="30" spans="1:24" s="1" customFormat="1">
      <c r="A30">
        <f t="shared" si="6"/>
        <v>28</v>
      </c>
      <c r="B30" s="22">
        <v>1</v>
      </c>
      <c r="C30" s="23">
        <v>0</v>
      </c>
      <c r="D30" s="23">
        <v>0</v>
      </c>
      <c r="E30" s="23">
        <v>1</v>
      </c>
      <c r="F30" s="24">
        <v>1</v>
      </c>
      <c r="G30" s="23">
        <v>0</v>
      </c>
      <c r="H30" s="23">
        <v>0</v>
      </c>
      <c r="I30" s="23">
        <v>1</v>
      </c>
      <c r="J30" s="24">
        <v>1</v>
      </c>
      <c r="K30" s="23">
        <v>0</v>
      </c>
      <c r="L30" s="23">
        <v>0</v>
      </c>
      <c r="M30" s="23">
        <v>1</v>
      </c>
      <c r="N30" s="18">
        <f t="shared" si="7"/>
        <v>1</v>
      </c>
      <c r="O30" s="2">
        <f t="shared" si="8"/>
        <v>1</v>
      </c>
      <c r="P30" s="29">
        <f t="shared" si="9"/>
        <v>1</v>
      </c>
      <c r="R30"/>
      <c r="S30"/>
      <c r="T30"/>
      <c r="U30"/>
      <c r="V30"/>
      <c r="W30"/>
      <c r="X30"/>
    </row>
    <row r="31" spans="1:24" s="1" customFormat="1">
      <c r="A31">
        <f t="shared" si="6"/>
        <v>29</v>
      </c>
      <c r="B31" s="19">
        <v>3</v>
      </c>
      <c r="C31" s="20">
        <v>0</v>
      </c>
      <c r="D31" s="20">
        <v>1</v>
      </c>
      <c r="E31" s="20">
        <v>2</v>
      </c>
      <c r="F31" s="21">
        <v>3</v>
      </c>
      <c r="G31" s="20">
        <v>0</v>
      </c>
      <c r="H31" s="20">
        <v>1</v>
      </c>
      <c r="I31" s="20">
        <v>3</v>
      </c>
      <c r="J31" s="21">
        <v>3</v>
      </c>
      <c r="K31" s="20">
        <v>0</v>
      </c>
      <c r="L31" s="20">
        <v>1</v>
      </c>
      <c r="M31" s="20">
        <v>1</v>
      </c>
      <c r="N31" s="18">
        <f t="shared" si="7"/>
        <v>0.98102294317594529</v>
      </c>
      <c r="O31" s="2">
        <f t="shared" si="8"/>
        <v>0.96698755683045634</v>
      </c>
      <c r="P31" s="29">
        <f t="shared" si="9"/>
        <v>0.89922880302589703</v>
      </c>
      <c r="R31"/>
      <c r="S31"/>
      <c r="T31"/>
      <c r="U31"/>
      <c r="V31"/>
      <c r="W31"/>
      <c r="X31"/>
    </row>
    <row r="32" spans="1:24" s="1" customFormat="1">
      <c r="A32">
        <f t="shared" si="6"/>
        <v>30</v>
      </c>
      <c r="B32" s="22">
        <v>1</v>
      </c>
      <c r="C32" s="23">
        <v>2</v>
      </c>
      <c r="D32" s="23">
        <v>0</v>
      </c>
      <c r="E32" s="23">
        <v>2</v>
      </c>
      <c r="F32" s="24">
        <v>1</v>
      </c>
      <c r="G32" s="23">
        <v>2</v>
      </c>
      <c r="H32" s="23">
        <v>0</v>
      </c>
      <c r="I32" s="23">
        <v>3</v>
      </c>
      <c r="J32" s="24">
        <v>1</v>
      </c>
      <c r="K32" s="23">
        <v>1</v>
      </c>
      <c r="L32" s="23">
        <v>1</v>
      </c>
      <c r="M32" s="23">
        <v>2</v>
      </c>
      <c r="N32" s="18">
        <f t="shared" si="7"/>
        <v>0.97995788701222275</v>
      </c>
      <c r="O32" s="2">
        <f t="shared" si="8"/>
        <v>0.88191710368819687</v>
      </c>
      <c r="P32" s="29">
        <f t="shared" si="9"/>
        <v>0.90913729009698963</v>
      </c>
      <c r="R32"/>
      <c r="S32"/>
      <c r="T32"/>
      <c r="U32"/>
      <c r="V32"/>
      <c r="W32"/>
      <c r="X32"/>
    </row>
    <row r="33" spans="1:24" s="1" customFormat="1">
      <c r="A33">
        <f t="shared" si="6"/>
        <v>31</v>
      </c>
      <c r="B33" s="19">
        <v>2</v>
      </c>
      <c r="C33" s="20">
        <v>1</v>
      </c>
      <c r="D33" s="20">
        <v>0</v>
      </c>
      <c r="E33" s="20">
        <v>3</v>
      </c>
      <c r="F33" s="21">
        <v>2</v>
      </c>
      <c r="G33" s="20">
        <v>1</v>
      </c>
      <c r="H33" s="20">
        <v>0</v>
      </c>
      <c r="I33" s="20">
        <v>2</v>
      </c>
      <c r="J33" s="21">
        <v>0</v>
      </c>
      <c r="K33" s="20">
        <v>3</v>
      </c>
      <c r="L33" s="20">
        <v>0</v>
      </c>
      <c r="M33" s="20">
        <v>2</v>
      </c>
      <c r="N33" s="18">
        <f t="shared" si="7"/>
        <v>0.97995788701222275</v>
      </c>
      <c r="O33" s="2">
        <f t="shared" si="8"/>
        <v>0.66712438499499105</v>
      </c>
      <c r="P33" s="29">
        <f t="shared" si="9"/>
        <v>0.64715022892943397</v>
      </c>
      <c r="R33"/>
      <c r="S33"/>
      <c r="T33"/>
      <c r="U33"/>
      <c r="V33"/>
      <c r="W33"/>
      <c r="X33"/>
    </row>
    <row r="34" spans="1:24" s="1" customFormat="1">
      <c r="A34">
        <f t="shared" si="6"/>
        <v>32</v>
      </c>
      <c r="B34" s="22">
        <v>2</v>
      </c>
      <c r="C34" s="23">
        <v>0</v>
      </c>
      <c r="D34" s="23">
        <v>0</v>
      </c>
      <c r="E34" s="23">
        <v>3</v>
      </c>
      <c r="F34" s="24">
        <v>2</v>
      </c>
      <c r="G34" s="23">
        <v>0</v>
      </c>
      <c r="H34" s="23">
        <v>0</v>
      </c>
      <c r="I34" s="23">
        <v>2</v>
      </c>
      <c r="J34" s="24">
        <v>2</v>
      </c>
      <c r="K34" s="23">
        <v>0</v>
      </c>
      <c r="L34" s="23">
        <v>0</v>
      </c>
      <c r="M34" s="23">
        <v>2</v>
      </c>
      <c r="N34" s="18">
        <f t="shared" si="7"/>
        <v>0.98058067569092022</v>
      </c>
      <c r="O34" s="2">
        <f t="shared" si="8"/>
        <v>0.98058067569092022</v>
      </c>
      <c r="P34" s="29">
        <f t="shared" si="9"/>
        <v>1</v>
      </c>
      <c r="R34"/>
      <c r="S34"/>
      <c r="T34"/>
      <c r="U34"/>
      <c r="V34"/>
      <c r="W34"/>
      <c r="X34"/>
    </row>
    <row r="35" spans="1:24" s="1" customFormat="1">
      <c r="A35">
        <f t="shared" si="6"/>
        <v>33</v>
      </c>
      <c r="B35" s="8">
        <v>2</v>
      </c>
      <c r="C35" s="9">
        <v>0</v>
      </c>
      <c r="D35" s="9">
        <v>0</v>
      </c>
      <c r="E35" s="9">
        <v>3</v>
      </c>
      <c r="F35" s="16">
        <v>2</v>
      </c>
      <c r="G35" s="9">
        <v>0</v>
      </c>
      <c r="H35" s="9">
        <v>0</v>
      </c>
      <c r="I35" s="9">
        <v>2</v>
      </c>
      <c r="J35" s="16">
        <v>2</v>
      </c>
      <c r="K35" s="9">
        <v>0</v>
      </c>
      <c r="L35" s="9">
        <v>0</v>
      </c>
      <c r="M35" s="9">
        <v>2</v>
      </c>
      <c r="N35" s="18">
        <f t="shared" si="7"/>
        <v>0.98058067569092022</v>
      </c>
      <c r="O35" s="2">
        <f t="shared" si="8"/>
        <v>0.98058067569092022</v>
      </c>
      <c r="P35" s="29">
        <f t="shared" si="9"/>
        <v>1</v>
      </c>
      <c r="R35"/>
      <c r="S35"/>
      <c r="T35"/>
      <c r="U35"/>
      <c r="V35"/>
      <c r="W35"/>
      <c r="X35"/>
    </row>
  </sheetData>
  <autoFilter ref="B2:M35" xr:uid="{03A45DB7-0019-454E-8F17-3003E0E28B80}"/>
  <conditionalFormatting sqref="B3:E35">
    <cfRule type="expression" dxfId="8" priority="4">
      <formula>$D3&lt;&gt;0</formula>
    </cfRule>
  </conditionalFormatting>
  <conditionalFormatting sqref="F3:I35">
    <cfRule type="expression" dxfId="7" priority="3">
      <formula>$H3&lt;&gt;0</formula>
    </cfRule>
  </conditionalFormatting>
  <conditionalFormatting sqref="J3:M35">
    <cfRule type="expression" dxfId="6" priority="2">
      <formula>$L3&lt;&gt;0</formula>
    </cfRule>
  </conditionalFormatting>
  <conditionalFormatting sqref="N3:P35">
    <cfRule type="expression" dxfId="5" priority="5">
      <formula>ABS(N3)&lt;$Q$2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5DB7-0019-454E-8F17-3003E0E28B80}">
  <dimension ref="A1:X151"/>
  <sheetViews>
    <sheetView topLeftCell="I1" workbookViewId="0">
      <pane ySplit="2" topLeftCell="A3" activePane="bottomLeft" state="frozen"/>
      <selection pane="bottomLeft" activeCell="R26" sqref="R26"/>
    </sheetView>
  </sheetViews>
  <sheetFormatPr defaultRowHeight="13.8"/>
  <cols>
    <col min="1" max="1" width="3.69921875" customWidth="1"/>
    <col min="2" max="2" width="3.59765625" bestFit="1" customWidth="1"/>
    <col min="3" max="3" width="8.5" bestFit="1" customWidth="1"/>
    <col min="4" max="5" width="7" bestFit="1" customWidth="1"/>
    <col min="6" max="6" width="3.59765625" style="1" bestFit="1" customWidth="1"/>
    <col min="7" max="7" width="8.5" bestFit="1" customWidth="1"/>
    <col min="8" max="9" width="7" bestFit="1" customWidth="1"/>
    <col min="10" max="10" width="3.59765625" style="1" bestFit="1" customWidth="1"/>
    <col min="11" max="11" width="8.5" bestFit="1" customWidth="1"/>
    <col min="12" max="13" width="7" bestFit="1" customWidth="1"/>
    <col min="14" max="14" width="8.69921875" style="1" customWidth="1"/>
    <col min="15" max="16" width="8.69921875" customWidth="1"/>
    <col min="17" max="17" width="8.69921875" style="1" customWidth="1"/>
    <col min="18" max="18" width="22.5" bestFit="1" customWidth="1"/>
    <col min="19" max="22" width="8.69921875" customWidth="1"/>
    <col min="23" max="24" width="12.69921875" bestFit="1" customWidth="1"/>
    <col min="25" max="29" width="8.69921875" customWidth="1"/>
  </cols>
  <sheetData>
    <row r="1" spans="1:24">
      <c r="A1" t="s">
        <v>17</v>
      </c>
      <c r="B1" s="4" t="s">
        <v>0</v>
      </c>
      <c r="C1" s="4"/>
      <c r="D1" s="4"/>
      <c r="E1" s="4"/>
      <c r="F1" s="14" t="s">
        <v>5</v>
      </c>
      <c r="G1" s="4"/>
      <c r="H1" s="4"/>
      <c r="I1" s="4"/>
      <c r="J1" s="14" t="s">
        <v>6</v>
      </c>
      <c r="K1" s="4"/>
      <c r="L1" s="4"/>
      <c r="M1" s="4"/>
      <c r="N1" s="26" t="s">
        <v>14</v>
      </c>
      <c r="O1" s="3" t="s">
        <v>14</v>
      </c>
      <c r="P1" s="3" t="s">
        <v>11</v>
      </c>
      <c r="Q1" s="26" t="s">
        <v>16</v>
      </c>
      <c r="R1" s="3" t="s">
        <v>21</v>
      </c>
      <c r="S1" s="3" t="s">
        <v>10</v>
      </c>
      <c r="T1" s="3" t="s">
        <v>18</v>
      </c>
      <c r="U1" s="3" t="s">
        <v>19</v>
      </c>
      <c r="V1" s="3" t="s">
        <v>20</v>
      </c>
      <c r="W1" s="3" t="str">
        <f>"% cos. &lt; " &amp; $Q$2</f>
        <v>% cos. &lt; 0,8</v>
      </c>
      <c r="X1" s="3" t="str">
        <f>"Nb &lt; " &amp; $Q$2 &amp; " (abs)"</f>
        <v>Nb &lt; 0,8 (abs)</v>
      </c>
    </row>
    <row r="2" spans="1:24">
      <c r="A2">
        <f>COUNTA(A3:A300)</f>
        <v>149</v>
      </c>
      <c r="B2" s="5" t="s">
        <v>1</v>
      </c>
      <c r="C2" s="6" t="s">
        <v>2</v>
      </c>
      <c r="D2" s="6" t="s">
        <v>3</v>
      </c>
      <c r="E2" s="6" t="s">
        <v>4</v>
      </c>
      <c r="F2" s="15" t="s">
        <v>1</v>
      </c>
      <c r="G2" s="6" t="s">
        <v>2</v>
      </c>
      <c r="H2" s="6" t="s">
        <v>3</v>
      </c>
      <c r="I2" s="6" t="s">
        <v>4</v>
      </c>
      <c r="J2" s="15" t="s">
        <v>1</v>
      </c>
      <c r="K2" s="6" t="s">
        <v>2</v>
      </c>
      <c r="L2" s="6" t="s">
        <v>3</v>
      </c>
      <c r="M2" s="6" t="s">
        <v>4</v>
      </c>
      <c r="N2" s="26" t="s">
        <v>11</v>
      </c>
      <c r="O2" s="3" t="s">
        <v>15</v>
      </c>
      <c r="P2" s="3" t="s">
        <v>15</v>
      </c>
      <c r="Q2" s="1">
        <v>0.8</v>
      </c>
      <c r="R2" s="3" t="s">
        <v>7</v>
      </c>
      <c r="S2" s="2">
        <f ca="1">AVERAGE(OFFSET($N$3, 0, ROW(A1)-1, $A$2, 1))</f>
        <v>0.94552662960964051</v>
      </c>
      <c r="T2" s="2">
        <f ca="1">MIN(OFFSET($N$3, 0, ROW(A1)-1, $A$2, 1))</f>
        <v>0.43040528987292936</v>
      </c>
      <c r="U2" s="2">
        <f ca="1">MAX(OFFSET($N$3, 0, ROW(A1)-1, $A$2, 1))</f>
        <v>1</v>
      </c>
      <c r="V2" s="2">
        <f ca="1">_xlfn.STDEV.P(OFFSET($N$3, 0, ROW(A1)-1, $A$2, 1))</f>
        <v>0.1171177399620619</v>
      </c>
      <c r="W2" s="27">
        <f ca="1">X2/$A$2</f>
        <v>2.6845637583892617E-2</v>
      </c>
      <c r="X2">
        <f ca="1">COUNTIF(OFFSET($N$3, 0, ROW(A1)-1, $A$2, 1), "&lt;"&amp;$Q$2)</f>
        <v>4</v>
      </c>
    </row>
    <row r="3" spans="1:24">
      <c r="A3">
        <f>ROW(A1)</f>
        <v>1</v>
      </c>
      <c r="B3" s="8">
        <v>1</v>
      </c>
      <c r="C3" s="9">
        <v>1</v>
      </c>
      <c r="D3" s="9">
        <v>0</v>
      </c>
      <c r="E3" s="9">
        <v>3</v>
      </c>
      <c r="F3" s="16">
        <v>0</v>
      </c>
      <c r="G3" s="9">
        <v>1</v>
      </c>
      <c r="H3" s="9">
        <v>1</v>
      </c>
      <c r="I3" s="9">
        <v>3</v>
      </c>
      <c r="J3" s="16">
        <v>0</v>
      </c>
      <c r="K3" s="9">
        <v>1</v>
      </c>
      <c r="L3" s="9">
        <v>1</v>
      </c>
      <c r="M3" s="10">
        <v>3</v>
      </c>
      <c r="N3" s="18">
        <f>SUMPRODUCT($B3:$E3, $F3:$I3)/SQRT(SUMSQ($B3:$E3)*SUMSQ($F3:$I3))</f>
        <v>0.90909090909090906</v>
      </c>
      <c r="O3" s="2">
        <f>SUMPRODUCT($B3:$E3, $J3:$M3)/SQRT(SUMSQ($B3:$E3)*SUMSQ($J3:$M3))</f>
        <v>0.90909090909090906</v>
      </c>
      <c r="P3" s="29">
        <f>SUMPRODUCT($J3:$M3, $F3:$I3)/SQRT(SUMSQ($J3:$M3)*SUMSQ($F3:$I3))</f>
        <v>1</v>
      </c>
      <c r="R3" s="3" t="s">
        <v>8</v>
      </c>
      <c r="S3" s="2">
        <f t="shared" ref="S3:S4" ca="1" si="0">AVERAGE(OFFSET($N$3, 0, ROW(A2)-1, $A$2, 1))</f>
        <v>0.9545424147797954</v>
      </c>
      <c r="T3" s="2">
        <f t="shared" ref="T3:T4" ca="1" si="1">MIN(OFFSET($N$3, 0, ROW(A2)-1, $A$2, 1))</f>
        <v>0.7453559924999299</v>
      </c>
      <c r="U3" s="2">
        <f t="shared" ref="U3:U4" ca="1" si="2">MAX(OFFSET($N$3, 0, ROW(A2)-1, $A$2, 1))</f>
        <v>1</v>
      </c>
      <c r="V3" s="2">
        <f t="shared" ref="V3:V4" ca="1" si="3">_xlfn.STDEV.P(OFFSET($N$3, 0, ROW(A2)-1, $A$2, 1))</f>
        <v>6.5725230203517448E-2</v>
      </c>
      <c r="W3" s="27">
        <f t="shared" ref="W3:W4" ca="1" si="4">X3/$A$2</f>
        <v>1.3422818791946308E-2</v>
      </c>
      <c r="X3">
        <f t="shared" ref="X3:X4" ca="1" si="5">COUNTIF(OFFSET($N$3, 0, ROW(A2)-1, $A$2, 1), "&lt;"&amp;$Q$2)</f>
        <v>2</v>
      </c>
    </row>
    <row r="4" spans="1:24">
      <c r="A4">
        <f t="shared" ref="A4:A67" si="6">ROW(A2)</f>
        <v>2</v>
      </c>
      <c r="B4" s="11">
        <v>3</v>
      </c>
      <c r="C4" s="12">
        <v>1</v>
      </c>
      <c r="D4" s="12">
        <v>0</v>
      </c>
      <c r="E4" s="12">
        <v>0</v>
      </c>
      <c r="F4" s="17">
        <v>3</v>
      </c>
      <c r="G4" s="12">
        <v>1</v>
      </c>
      <c r="H4" s="12">
        <v>0</v>
      </c>
      <c r="I4" s="12">
        <v>0</v>
      </c>
      <c r="J4" s="17">
        <v>3</v>
      </c>
      <c r="K4" s="12">
        <v>1</v>
      </c>
      <c r="L4" s="12">
        <v>0</v>
      </c>
      <c r="M4" s="13">
        <v>0</v>
      </c>
      <c r="N4" s="18">
        <f t="shared" ref="N4:N35" si="7">SUMPRODUCT($B4:$E4, $F4:$I4)/SQRT(SUMSQ($B4:$E4)*SUMSQ($F4:$I4))</f>
        <v>1</v>
      </c>
      <c r="O4" s="2">
        <f t="shared" ref="O4:O35" si="8">SUMPRODUCT($B4:$E4, $J4:$M4)/SQRT(SUMSQ($B4:$E4)*SUMSQ($J4:$M4))</f>
        <v>1</v>
      </c>
      <c r="P4" s="29">
        <f t="shared" ref="P4:P35" si="9">SUMPRODUCT($J4:$M4, $F4:$I4)/SQRT(SUMSQ($J4:$M4)*SUMSQ($F4:$I4))</f>
        <v>1</v>
      </c>
      <c r="R4" s="3" t="s">
        <v>9</v>
      </c>
      <c r="S4" s="2">
        <f t="shared" ca="1" si="0"/>
        <v>0.92039917903899715</v>
      </c>
      <c r="T4" s="2">
        <f t="shared" ca="1" si="1"/>
        <v>0.43040528987292936</v>
      </c>
      <c r="U4" s="2">
        <f t="shared" ca="1" si="2"/>
        <v>1</v>
      </c>
      <c r="V4" s="2">
        <f t="shared" ca="1" si="3"/>
        <v>0.14783425999338087</v>
      </c>
      <c r="W4" s="27">
        <f t="shared" ca="1" si="4"/>
        <v>2.6845637583892617E-2</v>
      </c>
      <c r="X4">
        <f t="shared" ca="1" si="5"/>
        <v>4</v>
      </c>
    </row>
    <row r="5" spans="1:24">
      <c r="A5">
        <f t="shared" si="6"/>
        <v>3</v>
      </c>
      <c r="B5" s="8">
        <v>0</v>
      </c>
      <c r="C5" s="9">
        <v>1</v>
      </c>
      <c r="D5" s="9">
        <v>0</v>
      </c>
      <c r="E5" s="9">
        <v>2</v>
      </c>
      <c r="F5" s="16">
        <v>0</v>
      </c>
      <c r="G5" s="9">
        <v>1</v>
      </c>
      <c r="H5" s="9">
        <v>0</v>
      </c>
      <c r="I5" s="9">
        <v>3</v>
      </c>
      <c r="J5" s="16">
        <v>0</v>
      </c>
      <c r="K5" s="9">
        <v>1</v>
      </c>
      <c r="L5" s="9">
        <v>0</v>
      </c>
      <c r="M5" s="10">
        <v>4</v>
      </c>
      <c r="N5" s="18">
        <f t="shared" si="7"/>
        <v>0.98994949366116647</v>
      </c>
      <c r="O5" s="2">
        <f t="shared" si="8"/>
        <v>0.97618706018395285</v>
      </c>
      <c r="P5" s="29">
        <f t="shared" si="9"/>
        <v>0.99705448550158149</v>
      </c>
      <c r="R5" s="3"/>
    </row>
    <row r="6" spans="1:24">
      <c r="A6">
        <f t="shared" si="6"/>
        <v>4</v>
      </c>
      <c r="B6" s="11">
        <v>0</v>
      </c>
      <c r="C6" s="12">
        <v>6</v>
      </c>
      <c r="D6" s="12">
        <v>0</v>
      </c>
      <c r="E6" s="12">
        <v>1</v>
      </c>
      <c r="F6" s="17">
        <v>0</v>
      </c>
      <c r="G6" s="12">
        <v>6</v>
      </c>
      <c r="H6" s="12">
        <v>0</v>
      </c>
      <c r="I6" s="12">
        <v>1</v>
      </c>
      <c r="J6" s="17">
        <v>0</v>
      </c>
      <c r="K6" s="12">
        <v>6</v>
      </c>
      <c r="L6" s="12">
        <v>0</v>
      </c>
      <c r="M6" s="13">
        <v>3</v>
      </c>
      <c r="N6" s="18">
        <f t="shared" si="7"/>
        <v>1</v>
      </c>
      <c r="O6" s="2">
        <f t="shared" si="8"/>
        <v>0.9557790087219501</v>
      </c>
      <c r="P6" s="29">
        <f t="shared" si="9"/>
        <v>0.9557790087219501</v>
      </c>
      <c r="R6" s="7"/>
      <c r="S6" s="7"/>
      <c r="T6" s="28"/>
      <c r="U6" s="28"/>
      <c r="V6" s="28"/>
    </row>
    <row r="7" spans="1:24">
      <c r="A7">
        <f t="shared" si="6"/>
        <v>5</v>
      </c>
      <c r="B7" s="8">
        <v>0</v>
      </c>
      <c r="C7" s="9">
        <v>3</v>
      </c>
      <c r="D7" s="9">
        <v>0</v>
      </c>
      <c r="E7" s="9">
        <v>2</v>
      </c>
      <c r="F7" s="16">
        <v>0</v>
      </c>
      <c r="G7" s="9">
        <v>3</v>
      </c>
      <c r="H7" s="9">
        <v>0</v>
      </c>
      <c r="I7" s="9">
        <v>2</v>
      </c>
      <c r="J7" s="16">
        <v>0</v>
      </c>
      <c r="K7" s="9">
        <v>3</v>
      </c>
      <c r="L7" s="9">
        <v>0</v>
      </c>
      <c r="M7" s="10">
        <v>1</v>
      </c>
      <c r="N7" s="18">
        <f t="shared" si="7"/>
        <v>1</v>
      </c>
      <c r="O7" s="2">
        <f t="shared" si="8"/>
        <v>0.96476382123773219</v>
      </c>
      <c r="P7" s="29">
        <f t="shared" si="9"/>
        <v>0.96476382123773219</v>
      </c>
      <c r="R7" s="2"/>
      <c r="S7" s="2"/>
      <c r="T7" s="2"/>
      <c r="U7" s="2"/>
      <c r="V7" s="2"/>
    </row>
    <row r="8" spans="1:24">
      <c r="A8">
        <f t="shared" si="6"/>
        <v>6</v>
      </c>
      <c r="B8" s="11">
        <v>3</v>
      </c>
      <c r="C8" s="12">
        <v>7</v>
      </c>
      <c r="D8" s="12">
        <v>0</v>
      </c>
      <c r="E8" s="12">
        <v>2</v>
      </c>
      <c r="F8" s="17">
        <v>3</v>
      </c>
      <c r="G8" s="12">
        <v>7</v>
      </c>
      <c r="H8" s="12">
        <v>0</v>
      </c>
      <c r="I8" s="12">
        <v>0</v>
      </c>
      <c r="J8" s="17">
        <v>1</v>
      </c>
      <c r="K8" s="12">
        <v>7</v>
      </c>
      <c r="L8" s="12">
        <v>2</v>
      </c>
      <c r="M8" s="13">
        <v>2</v>
      </c>
      <c r="N8" s="18">
        <f t="shared" si="7"/>
        <v>0.96720415164935158</v>
      </c>
      <c r="O8" s="2">
        <f t="shared" si="8"/>
        <v>0.93385228435109813</v>
      </c>
      <c r="P8" s="29">
        <f t="shared" si="9"/>
        <v>0.89655172413793105</v>
      </c>
    </row>
    <row r="9" spans="1:24">
      <c r="A9">
        <f t="shared" si="6"/>
        <v>7</v>
      </c>
      <c r="B9" s="8">
        <v>0</v>
      </c>
      <c r="C9" s="9">
        <v>3</v>
      </c>
      <c r="D9" s="9">
        <v>1</v>
      </c>
      <c r="E9" s="9">
        <v>2</v>
      </c>
      <c r="F9" s="16">
        <v>0</v>
      </c>
      <c r="G9" s="9">
        <v>4</v>
      </c>
      <c r="H9" s="9">
        <v>0</v>
      </c>
      <c r="I9" s="9">
        <v>2</v>
      </c>
      <c r="J9" s="16">
        <v>0</v>
      </c>
      <c r="K9" s="9">
        <v>4</v>
      </c>
      <c r="L9" s="9">
        <v>0</v>
      </c>
      <c r="M9" s="10">
        <v>2</v>
      </c>
      <c r="N9" s="18">
        <f t="shared" si="7"/>
        <v>0.9561828874675149</v>
      </c>
      <c r="O9" s="2">
        <f t="shared" si="8"/>
        <v>0.9561828874675149</v>
      </c>
      <c r="P9" s="29">
        <f t="shared" si="9"/>
        <v>1</v>
      </c>
      <c r="R9" s="3"/>
    </row>
    <row r="10" spans="1:24">
      <c r="A10">
        <f t="shared" si="6"/>
        <v>8</v>
      </c>
      <c r="B10" s="11">
        <v>0</v>
      </c>
      <c r="C10" s="12">
        <v>5</v>
      </c>
      <c r="D10" s="12">
        <v>0</v>
      </c>
      <c r="E10" s="12">
        <v>2</v>
      </c>
      <c r="F10" s="17">
        <v>0</v>
      </c>
      <c r="G10" s="12">
        <v>5</v>
      </c>
      <c r="H10" s="12">
        <v>0</v>
      </c>
      <c r="I10" s="12">
        <v>1</v>
      </c>
      <c r="J10" s="17">
        <v>1</v>
      </c>
      <c r="K10" s="12">
        <v>4</v>
      </c>
      <c r="L10" s="12">
        <v>0</v>
      </c>
      <c r="M10" s="13">
        <v>1</v>
      </c>
      <c r="N10" s="18">
        <f t="shared" si="7"/>
        <v>0.98328200498446006</v>
      </c>
      <c r="O10" s="2">
        <f t="shared" si="8"/>
        <v>0.96291384097129873</v>
      </c>
      <c r="P10" s="29">
        <f t="shared" si="9"/>
        <v>0.97072534339415084</v>
      </c>
      <c r="R10" s="7"/>
      <c r="S10" s="7"/>
      <c r="T10" s="28"/>
      <c r="U10" s="28"/>
      <c r="V10" s="28"/>
    </row>
    <row r="11" spans="1:24">
      <c r="A11">
        <f t="shared" si="6"/>
        <v>9</v>
      </c>
      <c r="B11" s="8">
        <v>4</v>
      </c>
      <c r="C11" s="9">
        <v>5</v>
      </c>
      <c r="D11" s="9">
        <v>2</v>
      </c>
      <c r="E11" s="9">
        <v>3</v>
      </c>
      <c r="F11" s="16">
        <v>5</v>
      </c>
      <c r="G11" s="9">
        <v>5</v>
      </c>
      <c r="H11" s="9">
        <v>1</v>
      </c>
      <c r="I11" s="9">
        <v>4</v>
      </c>
      <c r="J11" s="16">
        <v>5</v>
      </c>
      <c r="K11" s="9">
        <v>5</v>
      </c>
      <c r="L11" s="9">
        <v>1</v>
      </c>
      <c r="M11" s="10">
        <v>1</v>
      </c>
      <c r="N11" s="18">
        <f t="shared" si="7"/>
        <v>0.98088418050583903</v>
      </c>
      <c r="O11" s="2">
        <f t="shared" si="8"/>
        <v>0.9435641951204965</v>
      </c>
      <c r="P11" s="29">
        <f t="shared" si="9"/>
        <v>0.93180195291108359</v>
      </c>
      <c r="R11" s="2"/>
      <c r="S11" s="2"/>
      <c r="T11" s="2"/>
      <c r="U11" s="2"/>
      <c r="V11" s="2"/>
    </row>
    <row r="12" spans="1:24">
      <c r="A12">
        <f t="shared" si="6"/>
        <v>10</v>
      </c>
      <c r="B12" s="11">
        <v>0</v>
      </c>
      <c r="C12" s="12">
        <v>10</v>
      </c>
      <c r="D12" s="12">
        <v>0</v>
      </c>
      <c r="E12" s="12">
        <v>1</v>
      </c>
      <c r="F12" s="17">
        <v>0</v>
      </c>
      <c r="G12" s="12">
        <v>10</v>
      </c>
      <c r="H12" s="12">
        <v>0</v>
      </c>
      <c r="I12" s="12">
        <v>2</v>
      </c>
      <c r="J12" s="17">
        <v>0</v>
      </c>
      <c r="K12" s="12">
        <v>10</v>
      </c>
      <c r="L12" s="12">
        <v>0</v>
      </c>
      <c r="M12" s="13">
        <v>2</v>
      </c>
      <c r="N12" s="18">
        <f t="shared" si="7"/>
        <v>0.99522852511997995</v>
      </c>
      <c r="O12" s="2">
        <f t="shared" si="8"/>
        <v>0.99522852511997995</v>
      </c>
      <c r="P12" s="29">
        <f t="shared" si="9"/>
        <v>1</v>
      </c>
    </row>
    <row r="13" spans="1:24">
      <c r="A13">
        <f t="shared" si="6"/>
        <v>11</v>
      </c>
      <c r="B13" s="8">
        <v>0</v>
      </c>
      <c r="C13" s="9">
        <v>4</v>
      </c>
      <c r="D13" s="9">
        <v>0</v>
      </c>
      <c r="E13" s="9">
        <v>1</v>
      </c>
      <c r="F13" s="16">
        <v>0</v>
      </c>
      <c r="G13" s="9">
        <v>4</v>
      </c>
      <c r="H13" s="9">
        <v>0</v>
      </c>
      <c r="I13" s="9">
        <v>1</v>
      </c>
      <c r="J13" s="16">
        <v>0</v>
      </c>
      <c r="K13" s="9">
        <v>4</v>
      </c>
      <c r="L13" s="9">
        <v>0</v>
      </c>
      <c r="M13" s="10">
        <v>1</v>
      </c>
      <c r="N13" s="18">
        <f t="shared" si="7"/>
        <v>1</v>
      </c>
      <c r="O13" s="2">
        <f t="shared" si="8"/>
        <v>1</v>
      </c>
      <c r="P13" s="29">
        <f t="shared" si="9"/>
        <v>1</v>
      </c>
    </row>
    <row r="14" spans="1:24">
      <c r="A14">
        <f t="shared" si="6"/>
        <v>12</v>
      </c>
      <c r="B14" s="11">
        <v>3</v>
      </c>
      <c r="C14" s="12">
        <v>1</v>
      </c>
      <c r="D14" s="12">
        <v>0</v>
      </c>
      <c r="E14" s="12">
        <v>2</v>
      </c>
      <c r="F14" s="17">
        <v>2</v>
      </c>
      <c r="G14" s="12">
        <v>1</v>
      </c>
      <c r="H14" s="12">
        <v>1</v>
      </c>
      <c r="I14" s="12">
        <v>0</v>
      </c>
      <c r="J14" s="17">
        <v>2</v>
      </c>
      <c r="K14" s="12">
        <v>2</v>
      </c>
      <c r="L14" s="12">
        <v>0</v>
      </c>
      <c r="M14" s="13">
        <v>3</v>
      </c>
      <c r="N14" s="18">
        <f t="shared" si="7"/>
        <v>0.76376261582597338</v>
      </c>
      <c r="O14" s="2">
        <f t="shared" si="8"/>
        <v>0.9074852129730302</v>
      </c>
      <c r="P14" s="29">
        <f t="shared" si="9"/>
        <v>0.59408852578600457</v>
      </c>
    </row>
    <row r="15" spans="1:24">
      <c r="A15">
        <f t="shared" si="6"/>
        <v>13</v>
      </c>
      <c r="B15" s="8">
        <v>0</v>
      </c>
      <c r="C15" s="9">
        <v>4</v>
      </c>
      <c r="D15" s="9">
        <v>0</v>
      </c>
      <c r="E15" s="9">
        <v>1</v>
      </c>
      <c r="F15" s="16">
        <v>0</v>
      </c>
      <c r="G15" s="9">
        <v>4</v>
      </c>
      <c r="H15" s="9">
        <v>0</v>
      </c>
      <c r="I15" s="9">
        <v>1</v>
      </c>
      <c r="J15" s="16">
        <v>0</v>
      </c>
      <c r="K15" s="9">
        <v>4</v>
      </c>
      <c r="L15" s="9">
        <v>0</v>
      </c>
      <c r="M15" s="10">
        <v>4</v>
      </c>
      <c r="N15" s="18">
        <f t="shared" si="7"/>
        <v>1</v>
      </c>
      <c r="O15" s="2">
        <f t="shared" si="8"/>
        <v>0.8574929257125441</v>
      </c>
      <c r="P15" s="29">
        <f t="shared" si="9"/>
        <v>0.8574929257125441</v>
      </c>
    </row>
    <row r="16" spans="1:24">
      <c r="A16">
        <f t="shared" si="6"/>
        <v>14</v>
      </c>
      <c r="B16" s="11">
        <v>2</v>
      </c>
      <c r="C16" s="12">
        <v>6</v>
      </c>
      <c r="D16" s="12">
        <v>0</v>
      </c>
      <c r="E16" s="12">
        <v>1</v>
      </c>
      <c r="F16" s="17">
        <v>2</v>
      </c>
      <c r="G16" s="12">
        <v>6</v>
      </c>
      <c r="H16" s="12">
        <v>0</v>
      </c>
      <c r="I16" s="12">
        <v>1</v>
      </c>
      <c r="J16" s="17">
        <v>2</v>
      </c>
      <c r="K16" s="12">
        <v>6</v>
      </c>
      <c r="L16" s="12">
        <v>0</v>
      </c>
      <c r="M16" s="13">
        <v>1</v>
      </c>
      <c r="N16" s="18">
        <f t="shared" si="7"/>
        <v>1</v>
      </c>
      <c r="O16" s="2">
        <f t="shared" si="8"/>
        <v>1</v>
      </c>
      <c r="P16" s="29">
        <f t="shared" si="9"/>
        <v>1</v>
      </c>
    </row>
    <row r="17" spans="1:16">
      <c r="A17">
        <f t="shared" si="6"/>
        <v>15</v>
      </c>
      <c r="B17" s="8">
        <v>0</v>
      </c>
      <c r="C17" s="9">
        <v>5</v>
      </c>
      <c r="D17" s="9">
        <v>0</v>
      </c>
      <c r="E17" s="9">
        <v>3</v>
      </c>
      <c r="F17" s="16">
        <v>0</v>
      </c>
      <c r="G17" s="9">
        <v>5</v>
      </c>
      <c r="H17" s="9">
        <v>0</v>
      </c>
      <c r="I17" s="9">
        <v>3</v>
      </c>
      <c r="J17" s="16">
        <v>0</v>
      </c>
      <c r="K17" s="9">
        <v>5</v>
      </c>
      <c r="L17" s="9">
        <v>0</v>
      </c>
      <c r="M17" s="10">
        <v>3</v>
      </c>
      <c r="N17" s="18">
        <f t="shared" si="7"/>
        <v>1</v>
      </c>
      <c r="O17" s="2">
        <f t="shared" si="8"/>
        <v>1</v>
      </c>
      <c r="P17" s="29">
        <f t="shared" si="9"/>
        <v>1</v>
      </c>
    </row>
    <row r="18" spans="1:16">
      <c r="A18">
        <f t="shared" si="6"/>
        <v>16</v>
      </c>
      <c r="B18" s="11">
        <v>1</v>
      </c>
      <c r="C18" s="12">
        <v>5</v>
      </c>
      <c r="D18" s="12">
        <v>0</v>
      </c>
      <c r="E18" s="12">
        <v>3</v>
      </c>
      <c r="F18" s="17">
        <v>0</v>
      </c>
      <c r="G18" s="12">
        <v>6</v>
      </c>
      <c r="H18" s="12">
        <v>0</v>
      </c>
      <c r="I18" s="12">
        <v>2</v>
      </c>
      <c r="J18" s="17">
        <v>1</v>
      </c>
      <c r="K18" s="12">
        <v>5</v>
      </c>
      <c r="L18" s="12">
        <v>0</v>
      </c>
      <c r="M18" s="13">
        <v>3</v>
      </c>
      <c r="N18" s="18">
        <f t="shared" si="7"/>
        <v>0.96214047088472776</v>
      </c>
      <c r="O18" s="2">
        <f t="shared" si="8"/>
        <v>1</v>
      </c>
      <c r="P18" s="29">
        <f t="shared" si="9"/>
        <v>0.96214047088472776</v>
      </c>
    </row>
    <row r="19" spans="1:16">
      <c r="A19">
        <f t="shared" si="6"/>
        <v>17</v>
      </c>
      <c r="B19" s="8">
        <v>0</v>
      </c>
      <c r="C19" s="9">
        <v>10</v>
      </c>
      <c r="D19" s="9">
        <v>0</v>
      </c>
      <c r="E19" s="9">
        <v>3</v>
      </c>
      <c r="F19" s="16">
        <v>0</v>
      </c>
      <c r="G19" s="9">
        <v>10</v>
      </c>
      <c r="H19" s="9">
        <v>0</v>
      </c>
      <c r="I19" s="9">
        <v>0</v>
      </c>
      <c r="J19" s="16">
        <v>0</v>
      </c>
      <c r="K19" s="9">
        <v>10</v>
      </c>
      <c r="L19" s="9">
        <v>0</v>
      </c>
      <c r="M19" s="10">
        <v>0</v>
      </c>
      <c r="N19" s="18">
        <f t="shared" si="7"/>
        <v>0.95782628522115143</v>
      </c>
      <c r="O19" s="2">
        <f t="shared" si="8"/>
        <v>0.95782628522115143</v>
      </c>
      <c r="P19" s="29">
        <f t="shared" si="9"/>
        <v>1</v>
      </c>
    </row>
    <row r="20" spans="1:16">
      <c r="A20">
        <f t="shared" si="6"/>
        <v>18</v>
      </c>
      <c r="B20" s="11">
        <v>1</v>
      </c>
      <c r="C20" s="12">
        <v>6</v>
      </c>
      <c r="D20" s="12">
        <v>0</v>
      </c>
      <c r="E20" s="12">
        <v>1</v>
      </c>
      <c r="F20" s="17">
        <v>1</v>
      </c>
      <c r="G20" s="12">
        <v>6</v>
      </c>
      <c r="H20" s="12">
        <v>0</v>
      </c>
      <c r="I20" s="12">
        <v>2</v>
      </c>
      <c r="J20" s="17">
        <v>1</v>
      </c>
      <c r="K20" s="12">
        <v>6</v>
      </c>
      <c r="L20" s="12">
        <v>0</v>
      </c>
      <c r="M20" s="13">
        <v>1</v>
      </c>
      <c r="N20" s="18">
        <f t="shared" si="7"/>
        <v>0.98805445427937288</v>
      </c>
      <c r="O20" s="2">
        <f t="shared" si="8"/>
        <v>1</v>
      </c>
      <c r="P20" s="29">
        <f t="shared" si="9"/>
        <v>0.98805445427937288</v>
      </c>
    </row>
    <row r="21" spans="1:16">
      <c r="A21">
        <f t="shared" si="6"/>
        <v>19</v>
      </c>
      <c r="B21" s="8">
        <v>1</v>
      </c>
      <c r="C21" s="9">
        <v>5</v>
      </c>
      <c r="D21" s="9">
        <v>0</v>
      </c>
      <c r="E21" s="9">
        <v>2</v>
      </c>
      <c r="F21" s="16">
        <v>1</v>
      </c>
      <c r="G21" s="9">
        <v>5</v>
      </c>
      <c r="H21" s="9">
        <v>0</v>
      </c>
      <c r="I21" s="9">
        <v>2</v>
      </c>
      <c r="J21" s="16">
        <v>0</v>
      </c>
      <c r="K21" s="9">
        <v>6</v>
      </c>
      <c r="L21" s="9">
        <v>0</v>
      </c>
      <c r="M21" s="10">
        <v>2</v>
      </c>
      <c r="N21" s="18">
        <f t="shared" si="7"/>
        <v>1</v>
      </c>
      <c r="O21" s="2">
        <f t="shared" si="8"/>
        <v>0.98149545762236368</v>
      </c>
      <c r="P21" s="29">
        <f t="shared" si="9"/>
        <v>0.98149545762236368</v>
      </c>
    </row>
    <row r="22" spans="1:16">
      <c r="A22">
        <f t="shared" si="6"/>
        <v>20</v>
      </c>
      <c r="B22" s="11">
        <v>0</v>
      </c>
      <c r="C22" s="12">
        <v>2</v>
      </c>
      <c r="D22" s="12">
        <v>1</v>
      </c>
      <c r="E22" s="12">
        <v>2</v>
      </c>
      <c r="F22" s="17">
        <v>0</v>
      </c>
      <c r="G22" s="12">
        <v>2</v>
      </c>
      <c r="H22" s="12">
        <v>1</v>
      </c>
      <c r="I22" s="12">
        <v>1</v>
      </c>
      <c r="J22" s="17">
        <v>0</v>
      </c>
      <c r="K22" s="12">
        <v>2</v>
      </c>
      <c r="L22" s="12">
        <v>1</v>
      </c>
      <c r="M22" s="13">
        <v>2</v>
      </c>
      <c r="N22" s="18">
        <f t="shared" si="7"/>
        <v>0.95257934441568037</v>
      </c>
      <c r="O22" s="2">
        <f t="shared" si="8"/>
        <v>1</v>
      </c>
      <c r="P22" s="29">
        <f t="shared" si="9"/>
        <v>0.95257934441568037</v>
      </c>
    </row>
    <row r="23" spans="1:16">
      <c r="A23">
        <f t="shared" si="6"/>
        <v>21</v>
      </c>
      <c r="B23" s="8">
        <v>0</v>
      </c>
      <c r="C23" s="9">
        <v>5</v>
      </c>
      <c r="D23" s="9">
        <v>0</v>
      </c>
      <c r="E23" s="9">
        <v>1</v>
      </c>
      <c r="F23" s="16">
        <v>0</v>
      </c>
      <c r="G23" s="9">
        <v>5</v>
      </c>
      <c r="H23" s="9">
        <v>0</v>
      </c>
      <c r="I23" s="9">
        <v>2</v>
      </c>
      <c r="J23" s="16">
        <v>0</v>
      </c>
      <c r="K23" s="9">
        <v>5</v>
      </c>
      <c r="L23" s="9">
        <v>0</v>
      </c>
      <c r="M23" s="10">
        <v>2</v>
      </c>
      <c r="N23" s="18">
        <f t="shared" si="7"/>
        <v>0.98328200498446006</v>
      </c>
      <c r="O23" s="2">
        <f t="shared" si="8"/>
        <v>0.98328200498446006</v>
      </c>
      <c r="P23" s="29">
        <f t="shared" si="9"/>
        <v>1</v>
      </c>
    </row>
    <row r="24" spans="1:16">
      <c r="A24">
        <f t="shared" si="6"/>
        <v>22</v>
      </c>
      <c r="B24" s="11">
        <v>0</v>
      </c>
      <c r="C24" s="12">
        <v>2</v>
      </c>
      <c r="D24" s="12">
        <v>0</v>
      </c>
      <c r="E24" s="12">
        <v>1</v>
      </c>
      <c r="F24" s="17">
        <v>0</v>
      </c>
      <c r="G24" s="12">
        <v>2</v>
      </c>
      <c r="H24" s="12">
        <v>0</v>
      </c>
      <c r="I24" s="12">
        <v>1</v>
      </c>
      <c r="J24" s="17">
        <v>0</v>
      </c>
      <c r="K24" s="12">
        <v>1</v>
      </c>
      <c r="L24" s="12">
        <v>1</v>
      </c>
      <c r="M24" s="13">
        <v>1</v>
      </c>
      <c r="N24" s="18">
        <f t="shared" si="7"/>
        <v>1</v>
      </c>
      <c r="O24" s="2">
        <f t="shared" si="8"/>
        <v>0.7745966692414834</v>
      </c>
      <c r="P24" s="29">
        <f t="shared" si="9"/>
        <v>0.7745966692414834</v>
      </c>
    </row>
    <row r="25" spans="1:16">
      <c r="A25">
        <f t="shared" si="6"/>
        <v>23</v>
      </c>
      <c r="B25" s="8">
        <v>0</v>
      </c>
      <c r="C25" s="9">
        <v>1</v>
      </c>
      <c r="D25" s="9">
        <v>0</v>
      </c>
      <c r="E25" s="9">
        <v>1</v>
      </c>
      <c r="F25" s="16">
        <v>0</v>
      </c>
      <c r="G25" s="9">
        <v>1</v>
      </c>
      <c r="H25" s="9">
        <v>0</v>
      </c>
      <c r="I25" s="9">
        <v>0</v>
      </c>
      <c r="J25" s="16">
        <v>0</v>
      </c>
      <c r="K25" s="9">
        <v>1</v>
      </c>
      <c r="L25" s="9">
        <v>0</v>
      </c>
      <c r="M25" s="10">
        <v>2</v>
      </c>
      <c r="N25" s="18">
        <f t="shared" si="7"/>
        <v>0.70710678118654746</v>
      </c>
      <c r="O25" s="2">
        <f t="shared" si="8"/>
        <v>0.94868329805051377</v>
      </c>
      <c r="P25" s="29">
        <f t="shared" si="9"/>
        <v>0.44721359549995793</v>
      </c>
    </row>
    <row r="26" spans="1:16">
      <c r="A26">
        <f t="shared" si="6"/>
        <v>24</v>
      </c>
      <c r="B26" s="11">
        <v>2</v>
      </c>
      <c r="C26" s="12">
        <v>1</v>
      </c>
      <c r="D26" s="12">
        <v>1</v>
      </c>
      <c r="E26" s="12">
        <v>0</v>
      </c>
      <c r="F26" s="17">
        <v>2</v>
      </c>
      <c r="G26" s="12">
        <v>1</v>
      </c>
      <c r="H26" s="12">
        <v>1</v>
      </c>
      <c r="I26" s="12">
        <v>0</v>
      </c>
      <c r="J26" s="17">
        <v>2</v>
      </c>
      <c r="K26" s="12">
        <v>1</v>
      </c>
      <c r="L26" s="12">
        <v>1</v>
      </c>
      <c r="M26" s="13">
        <v>0</v>
      </c>
      <c r="N26" s="18">
        <f t="shared" si="7"/>
        <v>1</v>
      </c>
      <c r="O26" s="2">
        <f t="shared" si="8"/>
        <v>1</v>
      </c>
      <c r="P26" s="29">
        <f t="shared" si="9"/>
        <v>1</v>
      </c>
    </row>
    <row r="27" spans="1:16">
      <c r="A27">
        <f t="shared" si="6"/>
        <v>25</v>
      </c>
      <c r="B27" s="8">
        <v>3</v>
      </c>
      <c r="C27" s="9">
        <v>2</v>
      </c>
      <c r="D27" s="9">
        <v>0</v>
      </c>
      <c r="E27" s="9">
        <v>2</v>
      </c>
      <c r="F27" s="16">
        <v>3</v>
      </c>
      <c r="G27" s="9">
        <v>2</v>
      </c>
      <c r="H27" s="9">
        <v>0</v>
      </c>
      <c r="I27" s="9">
        <v>2</v>
      </c>
      <c r="J27" s="16">
        <v>1</v>
      </c>
      <c r="K27" s="9">
        <v>3</v>
      </c>
      <c r="L27" s="9">
        <v>1</v>
      </c>
      <c r="M27" s="10">
        <v>3</v>
      </c>
      <c r="N27" s="18">
        <f t="shared" si="7"/>
        <v>1</v>
      </c>
      <c r="O27" s="2">
        <f t="shared" si="8"/>
        <v>0.81348921681996067</v>
      </c>
      <c r="P27" s="29">
        <f t="shared" si="9"/>
        <v>0.81348921681996067</v>
      </c>
    </row>
    <row r="28" spans="1:16">
      <c r="A28">
        <f t="shared" si="6"/>
        <v>26</v>
      </c>
      <c r="B28" s="11">
        <v>1</v>
      </c>
      <c r="C28" s="12">
        <v>5</v>
      </c>
      <c r="D28" s="12">
        <v>0</v>
      </c>
      <c r="E28" s="12">
        <v>3</v>
      </c>
      <c r="F28" s="17">
        <v>0</v>
      </c>
      <c r="G28" s="12">
        <v>6</v>
      </c>
      <c r="H28" s="12">
        <v>0</v>
      </c>
      <c r="I28" s="12">
        <v>3</v>
      </c>
      <c r="J28" s="17">
        <v>1</v>
      </c>
      <c r="K28" s="12">
        <v>5</v>
      </c>
      <c r="L28" s="12">
        <v>0</v>
      </c>
      <c r="M28" s="13">
        <v>4</v>
      </c>
      <c r="N28" s="18">
        <f t="shared" si="7"/>
        <v>0.98270762982399085</v>
      </c>
      <c r="O28" s="2">
        <f t="shared" si="8"/>
        <v>0.99111700881887199</v>
      </c>
      <c r="P28" s="29">
        <f t="shared" si="9"/>
        <v>0.96609178307929588</v>
      </c>
    </row>
    <row r="29" spans="1:16">
      <c r="A29">
        <f t="shared" si="6"/>
        <v>27</v>
      </c>
      <c r="B29" s="8">
        <v>1</v>
      </c>
      <c r="C29" s="9">
        <v>2</v>
      </c>
      <c r="D29" s="9">
        <v>0</v>
      </c>
      <c r="E29" s="9">
        <v>2</v>
      </c>
      <c r="F29" s="16">
        <v>1</v>
      </c>
      <c r="G29" s="9">
        <v>2</v>
      </c>
      <c r="H29" s="9">
        <v>0</v>
      </c>
      <c r="I29" s="9">
        <v>0</v>
      </c>
      <c r="J29" s="16">
        <v>1</v>
      </c>
      <c r="K29" s="9">
        <v>2</v>
      </c>
      <c r="L29" s="9">
        <v>0</v>
      </c>
      <c r="M29" s="10">
        <v>0</v>
      </c>
      <c r="N29" s="18">
        <f t="shared" si="7"/>
        <v>0.7453559924999299</v>
      </c>
      <c r="O29" s="2">
        <f t="shared" si="8"/>
        <v>0.7453559924999299</v>
      </c>
      <c r="P29" s="29">
        <f t="shared" si="9"/>
        <v>1</v>
      </c>
    </row>
    <row r="30" spans="1:16">
      <c r="A30">
        <f t="shared" si="6"/>
        <v>28</v>
      </c>
      <c r="B30" s="11">
        <v>2</v>
      </c>
      <c r="C30" s="12">
        <v>5</v>
      </c>
      <c r="D30" s="12">
        <v>0</v>
      </c>
      <c r="E30" s="12">
        <v>1</v>
      </c>
      <c r="F30" s="17">
        <v>3</v>
      </c>
      <c r="G30" s="12">
        <v>4</v>
      </c>
      <c r="H30" s="12">
        <v>0</v>
      </c>
      <c r="I30" s="12">
        <v>1</v>
      </c>
      <c r="J30" s="17">
        <v>2</v>
      </c>
      <c r="K30" s="12">
        <v>5</v>
      </c>
      <c r="L30" s="12">
        <v>0</v>
      </c>
      <c r="M30" s="13">
        <v>1</v>
      </c>
      <c r="N30" s="18">
        <f t="shared" si="7"/>
        <v>0.9667550799532344</v>
      </c>
      <c r="O30" s="2">
        <f t="shared" si="8"/>
        <v>1</v>
      </c>
      <c r="P30" s="29">
        <f t="shared" si="9"/>
        <v>0.9667550799532344</v>
      </c>
    </row>
    <row r="31" spans="1:16">
      <c r="A31">
        <f t="shared" si="6"/>
        <v>29</v>
      </c>
      <c r="B31" s="8">
        <v>1</v>
      </c>
      <c r="C31" s="9">
        <v>2</v>
      </c>
      <c r="D31" s="9">
        <v>1</v>
      </c>
      <c r="E31" s="9">
        <v>1</v>
      </c>
      <c r="F31" s="16">
        <v>1</v>
      </c>
      <c r="G31" s="9">
        <v>2</v>
      </c>
      <c r="H31" s="9">
        <v>1</v>
      </c>
      <c r="I31" s="9">
        <v>1</v>
      </c>
      <c r="J31" s="16">
        <v>1</v>
      </c>
      <c r="K31" s="9">
        <v>2</v>
      </c>
      <c r="L31" s="9">
        <v>1</v>
      </c>
      <c r="M31" s="10">
        <v>1</v>
      </c>
      <c r="N31" s="18">
        <f t="shared" si="7"/>
        <v>1</v>
      </c>
      <c r="O31" s="2">
        <f t="shared" si="8"/>
        <v>1</v>
      </c>
      <c r="P31" s="29">
        <f t="shared" si="9"/>
        <v>1</v>
      </c>
    </row>
    <row r="32" spans="1:16">
      <c r="A32">
        <f t="shared" si="6"/>
        <v>30</v>
      </c>
      <c r="B32" s="11">
        <v>0</v>
      </c>
      <c r="C32" s="12">
        <v>5</v>
      </c>
      <c r="D32" s="12">
        <v>0</v>
      </c>
      <c r="E32" s="12">
        <v>1</v>
      </c>
      <c r="F32" s="17">
        <v>0</v>
      </c>
      <c r="G32" s="12">
        <v>5</v>
      </c>
      <c r="H32" s="12">
        <v>0</v>
      </c>
      <c r="I32" s="12">
        <v>1</v>
      </c>
      <c r="J32" s="17">
        <v>1</v>
      </c>
      <c r="K32" s="12">
        <v>4</v>
      </c>
      <c r="L32" s="12">
        <v>0</v>
      </c>
      <c r="M32" s="13">
        <v>2</v>
      </c>
      <c r="N32" s="18">
        <f t="shared" si="7"/>
        <v>1</v>
      </c>
      <c r="O32" s="2">
        <f t="shared" si="8"/>
        <v>0.94151308352400831</v>
      </c>
      <c r="P32" s="29">
        <f t="shared" si="9"/>
        <v>0.94151308352400831</v>
      </c>
    </row>
    <row r="33" spans="1:16">
      <c r="A33">
        <f t="shared" si="6"/>
        <v>31</v>
      </c>
      <c r="B33" s="8">
        <v>0</v>
      </c>
      <c r="C33" s="9">
        <v>1</v>
      </c>
      <c r="D33" s="9">
        <v>0</v>
      </c>
      <c r="E33" s="9">
        <v>1</v>
      </c>
      <c r="F33" s="16">
        <v>0</v>
      </c>
      <c r="G33" s="9">
        <v>1</v>
      </c>
      <c r="H33" s="9">
        <v>0</v>
      </c>
      <c r="I33" s="9">
        <v>1</v>
      </c>
      <c r="J33" s="16">
        <v>0</v>
      </c>
      <c r="K33" s="9">
        <v>1</v>
      </c>
      <c r="L33" s="9">
        <v>0</v>
      </c>
      <c r="M33" s="10">
        <v>1</v>
      </c>
      <c r="N33" s="18">
        <f t="shared" si="7"/>
        <v>1</v>
      </c>
      <c r="O33" s="2">
        <f t="shared" si="8"/>
        <v>1</v>
      </c>
      <c r="P33" s="29">
        <f t="shared" si="9"/>
        <v>1</v>
      </c>
    </row>
    <row r="34" spans="1:16">
      <c r="A34">
        <f t="shared" si="6"/>
        <v>32</v>
      </c>
      <c r="B34" s="11">
        <v>5</v>
      </c>
      <c r="C34" s="12">
        <v>2</v>
      </c>
      <c r="D34" s="12">
        <v>0</v>
      </c>
      <c r="E34" s="12">
        <v>2</v>
      </c>
      <c r="F34" s="17">
        <v>0</v>
      </c>
      <c r="G34" s="12">
        <v>7</v>
      </c>
      <c r="H34" s="12">
        <v>0</v>
      </c>
      <c r="I34" s="12">
        <v>2</v>
      </c>
      <c r="J34" s="17">
        <v>5</v>
      </c>
      <c r="K34" s="12">
        <v>2</v>
      </c>
      <c r="L34" s="12">
        <v>0</v>
      </c>
      <c r="M34" s="13">
        <v>2</v>
      </c>
      <c r="N34" s="18">
        <f t="shared" si="7"/>
        <v>0.43040528987292936</v>
      </c>
      <c r="O34" s="2">
        <f t="shared" si="8"/>
        <v>1</v>
      </c>
      <c r="P34" s="29">
        <f t="shared" si="9"/>
        <v>0.43040528987292936</v>
      </c>
    </row>
    <row r="35" spans="1:16">
      <c r="A35">
        <f t="shared" si="6"/>
        <v>33</v>
      </c>
      <c r="B35" s="8">
        <v>2</v>
      </c>
      <c r="C35" s="9">
        <v>0</v>
      </c>
      <c r="D35" s="9">
        <v>0</v>
      </c>
      <c r="E35" s="9">
        <v>3</v>
      </c>
      <c r="F35" s="16">
        <v>2</v>
      </c>
      <c r="G35" s="9">
        <v>0</v>
      </c>
      <c r="H35" s="9">
        <v>0</v>
      </c>
      <c r="I35" s="9">
        <v>2</v>
      </c>
      <c r="J35" s="16">
        <v>2</v>
      </c>
      <c r="K35" s="9">
        <v>0</v>
      </c>
      <c r="L35" s="9">
        <v>0</v>
      </c>
      <c r="M35" s="10">
        <v>3</v>
      </c>
      <c r="N35" s="18">
        <f t="shared" si="7"/>
        <v>0.98058067569092022</v>
      </c>
      <c r="O35" s="2">
        <f t="shared" si="8"/>
        <v>1</v>
      </c>
      <c r="P35" s="29">
        <f t="shared" si="9"/>
        <v>0.98058067569092022</v>
      </c>
    </row>
    <row r="36" spans="1:16">
      <c r="A36">
        <f t="shared" si="6"/>
        <v>34</v>
      </c>
      <c r="B36" s="11">
        <v>2</v>
      </c>
      <c r="C36" s="12">
        <v>3</v>
      </c>
      <c r="D36" s="12">
        <v>1</v>
      </c>
      <c r="E36" s="12">
        <v>3</v>
      </c>
      <c r="F36" s="17">
        <v>2</v>
      </c>
      <c r="G36" s="12">
        <v>3</v>
      </c>
      <c r="H36" s="12">
        <v>1</v>
      </c>
      <c r="I36" s="12">
        <v>3</v>
      </c>
      <c r="J36" s="17">
        <v>1</v>
      </c>
      <c r="K36" s="12">
        <v>4</v>
      </c>
      <c r="L36" s="12">
        <v>1</v>
      </c>
      <c r="M36" s="13">
        <v>3</v>
      </c>
    </row>
    <row r="37" spans="1:16">
      <c r="A37">
        <f t="shared" si="6"/>
        <v>35</v>
      </c>
      <c r="B37" s="8">
        <v>1</v>
      </c>
      <c r="C37" s="9">
        <v>3</v>
      </c>
      <c r="D37" s="9">
        <v>0</v>
      </c>
      <c r="E37" s="9">
        <v>2</v>
      </c>
      <c r="F37" s="16">
        <v>0</v>
      </c>
      <c r="G37" s="9">
        <v>4</v>
      </c>
      <c r="H37" s="9">
        <v>0</v>
      </c>
      <c r="I37" s="9">
        <v>1</v>
      </c>
      <c r="J37" s="16">
        <v>0</v>
      </c>
      <c r="K37" s="9">
        <v>4</v>
      </c>
      <c r="L37" s="9">
        <v>0</v>
      </c>
      <c r="M37" s="10">
        <v>1</v>
      </c>
    </row>
    <row r="38" spans="1:16">
      <c r="A38">
        <f t="shared" si="6"/>
        <v>36</v>
      </c>
      <c r="B38" s="11">
        <v>1</v>
      </c>
      <c r="C38" s="12">
        <v>2</v>
      </c>
      <c r="D38" s="12">
        <v>0</v>
      </c>
      <c r="E38" s="12">
        <v>2</v>
      </c>
      <c r="F38" s="17">
        <v>1</v>
      </c>
      <c r="G38" s="12">
        <v>2</v>
      </c>
      <c r="H38" s="12">
        <v>0</v>
      </c>
      <c r="I38" s="12">
        <v>2</v>
      </c>
      <c r="J38" s="17">
        <v>1</v>
      </c>
      <c r="K38" s="12">
        <v>2</v>
      </c>
      <c r="L38" s="12">
        <v>0</v>
      </c>
      <c r="M38" s="13">
        <v>2</v>
      </c>
    </row>
    <row r="39" spans="1:16">
      <c r="A39">
        <f t="shared" si="6"/>
        <v>37</v>
      </c>
      <c r="B39" s="8">
        <v>0</v>
      </c>
      <c r="C39" s="9">
        <v>15</v>
      </c>
      <c r="D39" s="9">
        <v>0</v>
      </c>
      <c r="E39" s="9">
        <v>3</v>
      </c>
      <c r="F39" s="16">
        <v>0</v>
      </c>
      <c r="G39" s="9">
        <v>15</v>
      </c>
      <c r="H39" s="9">
        <v>0</v>
      </c>
      <c r="I39" s="9">
        <v>3</v>
      </c>
      <c r="J39" s="16">
        <v>0</v>
      </c>
      <c r="K39" s="9">
        <v>15</v>
      </c>
      <c r="L39" s="9">
        <v>0</v>
      </c>
      <c r="M39" s="10">
        <v>2</v>
      </c>
    </row>
    <row r="40" spans="1:16">
      <c r="A40">
        <f t="shared" si="6"/>
        <v>38</v>
      </c>
      <c r="B40" s="11">
        <v>1</v>
      </c>
      <c r="C40" s="12">
        <v>1</v>
      </c>
      <c r="D40" s="12">
        <v>0</v>
      </c>
      <c r="E40" s="12">
        <v>1</v>
      </c>
      <c r="F40" s="17">
        <v>1</v>
      </c>
      <c r="G40" s="12">
        <v>1</v>
      </c>
      <c r="H40" s="12">
        <v>0</v>
      </c>
      <c r="I40" s="12">
        <v>2</v>
      </c>
      <c r="J40" s="17">
        <v>1</v>
      </c>
      <c r="K40" s="12">
        <v>1</v>
      </c>
      <c r="L40" s="12">
        <v>0</v>
      </c>
      <c r="M40" s="13">
        <v>1</v>
      </c>
    </row>
    <row r="41" spans="1:16">
      <c r="A41">
        <f t="shared" si="6"/>
        <v>39</v>
      </c>
      <c r="B41" s="8">
        <v>0</v>
      </c>
      <c r="C41" s="9">
        <v>4</v>
      </c>
      <c r="D41" s="9">
        <v>0</v>
      </c>
      <c r="E41" s="9">
        <v>1</v>
      </c>
      <c r="F41" s="16">
        <v>0</v>
      </c>
      <c r="G41" s="9">
        <v>4</v>
      </c>
      <c r="H41" s="9">
        <v>0</v>
      </c>
      <c r="I41" s="9">
        <v>1</v>
      </c>
      <c r="J41" s="16">
        <v>0</v>
      </c>
      <c r="K41" s="9">
        <v>4</v>
      </c>
      <c r="L41" s="9">
        <v>0</v>
      </c>
      <c r="M41" s="10">
        <v>2</v>
      </c>
    </row>
    <row r="42" spans="1:16">
      <c r="A42">
        <f t="shared" si="6"/>
        <v>40</v>
      </c>
      <c r="B42" s="11">
        <v>0</v>
      </c>
      <c r="C42" s="12">
        <v>4</v>
      </c>
      <c r="D42" s="12">
        <v>0</v>
      </c>
      <c r="E42" s="12">
        <v>5</v>
      </c>
      <c r="F42" s="17">
        <v>0</v>
      </c>
      <c r="G42" s="12">
        <v>4</v>
      </c>
      <c r="H42" s="12">
        <v>0</v>
      </c>
      <c r="I42" s="12">
        <v>4</v>
      </c>
      <c r="J42" s="17">
        <v>0</v>
      </c>
      <c r="K42" s="12">
        <v>4</v>
      </c>
      <c r="L42" s="12">
        <v>0</v>
      </c>
      <c r="M42" s="13">
        <v>4</v>
      </c>
    </row>
    <row r="43" spans="1:16">
      <c r="A43">
        <f t="shared" si="6"/>
        <v>41</v>
      </c>
      <c r="B43" s="8">
        <v>1</v>
      </c>
      <c r="C43" s="9">
        <v>7</v>
      </c>
      <c r="D43" s="9">
        <v>0</v>
      </c>
      <c r="E43" s="9">
        <v>2</v>
      </c>
      <c r="F43" s="16">
        <v>0</v>
      </c>
      <c r="G43" s="9">
        <v>8</v>
      </c>
      <c r="H43" s="9">
        <v>0</v>
      </c>
      <c r="I43" s="9">
        <v>1</v>
      </c>
      <c r="J43" s="16">
        <v>1</v>
      </c>
      <c r="K43" s="9">
        <v>7</v>
      </c>
      <c r="L43" s="9">
        <v>0</v>
      </c>
      <c r="M43" s="10">
        <v>1</v>
      </c>
    </row>
    <row r="44" spans="1:16">
      <c r="A44">
        <f t="shared" si="6"/>
        <v>42</v>
      </c>
      <c r="B44" s="11">
        <v>2</v>
      </c>
      <c r="C44" s="12">
        <v>4</v>
      </c>
      <c r="D44" s="12">
        <v>0</v>
      </c>
      <c r="E44" s="12">
        <v>1</v>
      </c>
      <c r="F44" s="17">
        <v>1</v>
      </c>
      <c r="G44" s="12">
        <v>5</v>
      </c>
      <c r="H44" s="12">
        <v>0</v>
      </c>
      <c r="I44" s="12">
        <v>1</v>
      </c>
      <c r="J44" s="17">
        <v>2</v>
      </c>
      <c r="K44" s="12">
        <v>4</v>
      </c>
      <c r="L44" s="12">
        <v>0</v>
      </c>
      <c r="M44" s="13">
        <v>1</v>
      </c>
    </row>
    <row r="45" spans="1:16">
      <c r="A45">
        <f t="shared" si="6"/>
        <v>43</v>
      </c>
      <c r="B45" s="8">
        <v>2</v>
      </c>
      <c r="C45" s="9">
        <v>5</v>
      </c>
      <c r="D45" s="9">
        <v>0</v>
      </c>
      <c r="E45" s="9">
        <v>1</v>
      </c>
      <c r="F45" s="16">
        <v>2</v>
      </c>
      <c r="G45" s="9">
        <v>5</v>
      </c>
      <c r="H45" s="9">
        <v>0</v>
      </c>
      <c r="I45" s="9">
        <v>1</v>
      </c>
      <c r="J45" s="16">
        <v>2</v>
      </c>
      <c r="K45" s="9">
        <v>5</v>
      </c>
      <c r="L45" s="9">
        <v>0</v>
      </c>
      <c r="M45" s="10">
        <v>1</v>
      </c>
    </row>
    <row r="46" spans="1:16">
      <c r="A46">
        <f t="shared" si="6"/>
        <v>44</v>
      </c>
      <c r="B46" s="11">
        <v>0</v>
      </c>
      <c r="C46" s="12">
        <v>2</v>
      </c>
      <c r="D46" s="12">
        <v>1</v>
      </c>
      <c r="E46" s="12">
        <v>1</v>
      </c>
      <c r="F46" s="17">
        <v>0</v>
      </c>
      <c r="G46" s="12">
        <v>2</v>
      </c>
      <c r="H46" s="12">
        <v>1</v>
      </c>
      <c r="I46" s="12">
        <v>1</v>
      </c>
      <c r="J46" s="17">
        <v>0</v>
      </c>
      <c r="K46" s="12">
        <v>2</v>
      </c>
      <c r="L46" s="12">
        <v>1</v>
      </c>
      <c r="M46" s="13">
        <v>2</v>
      </c>
    </row>
    <row r="47" spans="1:16">
      <c r="A47">
        <f t="shared" si="6"/>
        <v>45</v>
      </c>
      <c r="B47" s="8">
        <v>2</v>
      </c>
      <c r="C47" s="9">
        <v>2</v>
      </c>
      <c r="D47" s="9">
        <v>0</v>
      </c>
      <c r="E47" s="9">
        <v>1</v>
      </c>
      <c r="F47" s="16">
        <v>0</v>
      </c>
      <c r="G47" s="9">
        <v>4</v>
      </c>
      <c r="H47" s="9">
        <v>0</v>
      </c>
      <c r="I47" s="9">
        <v>0</v>
      </c>
      <c r="J47" s="16">
        <v>2</v>
      </c>
      <c r="K47" s="9">
        <v>2</v>
      </c>
      <c r="L47" s="9">
        <v>0</v>
      </c>
      <c r="M47" s="10">
        <v>1</v>
      </c>
    </row>
    <row r="48" spans="1:16">
      <c r="A48">
        <f t="shared" si="6"/>
        <v>46</v>
      </c>
      <c r="B48" s="11">
        <v>0</v>
      </c>
      <c r="C48" s="12">
        <v>7</v>
      </c>
      <c r="D48" s="12">
        <v>0</v>
      </c>
      <c r="E48" s="12">
        <v>1</v>
      </c>
      <c r="F48" s="17">
        <v>0</v>
      </c>
      <c r="G48" s="12">
        <v>7</v>
      </c>
      <c r="H48" s="12">
        <v>0</v>
      </c>
      <c r="I48" s="12">
        <v>1</v>
      </c>
      <c r="J48" s="17">
        <v>0</v>
      </c>
      <c r="K48" s="12">
        <v>7</v>
      </c>
      <c r="L48" s="12">
        <v>0</v>
      </c>
      <c r="M48" s="13">
        <v>2</v>
      </c>
    </row>
    <row r="49" spans="1:13">
      <c r="A49">
        <f t="shared" si="6"/>
        <v>47</v>
      </c>
      <c r="B49" s="8">
        <v>1</v>
      </c>
      <c r="C49" s="9">
        <v>1</v>
      </c>
      <c r="D49" s="9">
        <v>0</v>
      </c>
      <c r="E49" s="9">
        <v>2</v>
      </c>
      <c r="F49" s="16">
        <v>0</v>
      </c>
      <c r="G49" s="9">
        <v>2</v>
      </c>
      <c r="H49" s="9">
        <v>0</v>
      </c>
      <c r="I49" s="9">
        <v>2</v>
      </c>
      <c r="J49" s="16">
        <v>1</v>
      </c>
      <c r="K49" s="9">
        <v>1</v>
      </c>
      <c r="L49" s="9">
        <v>0</v>
      </c>
      <c r="M49" s="10">
        <v>3</v>
      </c>
    </row>
    <row r="50" spans="1:13">
      <c r="A50">
        <f t="shared" si="6"/>
        <v>48</v>
      </c>
      <c r="B50" s="11">
        <v>0</v>
      </c>
      <c r="C50" s="12">
        <v>8</v>
      </c>
      <c r="D50" s="12">
        <v>0</v>
      </c>
      <c r="E50" s="12">
        <v>2</v>
      </c>
      <c r="F50" s="17">
        <v>0</v>
      </c>
      <c r="G50" s="12">
        <v>8</v>
      </c>
      <c r="H50" s="12">
        <v>0</v>
      </c>
      <c r="I50" s="12">
        <v>2</v>
      </c>
      <c r="J50" s="17">
        <v>0</v>
      </c>
      <c r="K50" s="12">
        <v>8</v>
      </c>
      <c r="L50" s="12">
        <v>0</v>
      </c>
      <c r="M50" s="13">
        <v>3</v>
      </c>
    </row>
    <row r="51" spans="1:13">
      <c r="A51">
        <f t="shared" si="6"/>
        <v>49</v>
      </c>
      <c r="B51" s="8">
        <v>3</v>
      </c>
      <c r="C51" s="9">
        <v>3</v>
      </c>
      <c r="D51" s="9">
        <v>0</v>
      </c>
      <c r="E51" s="9">
        <v>1</v>
      </c>
      <c r="F51" s="16">
        <v>1</v>
      </c>
      <c r="G51" s="9">
        <v>4</v>
      </c>
      <c r="H51" s="9">
        <v>1</v>
      </c>
      <c r="I51" s="9">
        <v>1</v>
      </c>
      <c r="J51" s="16">
        <v>3</v>
      </c>
      <c r="K51" s="9">
        <v>3</v>
      </c>
      <c r="L51" s="9">
        <v>0</v>
      </c>
      <c r="M51" s="10">
        <v>1</v>
      </c>
    </row>
    <row r="52" spans="1:13">
      <c r="A52">
        <f t="shared" si="6"/>
        <v>50</v>
      </c>
      <c r="B52" s="11">
        <v>1</v>
      </c>
      <c r="C52" s="12">
        <v>3</v>
      </c>
      <c r="D52" s="12">
        <v>1</v>
      </c>
      <c r="E52" s="12">
        <v>2</v>
      </c>
      <c r="F52" s="17">
        <v>2</v>
      </c>
      <c r="G52" s="12">
        <v>3</v>
      </c>
      <c r="H52" s="12">
        <v>0</v>
      </c>
      <c r="I52" s="12">
        <v>4</v>
      </c>
      <c r="J52" s="17">
        <v>0</v>
      </c>
      <c r="K52" s="12">
        <v>4</v>
      </c>
      <c r="L52" s="12">
        <v>1</v>
      </c>
      <c r="M52" s="13">
        <v>2</v>
      </c>
    </row>
    <row r="53" spans="1:13">
      <c r="A53">
        <f t="shared" si="6"/>
        <v>51</v>
      </c>
      <c r="B53" s="8">
        <v>0</v>
      </c>
      <c r="C53" s="9">
        <v>4</v>
      </c>
      <c r="D53" s="9">
        <v>1</v>
      </c>
      <c r="E53" s="9">
        <v>1</v>
      </c>
      <c r="F53" s="16">
        <v>0</v>
      </c>
      <c r="G53" s="9">
        <v>5</v>
      </c>
      <c r="H53" s="9">
        <v>0</v>
      </c>
      <c r="I53" s="9">
        <v>1</v>
      </c>
      <c r="J53" s="16">
        <v>0</v>
      </c>
      <c r="K53" s="9">
        <v>5</v>
      </c>
      <c r="L53" s="9">
        <v>0</v>
      </c>
      <c r="M53" s="10">
        <v>1</v>
      </c>
    </row>
    <row r="54" spans="1:13">
      <c r="A54">
        <f t="shared" si="6"/>
        <v>52</v>
      </c>
      <c r="B54" s="11">
        <v>1</v>
      </c>
      <c r="C54" s="12">
        <v>5</v>
      </c>
      <c r="D54" s="12">
        <v>0</v>
      </c>
      <c r="E54" s="12">
        <v>1</v>
      </c>
      <c r="F54" s="17">
        <v>1</v>
      </c>
      <c r="G54" s="12">
        <v>4</v>
      </c>
      <c r="H54" s="12">
        <v>1</v>
      </c>
      <c r="I54" s="12">
        <v>5</v>
      </c>
      <c r="J54" s="17">
        <v>1</v>
      </c>
      <c r="K54" s="12">
        <v>5</v>
      </c>
      <c r="L54" s="12">
        <v>0</v>
      </c>
      <c r="M54" s="13">
        <v>2</v>
      </c>
    </row>
    <row r="55" spans="1:13">
      <c r="A55">
        <f t="shared" si="6"/>
        <v>53</v>
      </c>
      <c r="B55" s="8">
        <v>0</v>
      </c>
      <c r="C55" s="9">
        <v>5</v>
      </c>
      <c r="D55" s="9">
        <v>0</v>
      </c>
      <c r="E55" s="9">
        <v>3</v>
      </c>
      <c r="F55" s="16">
        <v>0</v>
      </c>
      <c r="G55" s="9">
        <v>5</v>
      </c>
      <c r="H55" s="9">
        <v>0</v>
      </c>
      <c r="I55" s="9">
        <v>1</v>
      </c>
      <c r="J55" s="16">
        <v>0</v>
      </c>
      <c r="K55" s="9">
        <v>5</v>
      </c>
      <c r="L55" s="9">
        <v>0</v>
      </c>
      <c r="M55" s="10">
        <v>3</v>
      </c>
    </row>
    <row r="56" spans="1:13">
      <c r="A56">
        <f t="shared" si="6"/>
        <v>54</v>
      </c>
      <c r="B56" s="11">
        <v>3</v>
      </c>
      <c r="C56" s="12">
        <v>3</v>
      </c>
      <c r="D56" s="12">
        <v>0</v>
      </c>
      <c r="E56" s="12">
        <v>2</v>
      </c>
      <c r="F56" s="17">
        <v>3</v>
      </c>
      <c r="G56" s="12">
        <v>3</v>
      </c>
      <c r="H56" s="12">
        <v>0</v>
      </c>
      <c r="I56" s="12">
        <v>2</v>
      </c>
      <c r="J56" s="17">
        <v>4</v>
      </c>
      <c r="K56" s="12">
        <v>2</v>
      </c>
      <c r="L56" s="12">
        <v>0</v>
      </c>
      <c r="M56" s="13">
        <v>2</v>
      </c>
    </row>
    <row r="57" spans="1:13">
      <c r="A57">
        <f t="shared" si="6"/>
        <v>55</v>
      </c>
      <c r="B57" s="8">
        <v>0</v>
      </c>
      <c r="C57" s="9">
        <v>5</v>
      </c>
      <c r="D57" s="9">
        <v>0</v>
      </c>
      <c r="E57" s="9">
        <v>1</v>
      </c>
      <c r="F57" s="16">
        <v>0</v>
      </c>
      <c r="G57" s="9">
        <v>5</v>
      </c>
      <c r="H57" s="9">
        <v>0</v>
      </c>
      <c r="I57" s="9">
        <v>1</v>
      </c>
      <c r="J57" s="16">
        <v>0</v>
      </c>
      <c r="K57" s="9">
        <v>5</v>
      </c>
      <c r="L57" s="9">
        <v>0</v>
      </c>
      <c r="M57" s="10">
        <v>2</v>
      </c>
    </row>
    <row r="58" spans="1:13">
      <c r="A58">
        <f t="shared" si="6"/>
        <v>56</v>
      </c>
      <c r="B58" s="11">
        <v>2</v>
      </c>
      <c r="C58" s="12">
        <v>3</v>
      </c>
      <c r="D58" s="12">
        <v>1</v>
      </c>
      <c r="E58" s="12">
        <v>1</v>
      </c>
      <c r="F58" s="17">
        <v>2</v>
      </c>
      <c r="G58" s="12">
        <v>3</v>
      </c>
      <c r="H58" s="12">
        <v>1</v>
      </c>
      <c r="I58" s="12">
        <v>2</v>
      </c>
      <c r="J58" s="17">
        <v>2</v>
      </c>
      <c r="K58" s="12">
        <v>3</v>
      </c>
      <c r="L58" s="12">
        <v>1</v>
      </c>
      <c r="M58" s="13">
        <v>1</v>
      </c>
    </row>
    <row r="59" spans="1:13">
      <c r="A59">
        <f t="shared" si="6"/>
        <v>57</v>
      </c>
      <c r="B59" s="8">
        <v>1</v>
      </c>
      <c r="C59" s="9">
        <v>4</v>
      </c>
      <c r="D59" s="9">
        <v>2</v>
      </c>
      <c r="E59" s="9">
        <v>2</v>
      </c>
      <c r="F59" s="16">
        <v>2</v>
      </c>
      <c r="G59" s="9">
        <v>5</v>
      </c>
      <c r="H59" s="9">
        <v>0</v>
      </c>
      <c r="I59" s="9">
        <v>2</v>
      </c>
      <c r="J59" s="16">
        <v>3</v>
      </c>
      <c r="K59" s="9">
        <v>4</v>
      </c>
      <c r="L59" s="9">
        <v>0</v>
      </c>
      <c r="M59" s="10">
        <v>2</v>
      </c>
    </row>
    <row r="60" spans="1:13">
      <c r="A60">
        <f t="shared" si="6"/>
        <v>58</v>
      </c>
      <c r="B60" s="11">
        <v>1</v>
      </c>
      <c r="C60" s="12">
        <v>6</v>
      </c>
      <c r="D60" s="12">
        <v>0</v>
      </c>
      <c r="E60" s="12">
        <v>3</v>
      </c>
      <c r="F60" s="17">
        <v>1</v>
      </c>
      <c r="G60" s="12">
        <v>6</v>
      </c>
      <c r="H60" s="12">
        <v>0</v>
      </c>
      <c r="I60" s="12">
        <v>1</v>
      </c>
      <c r="J60" s="17">
        <v>1</v>
      </c>
      <c r="K60" s="12">
        <v>6</v>
      </c>
      <c r="L60" s="12">
        <v>0</v>
      </c>
      <c r="M60" s="13">
        <v>2</v>
      </c>
    </row>
    <row r="61" spans="1:13">
      <c r="A61">
        <f t="shared" si="6"/>
        <v>59</v>
      </c>
      <c r="B61" s="8">
        <v>2</v>
      </c>
      <c r="C61" s="9">
        <v>2</v>
      </c>
      <c r="D61" s="9">
        <v>0</v>
      </c>
      <c r="E61" s="9">
        <v>1</v>
      </c>
      <c r="F61" s="16">
        <v>1</v>
      </c>
      <c r="G61" s="9">
        <v>3</v>
      </c>
      <c r="H61" s="9">
        <v>0</v>
      </c>
      <c r="I61" s="9">
        <v>2</v>
      </c>
      <c r="J61" s="16">
        <v>0</v>
      </c>
      <c r="K61" s="9">
        <v>4</v>
      </c>
      <c r="L61" s="9">
        <v>0</v>
      </c>
      <c r="M61" s="10">
        <v>3</v>
      </c>
    </row>
    <row r="62" spans="1:13">
      <c r="A62">
        <f t="shared" si="6"/>
        <v>60</v>
      </c>
      <c r="B62" s="11">
        <v>3</v>
      </c>
      <c r="C62" s="12">
        <v>1</v>
      </c>
      <c r="D62" s="12">
        <v>0</v>
      </c>
      <c r="E62" s="12">
        <v>1</v>
      </c>
      <c r="F62" s="17">
        <v>3</v>
      </c>
      <c r="G62" s="12">
        <v>1</v>
      </c>
      <c r="H62" s="12">
        <v>0</v>
      </c>
      <c r="I62" s="12">
        <v>2</v>
      </c>
      <c r="J62" s="17">
        <v>3</v>
      </c>
      <c r="K62" s="12">
        <v>1</v>
      </c>
      <c r="L62" s="12">
        <v>0</v>
      </c>
      <c r="M62" s="13">
        <v>2</v>
      </c>
    </row>
    <row r="63" spans="1:13">
      <c r="A63">
        <f t="shared" si="6"/>
        <v>61</v>
      </c>
      <c r="B63" s="8">
        <v>2</v>
      </c>
      <c r="C63" s="9">
        <v>8</v>
      </c>
      <c r="D63" s="9">
        <v>1</v>
      </c>
      <c r="E63" s="9">
        <v>2</v>
      </c>
      <c r="F63" s="16">
        <v>6</v>
      </c>
      <c r="G63" s="9">
        <v>5</v>
      </c>
      <c r="H63" s="9">
        <v>0</v>
      </c>
      <c r="I63" s="9">
        <v>1</v>
      </c>
      <c r="J63" s="16">
        <v>1</v>
      </c>
      <c r="K63" s="9">
        <v>9</v>
      </c>
      <c r="L63" s="9">
        <v>1</v>
      </c>
      <c r="M63" s="10">
        <v>3</v>
      </c>
    </row>
    <row r="64" spans="1:13">
      <c r="A64">
        <f t="shared" si="6"/>
        <v>62</v>
      </c>
      <c r="B64" s="11">
        <v>2</v>
      </c>
      <c r="C64" s="12">
        <v>7</v>
      </c>
      <c r="D64" s="12">
        <v>1</v>
      </c>
      <c r="E64" s="12">
        <v>1</v>
      </c>
      <c r="F64" s="17">
        <v>1</v>
      </c>
      <c r="G64" s="12">
        <v>8</v>
      </c>
      <c r="H64" s="12">
        <v>1</v>
      </c>
      <c r="I64" s="12">
        <v>1</v>
      </c>
      <c r="J64" s="17">
        <v>3</v>
      </c>
      <c r="K64" s="12">
        <v>7</v>
      </c>
      <c r="L64" s="12">
        <v>0</v>
      </c>
      <c r="M64" s="13">
        <v>1</v>
      </c>
    </row>
    <row r="65" spans="1:13">
      <c r="A65">
        <f t="shared" si="6"/>
        <v>63</v>
      </c>
      <c r="B65" s="8">
        <v>4</v>
      </c>
      <c r="C65" s="9">
        <v>4</v>
      </c>
      <c r="D65" s="9">
        <v>0</v>
      </c>
      <c r="E65" s="9">
        <v>2</v>
      </c>
      <c r="F65" s="16">
        <v>3</v>
      </c>
      <c r="G65" s="9">
        <v>5</v>
      </c>
      <c r="H65" s="9">
        <v>0</v>
      </c>
      <c r="I65" s="9">
        <v>2</v>
      </c>
      <c r="J65" s="16">
        <v>3</v>
      </c>
      <c r="K65" s="9">
        <v>5</v>
      </c>
      <c r="L65" s="9">
        <v>0</v>
      </c>
      <c r="M65" s="10">
        <v>2</v>
      </c>
    </row>
    <row r="66" spans="1:13">
      <c r="A66">
        <f t="shared" si="6"/>
        <v>64</v>
      </c>
      <c r="B66" s="11">
        <v>0</v>
      </c>
      <c r="C66" s="12">
        <v>6</v>
      </c>
      <c r="D66" s="12">
        <v>1</v>
      </c>
      <c r="E66" s="12">
        <v>3</v>
      </c>
      <c r="F66" s="17">
        <v>0</v>
      </c>
      <c r="G66" s="12">
        <v>7</v>
      </c>
      <c r="H66" s="12">
        <v>0</v>
      </c>
      <c r="I66" s="12">
        <v>2</v>
      </c>
      <c r="J66" s="17">
        <v>0</v>
      </c>
      <c r="K66" s="12">
        <v>7</v>
      </c>
      <c r="L66" s="12">
        <v>0</v>
      </c>
      <c r="M66" s="13">
        <v>2</v>
      </c>
    </row>
    <row r="67" spans="1:13">
      <c r="A67">
        <f t="shared" si="6"/>
        <v>65</v>
      </c>
      <c r="B67" s="8">
        <v>8</v>
      </c>
      <c r="C67" s="9">
        <v>2</v>
      </c>
      <c r="D67" s="9">
        <v>0</v>
      </c>
      <c r="E67" s="9">
        <v>1</v>
      </c>
      <c r="F67" s="16">
        <v>5</v>
      </c>
      <c r="G67" s="9">
        <v>5</v>
      </c>
      <c r="H67" s="9">
        <v>0</v>
      </c>
      <c r="I67" s="9">
        <v>1</v>
      </c>
      <c r="J67" s="16">
        <v>3</v>
      </c>
      <c r="K67" s="9">
        <v>7</v>
      </c>
      <c r="L67" s="9">
        <v>0</v>
      </c>
      <c r="M67" s="10">
        <v>4</v>
      </c>
    </row>
    <row r="68" spans="1:13">
      <c r="A68">
        <f t="shared" ref="A68:A131" si="10">ROW(A66)</f>
        <v>66</v>
      </c>
      <c r="B68" s="11">
        <v>3</v>
      </c>
      <c r="C68" s="12">
        <v>2</v>
      </c>
      <c r="D68" s="12">
        <v>0</v>
      </c>
      <c r="E68" s="12">
        <v>1</v>
      </c>
      <c r="F68" s="17">
        <v>0</v>
      </c>
      <c r="G68" s="12">
        <v>5</v>
      </c>
      <c r="H68" s="12">
        <v>0</v>
      </c>
      <c r="I68" s="12">
        <v>2</v>
      </c>
      <c r="J68" s="17">
        <v>0</v>
      </c>
      <c r="K68" s="12">
        <v>5</v>
      </c>
      <c r="L68" s="12">
        <v>0</v>
      </c>
      <c r="M68" s="13">
        <v>2</v>
      </c>
    </row>
    <row r="69" spans="1:13">
      <c r="A69">
        <f t="shared" si="10"/>
        <v>67</v>
      </c>
      <c r="B69" s="8">
        <v>2</v>
      </c>
      <c r="C69" s="9">
        <v>2</v>
      </c>
      <c r="D69" s="9">
        <v>0</v>
      </c>
      <c r="E69" s="9">
        <v>1</v>
      </c>
      <c r="F69" s="16">
        <v>2</v>
      </c>
      <c r="G69" s="9">
        <v>2</v>
      </c>
      <c r="H69" s="9">
        <v>0</v>
      </c>
      <c r="I69" s="9">
        <v>2</v>
      </c>
      <c r="J69" s="16">
        <v>2</v>
      </c>
      <c r="K69" s="9">
        <v>2</v>
      </c>
      <c r="L69" s="9">
        <v>0</v>
      </c>
      <c r="M69" s="10">
        <v>2</v>
      </c>
    </row>
    <row r="70" spans="1:13">
      <c r="A70">
        <f t="shared" si="10"/>
        <v>68</v>
      </c>
      <c r="B70" s="11">
        <v>1</v>
      </c>
      <c r="C70" s="12">
        <v>7</v>
      </c>
      <c r="D70" s="12">
        <v>0</v>
      </c>
      <c r="E70" s="12">
        <v>3</v>
      </c>
      <c r="F70" s="17">
        <v>3</v>
      </c>
      <c r="G70" s="12">
        <v>4</v>
      </c>
      <c r="H70" s="12">
        <v>1</v>
      </c>
      <c r="I70" s="12">
        <v>1</v>
      </c>
      <c r="J70" s="17">
        <v>1</v>
      </c>
      <c r="K70" s="12">
        <v>6</v>
      </c>
      <c r="L70" s="12">
        <v>1</v>
      </c>
      <c r="M70" s="13">
        <v>2</v>
      </c>
    </row>
    <row r="71" spans="1:13">
      <c r="A71">
        <f t="shared" si="10"/>
        <v>69</v>
      </c>
      <c r="B71" s="8">
        <v>1</v>
      </c>
      <c r="C71" s="9">
        <v>6</v>
      </c>
      <c r="D71" s="9">
        <v>1</v>
      </c>
      <c r="E71" s="9">
        <v>2</v>
      </c>
      <c r="F71" s="16">
        <v>1</v>
      </c>
      <c r="G71" s="9">
        <v>7</v>
      </c>
      <c r="H71" s="9">
        <v>0</v>
      </c>
      <c r="I71" s="9">
        <v>1</v>
      </c>
      <c r="J71" s="16">
        <v>1</v>
      </c>
      <c r="K71" s="9">
        <v>7</v>
      </c>
      <c r="L71" s="9">
        <v>0</v>
      </c>
      <c r="M71" s="10">
        <v>2</v>
      </c>
    </row>
    <row r="72" spans="1:13">
      <c r="A72">
        <f t="shared" si="10"/>
        <v>70</v>
      </c>
      <c r="B72" s="11">
        <v>0</v>
      </c>
      <c r="C72" s="12">
        <v>5</v>
      </c>
      <c r="D72" s="12">
        <v>1</v>
      </c>
      <c r="E72" s="12">
        <v>4</v>
      </c>
      <c r="F72" s="17">
        <v>1</v>
      </c>
      <c r="G72" s="12">
        <v>4</v>
      </c>
      <c r="H72" s="12">
        <v>1</v>
      </c>
      <c r="I72" s="12">
        <v>4</v>
      </c>
      <c r="J72" s="17">
        <v>2</v>
      </c>
      <c r="K72" s="12">
        <v>4</v>
      </c>
      <c r="L72" s="12">
        <v>0</v>
      </c>
      <c r="M72" s="13">
        <v>4</v>
      </c>
    </row>
    <row r="73" spans="1:13">
      <c r="A73">
        <f t="shared" si="10"/>
        <v>71</v>
      </c>
      <c r="B73" s="8">
        <v>1</v>
      </c>
      <c r="C73" s="9">
        <v>5</v>
      </c>
      <c r="D73" s="9">
        <v>0</v>
      </c>
      <c r="E73" s="9">
        <v>1</v>
      </c>
      <c r="F73" s="16">
        <v>1</v>
      </c>
      <c r="G73" s="9">
        <v>5</v>
      </c>
      <c r="H73" s="9">
        <v>0</v>
      </c>
      <c r="I73" s="9">
        <v>1</v>
      </c>
      <c r="J73" s="16">
        <v>0</v>
      </c>
      <c r="K73" s="9">
        <v>6</v>
      </c>
      <c r="L73" s="9">
        <v>0</v>
      </c>
      <c r="M73" s="10">
        <v>1</v>
      </c>
    </row>
    <row r="74" spans="1:13">
      <c r="A74">
        <f t="shared" si="10"/>
        <v>72</v>
      </c>
      <c r="B74" s="11">
        <v>3</v>
      </c>
      <c r="C74" s="12">
        <v>1</v>
      </c>
      <c r="D74" s="12">
        <v>0</v>
      </c>
      <c r="E74" s="12">
        <v>1</v>
      </c>
      <c r="F74" s="17">
        <v>3</v>
      </c>
      <c r="G74" s="12">
        <v>1</v>
      </c>
      <c r="H74" s="12">
        <v>0</v>
      </c>
      <c r="I74" s="12">
        <v>1</v>
      </c>
      <c r="J74" s="17">
        <v>3</v>
      </c>
      <c r="K74" s="12">
        <v>1</v>
      </c>
      <c r="L74" s="12">
        <v>0</v>
      </c>
      <c r="M74" s="13">
        <v>1</v>
      </c>
    </row>
    <row r="75" spans="1:13">
      <c r="A75">
        <f t="shared" si="10"/>
        <v>73</v>
      </c>
      <c r="B75" s="8">
        <v>0</v>
      </c>
      <c r="C75" s="9">
        <v>1</v>
      </c>
      <c r="D75" s="9">
        <v>1</v>
      </c>
      <c r="E75" s="9">
        <v>2</v>
      </c>
      <c r="F75" s="16">
        <v>0</v>
      </c>
      <c r="G75" s="9">
        <v>2</v>
      </c>
      <c r="H75" s="9">
        <v>0</v>
      </c>
      <c r="I75" s="9">
        <v>1</v>
      </c>
      <c r="J75" s="16">
        <v>0</v>
      </c>
      <c r="K75" s="9">
        <v>1</v>
      </c>
      <c r="L75" s="9">
        <v>1</v>
      </c>
      <c r="M75" s="10">
        <v>1</v>
      </c>
    </row>
    <row r="76" spans="1:13">
      <c r="A76">
        <f t="shared" si="10"/>
        <v>74</v>
      </c>
      <c r="B76" s="11">
        <v>1</v>
      </c>
      <c r="C76" s="12">
        <v>5</v>
      </c>
      <c r="D76" s="12">
        <v>0</v>
      </c>
      <c r="E76" s="12">
        <v>2</v>
      </c>
      <c r="F76" s="17">
        <v>2</v>
      </c>
      <c r="G76" s="12">
        <v>4</v>
      </c>
      <c r="H76" s="12">
        <v>0</v>
      </c>
      <c r="I76" s="12">
        <v>2</v>
      </c>
      <c r="J76" s="17">
        <v>1</v>
      </c>
      <c r="K76" s="12">
        <v>5</v>
      </c>
      <c r="L76" s="12">
        <v>0</v>
      </c>
      <c r="M76" s="13">
        <v>2</v>
      </c>
    </row>
    <row r="77" spans="1:13">
      <c r="A77">
        <f t="shared" si="10"/>
        <v>75</v>
      </c>
      <c r="B77" s="8">
        <v>2</v>
      </c>
      <c r="C77" s="9">
        <v>3</v>
      </c>
      <c r="D77" s="9">
        <v>0</v>
      </c>
      <c r="E77" s="9">
        <v>2</v>
      </c>
      <c r="F77" s="16">
        <v>1</v>
      </c>
      <c r="G77" s="9">
        <v>4</v>
      </c>
      <c r="H77" s="9">
        <v>0</v>
      </c>
      <c r="I77" s="9">
        <v>2</v>
      </c>
      <c r="J77" s="16">
        <v>2</v>
      </c>
      <c r="K77" s="9">
        <v>3</v>
      </c>
      <c r="L77" s="9">
        <v>0</v>
      </c>
      <c r="M77" s="10">
        <v>4</v>
      </c>
    </row>
    <row r="78" spans="1:13">
      <c r="A78">
        <f t="shared" si="10"/>
        <v>76</v>
      </c>
      <c r="B78" s="11">
        <v>1</v>
      </c>
      <c r="C78" s="12">
        <v>2</v>
      </c>
      <c r="D78" s="12">
        <v>0</v>
      </c>
      <c r="E78" s="12">
        <v>1</v>
      </c>
      <c r="F78" s="17">
        <v>1</v>
      </c>
      <c r="G78" s="12">
        <v>2</v>
      </c>
      <c r="H78" s="12">
        <v>0</v>
      </c>
      <c r="I78" s="12">
        <v>2</v>
      </c>
      <c r="J78" s="17">
        <v>1</v>
      </c>
      <c r="K78" s="12">
        <v>2</v>
      </c>
      <c r="L78" s="12">
        <v>0</v>
      </c>
      <c r="M78" s="13">
        <v>1</v>
      </c>
    </row>
    <row r="79" spans="1:13">
      <c r="A79">
        <f t="shared" si="10"/>
        <v>77</v>
      </c>
      <c r="B79" s="8">
        <v>1</v>
      </c>
      <c r="C79" s="9">
        <v>1</v>
      </c>
      <c r="D79" s="9">
        <v>0</v>
      </c>
      <c r="E79" s="9">
        <v>1</v>
      </c>
      <c r="F79" s="16">
        <v>1</v>
      </c>
      <c r="G79" s="9">
        <v>1</v>
      </c>
      <c r="H79" s="9">
        <v>0</v>
      </c>
      <c r="I79" s="9">
        <v>4</v>
      </c>
      <c r="J79" s="16">
        <v>1</v>
      </c>
      <c r="K79" s="9">
        <v>1</v>
      </c>
      <c r="L79" s="9">
        <v>0</v>
      </c>
      <c r="M79" s="10">
        <v>1</v>
      </c>
    </row>
    <row r="80" spans="1:13">
      <c r="A80">
        <f t="shared" si="10"/>
        <v>78</v>
      </c>
      <c r="B80" s="11">
        <v>0</v>
      </c>
      <c r="C80" s="12">
        <v>7</v>
      </c>
      <c r="D80" s="12">
        <v>0</v>
      </c>
      <c r="E80" s="12">
        <v>1</v>
      </c>
      <c r="F80" s="17">
        <v>0</v>
      </c>
      <c r="G80" s="12">
        <v>7</v>
      </c>
      <c r="H80" s="12">
        <v>0</v>
      </c>
      <c r="I80" s="12">
        <v>1</v>
      </c>
      <c r="J80" s="17">
        <v>0</v>
      </c>
      <c r="K80" s="12">
        <v>7</v>
      </c>
      <c r="L80" s="12">
        <v>0</v>
      </c>
      <c r="M80" s="13">
        <v>2</v>
      </c>
    </row>
    <row r="81" spans="1:13">
      <c r="A81">
        <f t="shared" si="10"/>
        <v>79</v>
      </c>
      <c r="B81" s="8">
        <v>1</v>
      </c>
      <c r="C81" s="9">
        <v>9</v>
      </c>
      <c r="D81" s="9">
        <v>0</v>
      </c>
      <c r="E81" s="9">
        <v>3</v>
      </c>
      <c r="F81" s="16">
        <v>0</v>
      </c>
      <c r="G81" s="9">
        <v>10</v>
      </c>
      <c r="H81" s="9">
        <v>0</v>
      </c>
      <c r="I81" s="9">
        <v>2</v>
      </c>
      <c r="J81" s="16">
        <v>0</v>
      </c>
      <c r="K81" s="9">
        <v>10</v>
      </c>
      <c r="L81" s="9">
        <v>0</v>
      </c>
      <c r="M81" s="10">
        <v>1</v>
      </c>
    </row>
    <row r="82" spans="1:13">
      <c r="A82">
        <f t="shared" si="10"/>
        <v>80</v>
      </c>
      <c r="B82" s="11">
        <v>0</v>
      </c>
      <c r="C82" s="12">
        <v>4</v>
      </c>
      <c r="D82" s="12">
        <v>0</v>
      </c>
      <c r="E82" s="12">
        <v>2</v>
      </c>
      <c r="F82" s="17">
        <v>0</v>
      </c>
      <c r="G82" s="12">
        <v>4</v>
      </c>
      <c r="H82" s="12">
        <v>0</v>
      </c>
      <c r="I82" s="12">
        <v>1</v>
      </c>
      <c r="J82" s="17">
        <v>0</v>
      </c>
      <c r="K82" s="12">
        <v>4</v>
      </c>
      <c r="L82" s="12">
        <v>0</v>
      </c>
      <c r="M82" s="13">
        <v>3</v>
      </c>
    </row>
    <row r="83" spans="1:13">
      <c r="A83">
        <f t="shared" si="10"/>
        <v>81</v>
      </c>
      <c r="B83" s="8">
        <v>0</v>
      </c>
      <c r="C83" s="9">
        <v>9</v>
      </c>
      <c r="D83" s="9">
        <v>0</v>
      </c>
      <c r="E83" s="9">
        <v>2</v>
      </c>
      <c r="F83" s="16">
        <v>0</v>
      </c>
      <c r="G83" s="9">
        <v>9</v>
      </c>
      <c r="H83" s="9">
        <v>0</v>
      </c>
      <c r="I83" s="9">
        <v>2</v>
      </c>
      <c r="J83" s="16">
        <v>0</v>
      </c>
      <c r="K83" s="9">
        <v>9</v>
      </c>
      <c r="L83" s="9">
        <v>0</v>
      </c>
      <c r="M83" s="10">
        <v>2</v>
      </c>
    </row>
    <row r="84" spans="1:13">
      <c r="A84">
        <f t="shared" si="10"/>
        <v>82</v>
      </c>
      <c r="B84" s="11">
        <v>0</v>
      </c>
      <c r="C84" s="12">
        <v>1</v>
      </c>
      <c r="D84" s="12">
        <v>1</v>
      </c>
      <c r="E84" s="12">
        <v>2</v>
      </c>
      <c r="F84" s="17">
        <v>1</v>
      </c>
      <c r="G84" s="12">
        <v>0</v>
      </c>
      <c r="H84" s="12">
        <v>1</v>
      </c>
      <c r="I84" s="12">
        <v>1</v>
      </c>
      <c r="J84" s="17">
        <v>1</v>
      </c>
      <c r="K84" s="12">
        <v>0</v>
      </c>
      <c r="L84" s="12">
        <v>1</v>
      </c>
      <c r="M84" s="13">
        <v>3</v>
      </c>
    </row>
    <row r="85" spans="1:13">
      <c r="A85">
        <f t="shared" si="10"/>
        <v>83</v>
      </c>
      <c r="B85" s="8">
        <v>1</v>
      </c>
      <c r="C85" s="9">
        <v>3</v>
      </c>
      <c r="D85" s="9">
        <v>1</v>
      </c>
      <c r="E85" s="9">
        <v>0</v>
      </c>
      <c r="F85" s="16">
        <v>1</v>
      </c>
      <c r="G85" s="9">
        <v>3</v>
      </c>
      <c r="H85" s="9">
        <v>1</v>
      </c>
      <c r="I85" s="9">
        <v>0</v>
      </c>
      <c r="J85" s="16">
        <v>2</v>
      </c>
      <c r="K85" s="9">
        <v>3</v>
      </c>
      <c r="L85" s="9">
        <v>0</v>
      </c>
      <c r="M85" s="10">
        <v>1</v>
      </c>
    </row>
    <row r="86" spans="1:13">
      <c r="A86">
        <f t="shared" si="10"/>
        <v>84</v>
      </c>
      <c r="B86" s="11">
        <v>3</v>
      </c>
      <c r="C86" s="12">
        <v>7</v>
      </c>
      <c r="D86" s="12">
        <v>0</v>
      </c>
      <c r="E86" s="12">
        <v>2</v>
      </c>
      <c r="F86" s="17">
        <v>2</v>
      </c>
      <c r="G86" s="12">
        <v>8</v>
      </c>
      <c r="H86" s="12">
        <v>0</v>
      </c>
      <c r="I86" s="12">
        <v>1</v>
      </c>
      <c r="J86" s="17">
        <v>2</v>
      </c>
      <c r="K86" s="12">
        <v>8</v>
      </c>
      <c r="L86" s="12">
        <v>0</v>
      </c>
      <c r="M86" s="13">
        <v>1</v>
      </c>
    </row>
    <row r="87" spans="1:13">
      <c r="A87">
        <f t="shared" si="10"/>
        <v>85</v>
      </c>
      <c r="B87" s="8">
        <v>1</v>
      </c>
      <c r="C87" s="9">
        <v>4</v>
      </c>
      <c r="D87" s="9">
        <v>0</v>
      </c>
      <c r="E87" s="9">
        <v>2</v>
      </c>
      <c r="F87" s="16">
        <v>0</v>
      </c>
      <c r="G87" s="9">
        <v>5</v>
      </c>
      <c r="H87" s="9">
        <v>0</v>
      </c>
      <c r="I87" s="9">
        <v>1</v>
      </c>
      <c r="J87" s="16">
        <v>1</v>
      </c>
      <c r="K87" s="9">
        <v>4</v>
      </c>
      <c r="L87" s="9">
        <v>0</v>
      </c>
      <c r="M87" s="10">
        <v>1</v>
      </c>
    </row>
    <row r="88" spans="1:13">
      <c r="A88">
        <f t="shared" si="10"/>
        <v>86</v>
      </c>
      <c r="B88" s="11">
        <v>1</v>
      </c>
      <c r="C88" s="12">
        <v>2</v>
      </c>
      <c r="D88" s="12">
        <v>0</v>
      </c>
      <c r="E88" s="12">
        <v>3</v>
      </c>
      <c r="F88" s="17">
        <v>1</v>
      </c>
      <c r="G88" s="12">
        <v>2</v>
      </c>
      <c r="H88" s="12">
        <v>0</v>
      </c>
      <c r="I88" s="12">
        <v>3</v>
      </c>
      <c r="J88" s="17">
        <v>1</v>
      </c>
      <c r="K88" s="12">
        <v>2</v>
      </c>
      <c r="L88" s="12">
        <v>0</v>
      </c>
      <c r="M88" s="13">
        <v>3</v>
      </c>
    </row>
    <row r="89" spans="1:13">
      <c r="A89">
        <f t="shared" si="10"/>
        <v>87</v>
      </c>
      <c r="B89" s="8">
        <v>1</v>
      </c>
      <c r="C89" s="9">
        <v>2</v>
      </c>
      <c r="D89" s="9">
        <v>0</v>
      </c>
      <c r="E89" s="9">
        <v>2</v>
      </c>
      <c r="F89" s="16">
        <v>0</v>
      </c>
      <c r="G89" s="9">
        <v>3</v>
      </c>
      <c r="H89" s="9">
        <v>0</v>
      </c>
      <c r="I89" s="9">
        <v>3</v>
      </c>
      <c r="J89" s="16">
        <v>0</v>
      </c>
      <c r="K89" s="9">
        <v>3</v>
      </c>
      <c r="L89" s="9">
        <v>0</v>
      </c>
      <c r="M89" s="10">
        <v>3</v>
      </c>
    </row>
    <row r="90" spans="1:13">
      <c r="A90">
        <f t="shared" si="10"/>
        <v>88</v>
      </c>
      <c r="B90" s="11">
        <v>1</v>
      </c>
      <c r="C90" s="12">
        <v>1</v>
      </c>
      <c r="D90" s="12">
        <v>0</v>
      </c>
      <c r="E90" s="12">
        <v>3</v>
      </c>
      <c r="F90" s="17">
        <v>0</v>
      </c>
      <c r="G90" s="12">
        <v>2</v>
      </c>
      <c r="H90" s="12">
        <v>0</v>
      </c>
      <c r="I90" s="12">
        <v>3</v>
      </c>
      <c r="J90" s="17">
        <v>1</v>
      </c>
      <c r="K90" s="12">
        <v>1</v>
      </c>
      <c r="L90" s="12">
        <v>0</v>
      </c>
      <c r="M90" s="13">
        <v>5</v>
      </c>
    </row>
    <row r="91" spans="1:13">
      <c r="A91">
        <f t="shared" si="10"/>
        <v>89</v>
      </c>
      <c r="B91" s="8">
        <v>5</v>
      </c>
      <c r="C91" s="9">
        <v>2</v>
      </c>
      <c r="D91" s="9">
        <v>1</v>
      </c>
      <c r="E91" s="9">
        <v>4</v>
      </c>
      <c r="F91" s="16">
        <v>2</v>
      </c>
      <c r="G91" s="9">
        <v>6</v>
      </c>
      <c r="H91" s="9">
        <v>0</v>
      </c>
      <c r="I91" s="9">
        <v>3</v>
      </c>
      <c r="J91" s="16">
        <v>5</v>
      </c>
      <c r="K91" s="9">
        <v>2</v>
      </c>
      <c r="L91" s="9">
        <v>1</v>
      </c>
      <c r="M91" s="10">
        <v>4</v>
      </c>
    </row>
    <row r="92" spans="1:13">
      <c r="A92">
        <f t="shared" si="10"/>
        <v>90</v>
      </c>
      <c r="B92" s="11">
        <v>0</v>
      </c>
      <c r="C92" s="12">
        <v>2</v>
      </c>
      <c r="D92" s="12">
        <v>0</v>
      </c>
      <c r="E92" s="12">
        <v>4</v>
      </c>
      <c r="F92" s="17">
        <v>0</v>
      </c>
      <c r="G92" s="12">
        <v>2</v>
      </c>
      <c r="H92" s="12">
        <v>0</v>
      </c>
      <c r="I92" s="12">
        <v>2</v>
      </c>
      <c r="J92" s="17">
        <v>0</v>
      </c>
      <c r="K92" s="12">
        <v>2</v>
      </c>
      <c r="L92" s="12">
        <v>0</v>
      </c>
      <c r="M92" s="13">
        <v>5</v>
      </c>
    </row>
    <row r="93" spans="1:13">
      <c r="A93">
        <f t="shared" si="10"/>
        <v>91</v>
      </c>
      <c r="B93" s="8">
        <v>0</v>
      </c>
      <c r="C93" s="9">
        <v>5</v>
      </c>
      <c r="D93" s="9">
        <v>0</v>
      </c>
      <c r="E93" s="9">
        <v>2</v>
      </c>
      <c r="F93" s="16">
        <v>0</v>
      </c>
      <c r="G93" s="9">
        <v>5</v>
      </c>
      <c r="H93" s="9">
        <v>0</v>
      </c>
      <c r="I93" s="9">
        <v>2</v>
      </c>
      <c r="J93" s="16">
        <v>1</v>
      </c>
      <c r="K93" s="9">
        <v>4</v>
      </c>
      <c r="L93" s="9">
        <v>0</v>
      </c>
      <c r="M93" s="10">
        <v>2</v>
      </c>
    </row>
    <row r="94" spans="1:13">
      <c r="A94">
        <f t="shared" si="10"/>
        <v>92</v>
      </c>
      <c r="B94" s="11">
        <v>1</v>
      </c>
      <c r="C94" s="12">
        <v>2</v>
      </c>
      <c r="D94" s="12">
        <v>0</v>
      </c>
      <c r="E94" s="12">
        <v>1</v>
      </c>
      <c r="F94" s="17">
        <v>1</v>
      </c>
      <c r="G94" s="12">
        <v>2</v>
      </c>
      <c r="H94" s="12">
        <v>0</v>
      </c>
      <c r="I94" s="12">
        <v>1</v>
      </c>
      <c r="J94" s="17">
        <v>1</v>
      </c>
      <c r="K94" s="12">
        <v>2</v>
      </c>
      <c r="L94" s="12">
        <v>0</v>
      </c>
      <c r="M94" s="13">
        <v>1</v>
      </c>
    </row>
    <row r="95" spans="1:13">
      <c r="A95">
        <f t="shared" si="10"/>
        <v>93</v>
      </c>
      <c r="B95" s="8">
        <v>2</v>
      </c>
      <c r="C95" s="9">
        <v>1</v>
      </c>
      <c r="D95" s="9">
        <v>0</v>
      </c>
      <c r="E95" s="9">
        <v>1</v>
      </c>
      <c r="F95" s="16">
        <v>2</v>
      </c>
      <c r="G95" s="9">
        <v>1</v>
      </c>
      <c r="H95" s="9">
        <v>0</v>
      </c>
      <c r="I95" s="9">
        <v>0</v>
      </c>
      <c r="J95" s="16">
        <v>2</v>
      </c>
      <c r="K95" s="9">
        <v>1</v>
      </c>
      <c r="L95" s="9">
        <v>0</v>
      </c>
      <c r="M95" s="10">
        <v>0</v>
      </c>
    </row>
    <row r="96" spans="1:13">
      <c r="A96">
        <f t="shared" si="10"/>
        <v>94</v>
      </c>
      <c r="B96" s="11">
        <v>0</v>
      </c>
      <c r="C96" s="12">
        <v>5</v>
      </c>
      <c r="D96" s="12">
        <v>0</v>
      </c>
      <c r="E96" s="12">
        <v>0</v>
      </c>
      <c r="F96" s="17">
        <v>0</v>
      </c>
      <c r="G96" s="12">
        <v>5</v>
      </c>
      <c r="H96" s="12">
        <v>0</v>
      </c>
      <c r="I96" s="12">
        <v>0</v>
      </c>
      <c r="J96" s="17">
        <v>0</v>
      </c>
      <c r="K96" s="12">
        <v>5</v>
      </c>
      <c r="L96" s="12">
        <v>0</v>
      </c>
      <c r="M96" s="13">
        <v>1</v>
      </c>
    </row>
    <row r="97" spans="1:13">
      <c r="A97">
        <f t="shared" si="10"/>
        <v>95</v>
      </c>
      <c r="B97" s="8">
        <v>2</v>
      </c>
      <c r="C97" s="9">
        <v>2</v>
      </c>
      <c r="D97" s="9">
        <v>0</v>
      </c>
      <c r="E97" s="9">
        <v>2</v>
      </c>
      <c r="F97" s="16">
        <v>1</v>
      </c>
      <c r="G97" s="9">
        <v>3</v>
      </c>
      <c r="H97" s="9">
        <v>0</v>
      </c>
      <c r="I97" s="9">
        <v>2</v>
      </c>
      <c r="J97" s="16">
        <v>2</v>
      </c>
      <c r="K97" s="9">
        <v>2</v>
      </c>
      <c r="L97" s="9">
        <v>0</v>
      </c>
      <c r="M97" s="10">
        <v>2</v>
      </c>
    </row>
    <row r="98" spans="1:13">
      <c r="A98">
        <f t="shared" si="10"/>
        <v>96</v>
      </c>
      <c r="B98" s="11">
        <v>1</v>
      </c>
      <c r="C98" s="12">
        <v>0</v>
      </c>
      <c r="D98" s="12">
        <v>0</v>
      </c>
      <c r="E98" s="12">
        <v>4</v>
      </c>
      <c r="F98" s="17">
        <v>1</v>
      </c>
      <c r="G98" s="12">
        <v>0</v>
      </c>
      <c r="H98" s="12">
        <v>0</v>
      </c>
      <c r="I98" s="12">
        <v>2</v>
      </c>
      <c r="J98" s="17">
        <v>1</v>
      </c>
      <c r="K98" s="12">
        <v>0</v>
      </c>
      <c r="L98" s="12">
        <v>0</v>
      </c>
      <c r="M98" s="13">
        <v>4</v>
      </c>
    </row>
    <row r="99" spans="1:13">
      <c r="A99">
        <f t="shared" si="10"/>
        <v>97</v>
      </c>
      <c r="B99" s="8">
        <v>3</v>
      </c>
      <c r="C99" s="9">
        <v>0</v>
      </c>
      <c r="D99" s="9">
        <v>0</v>
      </c>
      <c r="E99" s="9">
        <v>1</v>
      </c>
      <c r="F99" s="16">
        <v>1</v>
      </c>
      <c r="G99" s="9">
        <v>2</v>
      </c>
      <c r="H99" s="9">
        <v>0</v>
      </c>
      <c r="I99" s="9">
        <v>1</v>
      </c>
      <c r="J99" s="16">
        <v>0</v>
      </c>
      <c r="K99" s="9">
        <v>3</v>
      </c>
      <c r="L99" s="9">
        <v>0</v>
      </c>
      <c r="M99" s="10">
        <v>1</v>
      </c>
    </row>
    <row r="100" spans="1:13">
      <c r="A100">
        <f t="shared" si="10"/>
        <v>98</v>
      </c>
      <c r="B100" s="11">
        <v>1</v>
      </c>
      <c r="C100" s="12">
        <v>3</v>
      </c>
      <c r="D100" s="12">
        <v>2</v>
      </c>
      <c r="E100" s="12">
        <v>2</v>
      </c>
      <c r="F100" s="17">
        <v>1</v>
      </c>
      <c r="G100" s="12">
        <v>4</v>
      </c>
      <c r="H100" s="12">
        <v>1</v>
      </c>
      <c r="I100" s="12">
        <v>2</v>
      </c>
      <c r="J100" s="17">
        <v>0</v>
      </c>
      <c r="K100" s="12">
        <v>6</v>
      </c>
      <c r="L100" s="12">
        <v>0</v>
      </c>
      <c r="M100" s="13">
        <v>2</v>
      </c>
    </row>
    <row r="101" spans="1:13">
      <c r="A101">
        <f t="shared" si="10"/>
        <v>99</v>
      </c>
      <c r="B101" s="8">
        <v>0</v>
      </c>
      <c r="C101" s="9">
        <v>2</v>
      </c>
      <c r="D101" s="9">
        <v>0</v>
      </c>
      <c r="E101" s="9">
        <v>2</v>
      </c>
      <c r="F101" s="16">
        <v>0</v>
      </c>
      <c r="G101" s="9">
        <v>2</v>
      </c>
      <c r="H101" s="9">
        <v>0</v>
      </c>
      <c r="I101" s="9">
        <v>2</v>
      </c>
      <c r="J101" s="16">
        <v>0</v>
      </c>
      <c r="K101" s="9">
        <v>2</v>
      </c>
      <c r="L101" s="9">
        <v>0</v>
      </c>
      <c r="M101" s="10">
        <v>2</v>
      </c>
    </row>
    <row r="102" spans="1:13">
      <c r="A102">
        <f t="shared" si="10"/>
        <v>100</v>
      </c>
      <c r="B102" s="11">
        <v>5</v>
      </c>
      <c r="C102" s="12">
        <v>5</v>
      </c>
      <c r="D102" s="12">
        <v>0</v>
      </c>
      <c r="E102" s="12">
        <v>3</v>
      </c>
      <c r="F102" s="17">
        <v>4</v>
      </c>
      <c r="G102" s="12">
        <v>6</v>
      </c>
      <c r="H102" s="12">
        <v>0</v>
      </c>
      <c r="I102" s="12">
        <v>2</v>
      </c>
      <c r="J102" s="17">
        <v>3</v>
      </c>
      <c r="K102" s="12">
        <v>7</v>
      </c>
      <c r="L102" s="12">
        <v>0</v>
      </c>
      <c r="M102" s="13">
        <v>1</v>
      </c>
    </row>
    <row r="103" spans="1:13">
      <c r="A103">
        <f t="shared" si="10"/>
        <v>101</v>
      </c>
      <c r="B103" s="8">
        <v>1</v>
      </c>
      <c r="C103" s="9">
        <v>3</v>
      </c>
      <c r="D103" s="9">
        <v>0</v>
      </c>
      <c r="E103" s="9">
        <v>4</v>
      </c>
      <c r="F103" s="16">
        <v>1</v>
      </c>
      <c r="G103" s="9">
        <v>3</v>
      </c>
      <c r="H103" s="9">
        <v>0</v>
      </c>
      <c r="I103" s="9">
        <v>3</v>
      </c>
      <c r="J103" s="16">
        <v>1</v>
      </c>
      <c r="K103" s="9">
        <v>3</v>
      </c>
      <c r="L103" s="9">
        <v>0</v>
      </c>
      <c r="M103" s="10">
        <v>3</v>
      </c>
    </row>
    <row r="104" spans="1:13">
      <c r="A104">
        <f t="shared" si="10"/>
        <v>102</v>
      </c>
      <c r="B104" s="11">
        <v>0</v>
      </c>
      <c r="C104" s="12">
        <v>2</v>
      </c>
      <c r="D104" s="12">
        <v>1</v>
      </c>
      <c r="E104" s="12">
        <v>2</v>
      </c>
      <c r="F104" s="17">
        <v>0</v>
      </c>
      <c r="G104" s="12">
        <v>1</v>
      </c>
      <c r="H104" s="12">
        <v>2</v>
      </c>
      <c r="I104" s="12">
        <v>1</v>
      </c>
      <c r="J104" s="17">
        <v>1</v>
      </c>
      <c r="K104" s="12">
        <v>1</v>
      </c>
      <c r="L104" s="12">
        <v>1</v>
      </c>
      <c r="M104" s="13">
        <v>2</v>
      </c>
    </row>
    <row r="105" spans="1:13">
      <c r="A105">
        <f t="shared" si="10"/>
        <v>103</v>
      </c>
      <c r="B105" s="8">
        <v>3</v>
      </c>
      <c r="C105" s="9">
        <v>2</v>
      </c>
      <c r="D105" s="9">
        <v>0</v>
      </c>
      <c r="E105" s="9">
        <v>2</v>
      </c>
      <c r="F105" s="16">
        <v>1</v>
      </c>
      <c r="G105" s="9">
        <v>4</v>
      </c>
      <c r="H105" s="9">
        <v>0</v>
      </c>
      <c r="I105" s="9">
        <v>2</v>
      </c>
      <c r="J105" s="16">
        <v>3</v>
      </c>
      <c r="K105" s="9">
        <v>2</v>
      </c>
      <c r="L105" s="9">
        <v>0</v>
      </c>
      <c r="M105" s="10">
        <v>2</v>
      </c>
    </row>
    <row r="106" spans="1:13">
      <c r="A106">
        <f t="shared" si="10"/>
        <v>104</v>
      </c>
      <c r="B106" s="11">
        <v>3</v>
      </c>
      <c r="C106" s="12">
        <v>0</v>
      </c>
      <c r="D106" s="12">
        <v>0</v>
      </c>
      <c r="E106" s="12">
        <v>0</v>
      </c>
      <c r="F106" s="17">
        <v>3</v>
      </c>
      <c r="G106" s="12">
        <v>0</v>
      </c>
      <c r="H106" s="12">
        <v>0</v>
      </c>
      <c r="I106" s="12">
        <v>0</v>
      </c>
      <c r="J106" s="17">
        <v>2</v>
      </c>
      <c r="K106" s="12">
        <v>1</v>
      </c>
      <c r="L106" s="12">
        <v>0</v>
      </c>
      <c r="M106" s="13">
        <v>1</v>
      </c>
    </row>
    <row r="107" spans="1:13">
      <c r="A107">
        <f t="shared" si="10"/>
        <v>105</v>
      </c>
      <c r="B107" s="8">
        <v>1</v>
      </c>
      <c r="C107" s="9">
        <v>8</v>
      </c>
      <c r="D107" s="9">
        <v>0</v>
      </c>
      <c r="E107" s="9">
        <v>3</v>
      </c>
      <c r="F107" s="16">
        <v>0</v>
      </c>
      <c r="G107" s="9">
        <v>9</v>
      </c>
      <c r="H107" s="9">
        <v>0</v>
      </c>
      <c r="I107" s="9">
        <v>3</v>
      </c>
      <c r="J107" s="16">
        <v>1</v>
      </c>
      <c r="K107" s="9">
        <v>8</v>
      </c>
      <c r="L107" s="9">
        <v>0</v>
      </c>
      <c r="M107" s="10">
        <v>3</v>
      </c>
    </row>
    <row r="108" spans="1:13">
      <c r="A108">
        <f t="shared" si="10"/>
        <v>106</v>
      </c>
      <c r="B108" s="11">
        <v>3</v>
      </c>
      <c r="C108" s="12">
        <v>4</v>
      </c>
      <c r="D108" s="12">
        <v>0</v>
      </c>
      <c r="E108" s="12">
        <v>1</v>
      </c>
      <c r="F108" s="17">
        <v>1</v>
      </c>
      <c r="G108" s="12">
        <v>6</v>
      </c>
      <c r="H108" s="12">
        <v>0</v>
      </c>
      <c r="I108" s="12">
        <v>1</v>
      </c>
      <c r="J108" s="17">
        <v>3</v>
      </c>
      <c r="K108" s="12">
        <v>4</v>
      </c>
      <c r="L108" s="12">
        <v>0</v>
      </c>
      <c r="M108" s="13">
        <v>3</v>
      </c>
    </row>
    <row r="109" spans="1:13">
      <c r="A109">
        <f t="shared" si="10"/>
        <v>107</v>
      </c>
      <c r="B109" s="8">
        <v>1</v>
      </c>
      <c r="C109" s="9">
        <v>1</v>
      </c>
      <c r="D109" s="9">
        <v>1</v>
      </c>
      <c r="E109" s="9">
        <v>1</v>
      </c>
      <c r="F109" s="16">
        <v>1</v>
      </c>
      <c r="G109" s="9">
        <v>1</v>
      </c>
      <c r="H109" s="9">
        <v>1</v>
      </c>
      <c r="I109" s="9">
        <v>1</v>
      </c>
      <c r="J109" s="16">
        <v>1</v>
      </c>
      <c r="K109" s="9">
        <v>1</v>
      </c>
      <c r="L109" s="9">
        <v>1</v>
      </c>
      <c r="M109" s="10">
        <v>2</v>
      </c>
    </row>
    <row r="110" spans="1:13">
      <c r="A110">
        <f t="shared" si="10"/>
        <v>108</v>
      </c>
      <c r="B110" s="11">
        <v>1</v>
      </c>
      <c r="C110" s="12">
        <v>6</v>
      </c>
      <c r="D110" s="12">
        <v>0</v>
      </c>
      <c r="E110" s="12">
        <v>3</v>
      </c>
      <c r="F110" s="17">
        <v>1</v>
      </c>
      <c r="G110" s="12">
        <v>6</v>
      </c>
      <c r="H110" s="12">
        <v>0</v>
      </c>
      <c r="I110" s="12">
        <v>2</v>
      </c>
      <c r="J110" s="17">
        <v>1</v>
      </c>
      <c r="K110" s="12">
        <v>6</v>
      </c>
      <c r="L110" s="12">
        <v>0</v>
      </c>
      <c r="M110" s="13">
        <v>3</v>
      </c>
    </row>
    <row r="111" spans="1:13">
      <c r="A111">
        <f t="shared" si="10"/>
        <v>109</v>
      </c>
      <c r="B111" s="8">
        <v>1</v>
      </c>
      <c r="C111" s="9">
        <v>5</v>
      </c>
      <c r="D111" s="9">
        <v>0</v>
      </c>
      <c r="E111" s="9">
        <v>2</v>
      </c>
      <c r="F111" s="16">
        <v>0</v>
      </c>
      <c r="G111" s="9">
        <v>6</v>
      </c>
      <c r="H111" s="9">
        <v>0</v>
      </c>
      <c r="I111" s="9">
        <v>0</v>
      </c>
      <c r="J111" s="16">
        <v>1</v>
      </c>
      <c r="K111" s="9">
        <v>5</v>
      </c>
      <c r="L111" s="9">
        <v>0</v>
      </c>
      <c r="M111" s="10">
        <v>2</v>
      </c>
    </row>
    <row r="112" spans="1:13">
      <c r="A112">
        <f t="shared" si="10"/>
        <v>110</v>
      </c>
      <c r="B112" s="11">
        <v>1</v>
      </c>
      <c r="C112" s="12">
        <v>10</v>
      </c>
      <c r="D112" s="12">
        <v>0</v>
      </c>
      <c r="E112" s="12">
        <v>1</v>
      </c>
      <c r="F112" s="17">
        <v>1</v>
      </c>
      <c r="G112" s="12">
        <v>10</v>
      </c>
      <c r="H112" s="12">
        <v>0</v>
      </c>
      <c r="I112" s="12">
        <v>3</v>
      </c>
      <c r="J112" s="17">
        <v>1</v>
      </c>
      <c r="K112" s="12">
        <v>2</v>
      </c>
      <c r="L112" s="12">
        <v>8</v>
      </c>
      <c r="M112" s="13">
        <v>1</v>
      </c>
    </row>
    <row r="113" spans="1:13">
      <c r="A113">
        <f t="shared" si="10"/>
        <v>111</v>
      </c>
      <c r="B113" s="8">
        <v>5</v>
      </c>
      <c r="C113" s="9">
        <v>2</v>
      </c>
      <c r="D113" s="9">
        <v>0</v>
      </c>
      <c r="E113" s="9">
        <v>2</v>
      </c>
      <c r="F113" s="16">
        <v>0</v>
      </c>
      <c r="G113" s="9">
        <v>7</v>
      </c>
      <c r="H113" s="9">
        <v>0</v>
      </c>
      <c r="I113" s="9">
        <v>1</v>
      </c>
      <c r="J113" s="16">
        <v>5</v>
      </c>
      <c r="K113" s="9">
        <v>2</v>
      </c>
      <c r="L113" s="9">
        <v>0</v>
      </c>
      <c r="M113" s="10">
        <v>2</v>
      </c>
    </row>
    <row r="114" spans="1:13">
      <c r="A114">
        <f t="shared" si="10"/>
        <v>112</v>
      </c>
      <c r="B114" s="11">
        <v>1</v>
      </c>
      <c r="C114" s="12">
        <v>7</v>
      </c>
      <c r="D114" s="12">
        <v>0</v>
      </c>
      <c r="E114" s="12">
        <v>4</v>
      </c>
      <c r="F114" s="17">
        <v>0</v>
      </c>
      <c r="G114" s="12">
        <v>8</v>
      </c>
      <c r="H114" s="12">
        <v>0</v>
      </c>
      <c r="I114" s="12">
        <v>2</v>
      </c>
      <c r="J114" s="17">
        <v>0</v>
      </c>
      <c r="K114" s="12">
        <v>8</v>
      </c>
      <c r="L114" s="12">
        <v>0</v>
      </c>
      <c r="M114" s="13">
        <v>3</v>
      </c>
    </row>
    <row r="115" spans="1:13">
      <c r="A115">
        <f t="shared" si="10"/>
        <v>113</v>
      </c>
      <c r="B115" s="8">
        <v>0</v>
      </c>
      <c r="C115" s="9">
        <v>1</v>
      </c>
      <c r="D115" s="9">
        <v>0</v>
      </c>
      <c r="E115" s="9">
        <v>2</v>
      </c>
      <c r="F115" s="16">
        <v>0</v>
      </c>
      <c r="G115" s="9">
        <v>1</v>
      </c>
      <c r="H115" s="9">
        <v>0</v>
      </c>
      <c r="I115" s="9">
        <v>2</v>
      </c>
      <c r="J115" s="16">
        <v>0</v>
      </c>
      <c r="K115" s="9">
        <v>1</v>
      </c>
      <c r="L115" s="9">
        <v>0</v>
      </c>
      <c r="M115" s="10">
        <v>2</v>
      </c>
    </row>
    <row r="116" spans="1:13">
      <c r="A116">
        <f t="shared" si="10"/>
        <v>114</v>
      </c>
      <c r="B116" s="11">
        <v>0</v>
      </c>
      <c r="C116" s="12">
        <v>5</v>
      </c>
      <c r="D116" s="12">
        <v>0</v>
      </c>
      <c r="E116" s="12">
        <v>3</v>
      </c>
      <c r="F116" s="17">
        <v>0</v>
      </c>
      <c r="G116" s="12">
        <v>5</v>
      </c>
      <c r="H116" s="12">
        <v>0</v>
      </c>
      <c r="I116" s="12">
        <v>1</v>
      </c>
      <c r="J116" s="17">
        <v>0</v>
      </c>
      <c r="K116" s="12">
        <v>5</v>
      </c>
      <c r="L116" s="12">
        <v>0</v>
      </c>
      <c r="M116" s="13">
        <v>1</v>
      </c>
    </row>
    <row r="117" spans="1:13">
      <c r="A117">
        <f t="shared" si="10"/>
        <v>115</v>
      </c>
      <c r="B117" s="8">
        <v>1</v>
      </c>
      <c r="C117" s="9">
        <v>1</v>
      </c>
      <c r="D117" s="9">
        <v>1</v>
      </c>
      <c r="E117" s="9">
        <v>2</v>
      </c>
      <c r="F117" s="16">
        <v>2</v>
      </c>
      <c r="G117" s="9">
        <v>1</v>
      </c>
      <c r="H117" s="9">
        <v>0</v>
      </c>
      <c r="I117" s="9">
        <v>2</v>
      </c>
      <c r="J117" s="16">
        <v>1</v>
      </c>
      <c r="K117" s="9">
        <v>1</v>
      </c>
      <c r="L117" s="9">
        <v>1</v>
      </c>
      <c r="M117" s="10">
        <v>2</v>
      </c>
    </row>
    <row r="118" spans="1:13">
      <c r="A118">
        <f t="shared" si="10"/>
        <v>116</v>
      </c>
      <c r="B118" s="11">
        <v>2</v>
      </c>
      <c r="C118" s="12">
        <v>8</v>
      </c>
      <c r="D118" s="12">
        <v>0</v>
      </c>
      <c r="E118" s="12">
        <v>1</v>
      </c>
      <c r="F118" s="17">
        <v>0</v>
      </c>
      <c r="G118" s="12">
        <v>10</v>
      </c>
      <c r="H118" s="12">
        <v>0</v>
      </c>
      <c r="I118" s="12">
        <v>2</v>
      </c>
      <c r="J118" s="17">
        <v>3</v>
      </c>
      <c r="K118" s="12">
        <v>7</v>
      </c>
      <c r="L118" s="12">
        <v>0</v>
      </c>
      <c r="M118" s="13">
        <v>1</v>
      </c>
    </row>
    <row r="119" spans="1:13">
      <c r="A119">
        <f t="shared" si="10"/>
        <v>117</v>
      </c>
      <c r="B119" s="8">
        <v>3</v>
      </c>
      <c r="C119" s="9">
        <v>3</v>
      </c>
      <c r="D119" s="9">
        <v>0</v>
      </c>
      <c r="E119" s="9">
        <v>1</v>
      </c>
      <c r="F119" s="16">
        <v>3</v>
      </c>
      <c r="G119" s="9">
        <v>3</v>
      </c>
      <c r="H119" s="9">
        <v>0</v>
      </c>
      <c r="I119" s="9">
        <v>0</v>
      </c>
      <c r="J119" s="16">
        <v>3</v>
      </c>
      <c r="K119" s="9">
        <v>3</v>
      </c>
      <c r="L119" s="9">
        <v>0</v>
      </c>
      <c r="M119" s="10">
        <v>1</v>
      </c>
    </row>
    <row r="120" spans="1:13">
      <c r="A120">
        <f t="shared" si="10"/>
        <v>118</v>
      </c>
      <c r="B120" s="11">
        <v>2</v>
      </c>
      <c r="C120" s="12">
        <v>2</v>
      </c>
      <c r="D120" s="12">
        <v>0</v>
      </c>
      <c r="E120" s="12">
        <v>2</v>
      </c>
      <c r="F120" s="17">
        <v>2</v>
      </c>
      <c r="G120" s="12">
        <v>2</v>
      </c>
      <c r="H120" s="12">
        <v>0</v>
      </c>
      <c r="I120" s="12">
        <v>1</v>
      </c>
      <c r="J120" s="17">
        <v>2</v>
      </c>
      <c r="K120" s="12">
        <v>1</v>
      </c>
      <c r="L120" s="12">
        <v>1</v>
      </c>
      <c r="M120" s="13">
        <v>3</v>
      </c>
    </row>
    <row r="121" spans="1:13">
      <c r="A121">
        <f t="shared" si="10"/>
        <v>119</v>
      </c>
      <c r="B121" s="8">
        <v>2</v>
      </c>
      <c r="C121" s="9">
        <v>4</v>
      </c>
      <c r="D121" s="9">
        <v>0</v>
      </c>
      <c r="E121" s="9">
        <v>1</v>
      </c>
      <c r="F121" s="16">
        <v>2</v>
      </c>
      <c r="G121" s="9">
        <v>4</v>
      </c>
      <c r="H121" s="9">
        <v>0</v>
      </c>
      <c r="I121" s="9">
        <v>0</v>
      </c>
      <c r="J121" s="16">
        <v>2</v>
      </c>
      <c r="K121" s="9">
        <v>4</v>
      </c>
      <c r="L121" s="9">
        <v>0</v>
      </c>
      <c r="M121" s="10">
        <v>1</v>
      </c>
    </row>
    <row r="122" spans="1:13">
      <c r="A122">
        <f t="shared" si="10"/>
        <v>120</v>
      </c>
      <c r="B122" s="11">
        <v>1</v>
      </c>
      <c r="C122" s="12">
        <v>6</v>
      </c>
      <c r="D122" s="12">
        <v>0</v>
      </c>
      <c r="E122" s="12">
        <v>0</v>
      </c>
      <c r="F122" s="17">
        <v>1</v>
      </c>
      <c r="G122" s="12">
        <v>6</v>
      </c>
      <c r="H122" s="12">
        <v>0</v>
      </c>
      <c r="I122" s="12">
        <v>0</v>
      </c>
      <c r="J122" s="17">
        <v>1</v>
      </c>
      <c r="K122" s="12">
        <v>6</v>
      </c>
      <c r="L122" s="12">
        <v>0</v>
      </c>
      <c r="M122" s="13">
        <v>0</v>
      </c>
    </row>
    <row r="123" spans="1:13">
      <c r="A123">
        <f t="shared" si="10"/>
        <v>121</v>
      </c>
      <c r="B123" s="8">
        <v>0</v>
      </c>
      <c r="C123" s="9">
        <v>7</v>
      </c>
      <c r="D123" s="9">
        <v>0</v>
      </c>
      <c r="E123" s="9">
        <v>1</v>
      </c>
      <c r="F123" s="16">
        <v>0</v>
      </c>
      <c r="G123" s="9">
        <v>7</v>
      </c>
      <c r="H123" s="9">
        <v>0</v>
      </c>
      <c r="I123" s="9">
        <v>1</v>
      </c>
      <c r="J123" s="16">
        <v>0</v>
      </c>
      <c r="K123" s="9">
        <v>7</v>
      </c>
      <c r="L123" s="9">
        <v>0</v>
      </c>
      <c r="M123" s="10">
        <v>2</v>
      </c>
    </row>
    <row r="124" spans="1:13">
      <c r="A124">
        <f t="shared" si="10"/>
        <v>122</v>
      </c>
      <c r="B124" s="11">
        <v>2</v>
      </c>
      <c r="C124" s="12">
        <v>4</v>
      </c>
      <c r="D124" s="12">
        <v>0</v>
      </c>
      <c r="E124" s="12">
        <v>1</v>
      </c>
      <c r="F124" s="17">
        <v>2</v>
      </c>
      <c r="G124" s="12">
        <v>4</v>
      </c>
      <c r="H124" s="12">
        <v>0</v>
      </c>
      <c r="I124" s="12">
        <v>1</v>
      </c>
      <c r="J124" s="17">
        <v>2</v>
      </c>
      <c r="K124" s="12">
        <v>4</v>
      </c>
      <c r="L124" s="12">
        <v>0</v>
      </c>
      <c r="M124" s="13">
        <v>1</v>
      </c>
    </row>
    <row r="125" spans="1:13">
      <c r="A125">
        <f t="shared" si="10"/>
        <v>123</v>
      </c>
      <c r="B125" s="8">
        <v>2</v>
      </c>
      <c r="C125" s="9">
        <v>1</v>
      </c>
      <c r="D125" s="9">
        <v>0</v>
      </c>
      <c r="E125" s="9">
        <v>2</v>
      </c>
      <c r="F125" s="16">
        <v>0</v>
      </c>
      <c r="G125" s="9">
        <v>3</v>
      </c>
      <c r="H125" s="9">
        <v>0</v>
      </c>
      <c r="I125" s="9">
        <v>1</v>
      </c>
      <c r="J125" s="16">
        <v>1</v>
      </c>
      <c r="K125" s="9">
        <v>2</v>
      </c>
      <c r="L125" s="9">
        <v>0</v>
      </c>
      <c r="M125" s="10">
        <v>2</v>
      </c>
    </row>
    <row r="126" spans="1:13">
      <c r="A126">
        <f t="shared" si="10"/>
        <v>124</v>
      </c>
      <c r="B126" s="11">
        <v>0</v>
      </c>
      <c r="C126" s="12">
        <v>1</v>
      </c>
      <c r="D126" s="12">
        <v>0</v>
      </c>
      <c r="E126" s="12">
        <v>2</v>
      </c>
      <c r="F126" s="17">
        <v>0</v>
      </c>
      <c r="G126" s="12">
        <v>1</v>
      </c>
      <c r="H126" s="12">
        <v>0</v>
      </c>
      <c r="I126" s="12">
        <v>2</v>
      </c>
      <c r="J126" s="17">
        <v>0</v>
      </c>
      <c r="K126" s="12">
        <v>1</v>
      </c>
      <c r="L126" s="12">
        <v>0</v>
      </c>
      <c r="M126" s="13">
        <v>2</v>
      </c>
    </row>
    <row r="127" spans="1:13">
      <c r="A127">
        <f t="shared" si="10"/>
        <v>125</v>
      </c>
      <c r="B127" s="8">
        <v>1</v>
      </c>
      <c r="C127" s="9">
        <v>3</v>
      </c>
      <c r="D127" s="9">
        <v>0</v>
      </c>
      <c r="E127" s="9">
        <v>3</v>
      </c>
      <c r="F127" s="16">
        <v>0</v>
      </c>
      <c r="G127" s="9">
        <v>4</v>
      </c>
      <c r="H127" s="9">
        <v>0</v>
      </c>
      <c r="I127" s="9">
        <v>3</v>
      </c>
      <c r="J127" s="16">
        <v>1</v>
      </c>
      <c r="K127" s="9">
        <v>3</v>
      </c>
      <c r="L127" s="9">
        <v>0</v>
      </c>
      <c r="M127" s="10">
        <v>4</v>
      </c>
    </row>
    <row r="128" spans="1:13">
      <c r="A128">
        <f t="shared" si="10"/>
        <v>126</v>
      </c>
      <c r="B128" s="11">
        <v>1</v>
      </c>
      <c r="C128" s="12">
        <v>4</v>
      </c>
      <c r="D128" s="12">
        <v>0</v>
      </c>
      <c r="E128" s="12">
        <v>0</v>
      </c>
      <c r="F128" s="17">
        <v>0</v>
      </c>
      <c r="G128" s="12">
        <v>5</v>
      </c>
      <c r="H128" s="12">
        <v>0</v>
      </c>
      <c r="I128" s="12">
        <v>4</v>
      </c>
      <c r="J128" s="17">
        <v>1</v>
      </c>
      <c r="K128" s="12">
        <v>4</v>
      </c>
      <c r="L128" s="12">
        <v>0</v>
      </c>
      <c r="M128" s="13">
        <v>0</v>
      </c>
    </row>
    <row r="129" spans="1:13">
      <c r="A129">
        <f t="shared" si="10"/>
        <v>127</v>
      </c>
      <c r="B129" s="8">
        <v>1</v>
      </c>
      <c r="C129" s="9">
        <v>3</v>
      </c>
      <c r="D129" s="9">
        <v>0</v>
      </c>
      <c r="E129" s="9">
        <v>2</v>
      </c>
      <c r="F129" s="16">
        <v>1</v>
      </c>
      <c r="G129" s="9">
        <v>2</v>
      </c>
      <c r="H129" s="9">
        <v>1</v>
      </c>
      <c r="I129" s="9">
        <v>1</v>
      </c>
      <c r="J129" s="16">
        <v>1</v>
      </c>
      <c r="K129" s="9">
        <v>2</v>
      </c>
      <c r="L129" s="9">
        <v>1</v>
      </c>
      <c r="M129" s="10">
        <v>1</v>
      </c>
    </row>
    <row r="130" spans="1:13">
      <c r="A130">
        <f t="shared" si="10"/>
        <v>128</v>
      </c>
      <c r="B130" s="11">
        <v>2</v>
      </c>
      <c r="C130" s="12">
        <v>2</v>
      </c>
      <c r="D130" s="12">
        <v>0</v>
      </c>
      <c r="E130" s="12">
        <v>1</v>
      </c>
      <c r="F130" s="17">
        <v>2</v>
      </c>
      <c r="G130" s="12">
        <v>2</v>
      </c>
      <c r="H130" s="12">
        <v>0</v>
      </c>
      <c r="I130" s="12">
        <v>1</v>
      </c>
      <c r="J130" s="17">
        <v>2</v>
      </c>
      <c r="K130" s="12">
        <v>2</v>
      </c>
      <c r="L130" s="12">
        <v>0</v>
      </c>
      <c r="M130" s="13">
        <v>1</v>
      </c>
    </row>
    <row r="131" spans="1:13">
      <c r="A131">
        <f t="shared" si="10"/>
        <v>129</v>
      </c>
      <c r="B131" s="8">
        <v>1</v>
      </c>
      <c r="C131" s="9">
        <v>4</v>
      </c>
      <c r="D131" s="9">
        <v>0</v>
      </c>
      <c r="E131" s="9">
        <v>2</v>
      </c>
      <c r="F131" s="16">
        <v>2</v>
      </c>
      <c r="G131" s="9">
        <v>3</v>
      </c>
      <c r="H131" s="9">
        <v>0</v>
      </c>
      <c r="I131" s="9">
        <v>2</v>
      </c>
      <c r="J131" s="16">
        <v>1</v>
      </c>
      <c r="K131" s="9">
        <v>4</v>
      </c>
      <c r="L131" s="9">
        <v>0</v>
      </c>
      <c r="M131" s="10">
        <v>2</v>
      </c>
    </row>
    <row r="132" spans="1:13">
      <c r="A132">
        <f t="shared" ref="A132:A151" si="11">ROW(A130)</f>
        <v>130</v>
      </c>
      <c r="B132" s="11">
        <v>1</v>
      </c>
      <c r="C132" s="12">
        <v>1</v>
      </c>
      <c r="D132" s="12">
        <v>0</v>
      </c>
      <c r="E132" s="12">
        <v>2</v>
      </c>
      <c r="F132" s="17">
        <v>0</v>
      </c>
      <c r="G132" s="12">
        <v>2</v>
      </c>
      <c r="H132" s="12">
        <v>0</v>
      </c>
      <c r="I132" s="12">
        <v>1</v>
      </c>
      <c r="J132" s="17">
        <v>1</v>
      </c>
      <c r="K132" s="12">
        <v>1</v>
      </c>
      <c r="L132" s="12">
        <v>0</v>
      </c>
      <c r="M132" s="13">
        <v>3</v>
      </c>
    </row>
    <row r="133" spans="1:13">
      <c r="A133">
        <f t="shared" si="11"/>
        <v>131</v>
      </c>
      <c r="B133" s="8">
        <v>0</v>
      </c>
      <c r="C133" s="9">
        <v>2</v>
      </c>
      <c r="D133" s="9">
        <v>0</v>
      </c>
      <c r="E133" s="9">
        <v>4</v>
      </c>
      <c r="F133" s="16">
        <v>0</v>
      </c>
      <c r="G133" s="9">
        <v>2</v>
      </c>
      <c r="H133" s="9">
        <v>0</v>
      </c>
      <c r="I133" s="9">
        <v>5</v>
      </c>
      <c r="J133" s="16">
        <v>0</v>
      </c>
      <c r="K133" s="9">
        <v>2</v>
      </c>
      <c r="L133" s="9">
        <v>0</v>
      </c>
      <c r="M133" s="10">
        <v>4</v>
      </c>
    </row>
    <row r="134" spans="1:13">
      <c r="A134">
        <f t="shared" si="11"/>
        <v>132</v>
      </c>
      <c r="B134" s="11">
        <v>1</v>
      </c>
      <c r="C134" s="12">
        <v>2</v>
      </c>
      <c r="D134" s="12">
        <v>0</v>
      </c>
      <c r="E134" s="12">
        <v>2</v>
      </c>
      <c r="F134" s="17">
        <v>1</v>
      </c>
      <c r="G134" s="12">
        <v>2</v>
      </c>
      <c r="H134" s="12">
        <v>0</v>
      </c>
      <c r="I134" s="12">
        <v>2</v>
      </c>
      <c r="J134" s="17">
        <v>1</v>
      </c>
      <c r="K134" s="12">
        <v>2</v>
      </c>
      <c r="L134" s="12">
        <v>0</v>
      </c>
      <c r="M134" s="13">
        <v>3</v>
      </c>
    </row>
    <row r="135" spans="1:13">
      <c r="A135">
        <f t="shared" si="11"/>
        <v>133</v>
      </c>
      <c r="B135" s="8">
        <v>1</v>
      </c>
      <c r="C135" s="9">
        <v>4</v>
      </c>
      <c r="D135" s="9">
        <v>0</v>
      </c>
      <c r="E135" s="9">
        <v>2</v>
      </c>
      <c r="F135" s="16">
        <v>1</v>
      </c>
      <c r="G135" s="9">
        <v>4</v>
      </c>
      <c r="H135" s="9">
        <v>0</v>
      </c>
      <c r="I135" s="9">
        <v>2</v>
      </c>
      <c r="J135" s="16">
        <v>1</v>
      </c>
      <c r="K135" s="9">
        <v>4</v>
      </c>
      <c r="L135" s="9">
        <v>0</v>
      </c>
      <c r="M135" s="10">
        <v>2</v>
      </c>
    </row>
    <row r="136" spans="1:13">
      <c r="A136">
        <f t="shared" si="11"/>
        <v>134</v>
      </c>
      <c r="B136" s="11">
        <v>3</v>
      </c>
      <c r="C136" s="12">
        <v>2</v>
      </c>
      <c r="D136" s="12">
        <v>0</v>
      </c>
      <c r="E136" s="12">
        <v>2</v>
      </c>
      <c r="F136" s="17">
        <v>2</v>
      </c>
      <c r="G136" s="12">
        <v>3</v>
      </c>
      <c r="H136" s="12">
        <v>0</v>
      </c>
      <c r="I136" s="12">
        <v>2</v>
      </c>
      <c r="J136" s="17">
        <v>3</v>
      </c>
      <c r="K136" s="12">
        <v>2</v>
      </c>
      <c r="L136" s="12">
        <v>0</v>
      </c>
      <c r="M136" s="13">
        <v>3</v>
      </c>
    </row>
    <row r="137" spans="1:13">
      <c r="A137">
        <f t="shared" si="11"/>
        <v>135</v>
      </c>
      <c r="B137" s="8">
        <v>0</v>
      </c>
      <c r="C137" s="9">
        <v>1</v>
      </c>
      <c r="D137" s="9">
        <v>0</v>
      </c>
      <c r="E137" s="9">
        <v>2</v>
      </c>
      <c r="F137" s="16">
        <v>0</v>
      </c>
      <c r="G137" s="9">
        <v>1</v>
      </c>
      <c r="H137" s="9">
        <v>0</v>
      </c>
      <c r="I137" s="9">
        <v>1</v>
      </c>
      <c r="J137" s="16">
        <v>0</v>
      </c>
      <c r="K137" s="9">
        <v>1</v>
      </c>
      <c r="L137" s="9">
        <v>0</v>
      </c>
      <c r="M137" s="10">
        <v>2</v>
      </c>
    </row>
    <row r="138" spans="1:13">
      <c r="A138">
        <f t="shared" si="11"/>
        <v>136</v>
      </c>
      <c r="B138" s="11">
        <v>0</v>
      </c>
      <c r="C138" s="12">
        <v>8</v>
      </c>
      <c r="D138" s="12">
        <v>0</v>
      </c>
      <c r="E138" s="12">
        <v>1</v>
      </c>
      <c r="F138" s="17">
        <v>0</v>
      </c>
      <c r="G138" s="12">
        <v>8</v>
      </c>
      <c r="H138" s="12">
        <v>0</v>
      </c>
      <c r="I138" s="12">
        <v>1</v>
      </c>
      <c r="J138" s="17">
        <v>0</v>
      </c>
      <c r="K138" s="12">
        <v>8</v>
      </c>
      <c r="L138" s="12">
        <v>0</v>
      </c>
      <c r="M138" s="13">
        <v>2</v>
      </c>
    </row>
    <row r="139" spans="1:13">
      <c r="A139">
        <f t="shared" si="11"/>
        <v>137</v>
      </c>
      <c r="B139" s="8">
        <v>3</v>
      </c>
      <c r="C139" s="9">
        <v>1</v>
      </c>
      <c r="D139" s="9">
        <v>1</v>
      </c>
      <c r="E139" s="9">
        <v>1</v>
      </c>
      <c r="F139" s="16">
        <v>3</v>
      </c>
      <c r="G139" s="9">
        <v>1</v>
      </c>
      <c r="H139" s="9">
        <v>1</v>
      </c>
      <c r="I139" s="9">
        <v>1</v>
      </c>
      <c r="J139" s="16">
        <v>3</v>
      </c>
      <c r="K139" s="9">
        <v>1</v>
      </c>
      <c r="L139" s="9">
        <v>1</v>
      </c>
      <c r="M139" s="10">
        <v>1</v>
      </c>
    </row>
    <row r="140" spans="1:13">
      <c r="A140">
        <f t="shared" si="11"/>
        <v>138</v>
      </c>
      <c r="B140" s="11">
        <v>2</v>
      </c>
      <c r="C140" s="12">
        <v>1</v>
      </c>
      <c r="D140" s="12">
        <v>0</v>
      </c>
      <c r="E140" s="12">
        <v>1</v>
      </c>
      <c r="F140" s="17">
        <v>2</v>
      </c>
      <c r="G140" s="12">
        <v>1</v>
      </c>
      <c r="H140" s="12">
        <v>0</v>
      </c>
      <c r="I140" s="12">
        <v>1</v>
      </c>
      <c r="J140" s="17">
        <v>2</v>
      </c>
      <c r="K140" s="12">
        <v>1</v>
      </c>
      <c r="L140" s="12">
        <v>0</v>
      </c>
      <c r="M140" s="13">
        <v>0</v>
      </c>
    </row>
    <row r="141" spans="1:13">
      <c r="A141">
        <f t="shared" si="11"/>
        <v>139</v>
      </c>
      <c r="B141" s="8">
        <v>1</v>
      </c>
      <c r="C141" s="9">
        <v>6</v>
      </c>
      <c r="D141" s="9">
        <v>0</v>
      </c>
      <c r="E141" s="9">
        <v>3</v>
      </c>
      <c r="F141" s="16">
        <v>2</v>
      </c>
      <c r="G141" s="9">
        <v>5</v>
      </c>
      <c r="H141" s="9">
        <v>0</v>
      </c>
      <c r="I141" s="9">
        <v>1</v>
      </c>
      <c r="J141" s="16">
        <v>2</v>
      </c>
      <c r="K141" s="9">
        <v>5</v>
      </c>
      <c r="L141" s="9">
        <v>0</v>
      </c>
      <c r="M141" s="10">
        <v>2</v>
      </c>
    </row>
    <row r="142" spans="1:13">
      <c r="A142">
        <f t="shared" si="11"/>
        <v>140</v>
      </c>
      <c r="B142" s="11">
        <v>0</v>
      </c>
      <c r="C142" s="12">
        <v>10</v>
      </c>
      <c r="D142" s="12">
        <v>0</v>
      </c>
      <c r="E142" s="12">
        <v>3</v>
      </c>
      <c r="F142" s="17">
        <v>0</v>
      </c>
      <c r="G142" s="12">
        <v>10</v>
      </c>
      <c r="H142" s="12">
        <v>0</v>
      </c>
      <c r="I142" s="12">
        <v>2</v>
      </c>
      <c r="J142" s="17">
        <v>1</v>
      </c>
      <c r="K142" s="12">
        <v>9</v>
      </c>
      <c r="L142" s="12">
        <v>0</v>
      </c>
      <c r="M142" s="13">
        <v>3</v>
      </c>
    </row>
    <row r="143" spans="1:13">
      <c r="A143">
        <f t="shared" si="11"/>
        <v>141</v>
      </c>
      <c r="B143" s="8">
        <v>0</v>
      </c>
      <c r="C143" s="9">
        <v>8</v>
      </c>
      <c r="D143" s="9">
        <v>0</v>
      </c>
      <c r="E143" s="9">
        <v>4</v>
      </c>
      <c r="F143" s="16">
        <v>1</v>
      </c>
      <c r="G143" s="9">
        <v>7</v>
      </c>
      <c r="H143" s="9">
        <v>0</v>
      </c>
      <c r="I143" s="9">
        <v>4</v>
      </c>
      <c r="J143" s="16">
        <v>2</v>
      </c>
      <c r="K143" s="9">
        <v>6</v>
      </c>
      <c r="L143" s="9">
        <v>0</v>
      </c>
      <c r="M143" s="10">
        <v>4</v>
      </c>
    </row>
    <row r="144" spans="1:13">
      <c r="A144">
        <f t="shared" si="11"/>
        <v>142</v>
      </c>
      <c r="B144" s="11">
        <v>1</v>
      </c>
      <c r="C144" s="12">
        <v>10</v>
      </c>
      <c r="D144" s="12">
        <v>0</v>
      </c>
      <c r="E144" s="12">
        <v>2</v>
      </c>
      <c r="F144" s="17">
        <v>1</v>
      </c>
      <c r="G144" s="12">
        <v>10</v>
      </c>
      <c r="H144" s="12">
        <v>0</v>
      </c>
      <c r="I144" s="12">
        <v>1</v>
      </c>
      <c r="J144" s="17">
        <v>1</v>
      </c>
      <c r="K144" s="12">
        <v>10</v>
      </c>
      <c r="L144" s="12">
        <v>0</v>
      </c>
      <c r="M144" s="13">
        <v>1</v>
      </c>
    </row>
    <row r="145" spans="1:13">
      <c r="A145">
        <f t="shared" si="11"/>
        <v>143</v>
      </c>
      <c r="B145" s="8">
        <v>1</v>
      </c>
      <c r="C145" s="9">
        <v>3</v>
      </c>
      <c r="D145" s="9">
        <v>0</v>
      </c>
      <c r="E145" s="9">
        <v>2</v>
      </c>
      <c r="F145" s="16">
        <v>1</v>
      </c>
      <c r="G145" s="9">
        <v>3</v>
      </c>
      <c r="H145" s="9">
        <v>0</v>
      </c>
      <c r="I145" s="9">
        <v>2</v>
      </c>
      <c r="J145" s="16">
        <v>1</v>
      </c>
      <c r="K145" s="9">
        <v>3</v>
      </c>
      <c r="L145" s="9">
        <v>0</v>
      </c>
      <c r="M145" s="10">
        <v>4</v>
      </c>
    </row>
    <row r="146" spans="1:13">
      <c r="A146">
        <f t="shared" si="11"/>
        <v>144</v>
      </c>
      <c r="B146" s="11">
        <v>0</v>
      </c>
      <c r="C146" s="12">
        <v>2</v>
      </c>
      <c r="D146" s="12">
        <v>1</v>
      </c>
      <c r="E146" s="12">
        <v>5</v>
      </c>
      <c r="F146" s="17">
        <v>1</v>
      </c>
      <c r="G146" s="12">
        <v>1</v>
      </c>
      <c r="H146" s="12">
        <v>1</v>
      </c>
      <c r="I146" s="12">
        <v>2</v>
      </c>
      <c r="J146" s="17">
        <v>0</v>
      </c>
      <c r="K146" s="12">
        <v>3</v>
      </c>
      <c r="L146" s="12">
        <v>0</v>
      </c>
      <c r="M146" s="13">
        <v>4</v>
      </c>
    </row>
    <row r="147" spans="1:13">
      <c r="A147">
        <f t="shared" si="11"/>
        <v>145</v>
      </c>
      <c r="B147" s="8">
        <v>0</v>
      </c>
      <c r="C147" s="9">
        <v>6</v>
      </c>
      <c r="D147" s="9">
        <v>0</v>
      </c>
      <c r="E147" s="9">
        <v>2</v>
      </c>
      <c r="F147" s="16">
        <v>0</v>
      </c>
      <c r="G147" s="9">
        <v>6</v>
      </c>
      <c r="H147" s="9">
        <v>0</v>
      </c>
      <c r="I147" s="9">
        <v>1</v>
      </c>
      <c r="J147" s="16">
        <v>0</v>
      </c>
      <c r="K147" s="9">
        <v>6</v>
      </c>
      <c r="L147" s="9">
        <v>0</v>
      </c>
      <c r="M147" s="10">
        <v>1</v>
      </c>
    </row>
    <row r="148" spans="1:13">
      <c r="A148">
        <f t="shared" si="11"/>
        <v>146</v>
      </c>
      <c r="B148" s="11">
        <v>2</v>
      </c>
      <c r="C148" s="12">
        <v>1</v>
      </c>
      <c r="D148" s="12">
        <v>0</v>
      </c>
      <c r="E148" s="12">
        <v>3</v>
      </c>
      <c r="F148" s="17">
        <v>0</v>
      </c>
      <c r="G148" s="12">
        <v>3</v>
      </c>
      <c r="H148" s="12">
        <v>0</v>
      </c>
      <c r="I148" s="12">
        <v>1</v>
      </c>
      <c r="J148" s="17">
        <v>0</v>
      </c>
      <c r="K148" s="12">
        <v>2</v>
      </c>
      <c r="L148" s="12">
        <v>1</v>
      </c>
      <c r="M148" s="13">
        <v>3</v>
      </c>
    </row>
    <row r="149" spans="1:13">
      <c r="A149">
        <f t="shared" si="11"/>
        <v>147</v>
      </c>
      <c r="B149" s="8">
        <v>0</v>
      </c>
      <c r="C149" s="9">
        <v>6</v>
      </c>
      <c r="D149" s="9">
        <v>0</v>
      </c>
      <c r="E149" s="9">
        <v>2</v>
      </c>
      <c r="F149" s="16">
        <v>0</v>
      </c>
      <c r="G149" s="9">
        <v>6</v>
      </c>
      <c r="H149" s="9">
        <v>0</v>
      </c>
      <c r="I149" s="9">
        <v>2</v>
      </c>
      <c r="J149" s="16">
        <v>0</v>
      </c>
      <c r="K149" s="9">
        <v>6</v>
      </c>
      <c r="L149" s="9">
        <v>0</v>
      </c>
      <c r="M149" s="10">
        <v>1</v>
      </c>
    </row>
    <row r="150" spans="1:13">
      <c r="A150">
        <f t="shared" si="11"/>
        <v>148</v>
      </c>
      <c r="B150" s="11">
        <v>1</v>
      </c>
      <c r="C150" s="12">
        <v>3</v>
      </c>
      <c r="D150" s="12">
        <v>0</v>
      </c>
      <c r="E150" s="12">
        <v>0</v>
      </c>
      <c r="F150" s="17">
        <v>0</v>
      </c>
      <c r="G150" s="12">
        <v>4</v>
      </c>
      <c r="H150" s="12">
        <v>0</v>
      </c>
      <c r="I150" s="12">
        <v>2</v>
      </c>
      <c r="J150" s="17">
        <v>0</v>
      </c>
      <c r="K150" s="12">
        <v>4</v>
      </c>
      <c r="L150" s="12">
        <v>0</v>
      </c>
      <c r="M150" s="13">
        <v>1</v>
      </c>
    </row>
    <row r="151" spans="1:13">
      <c r="A151">
        <f t="shared" si="11"/>
        <v>149</v>
      </c>
      <c r="B151" s="8">
        <v>0</v>
      </c>
      <c r="C151" s="9">
        <v>2</v>
      </c>
      <c r="D151" s="9">
        <v>0</v>
      </c>
      <c r="E151" s="9">
        <v>1</v>
      </c>
      <c r="F151" s="16">
        <v>0</v>
      </c>
      <c r="G151" s="9">
        <v>2</v>
      </c>
      <c r="H151" s="9">
        <v>0</v>
      </c>
      <c r="I151" s="9">
        <v>2</v>
      </c>
      <c r="J151" s="16">
        <v>0</v>
      </c>
      <c r="K151" s="9">
        <v>2</v>
      </c>
      <c r="L151" s="9">
        <v>0</v>
      </c>
      <c r="M151" s="10">
        <v>2</v>
      </c>
    </row>
  </sheetData>
  <autoFilter ref="B2:M35" xr:uid="{03A45DB7-0019-454E-8F17-3003E0E28B80}"/>
  <conditionalFormatting sqref="B3:E160">
    <cfRule type="expression" dxfId="4" priority="5">
      <formula>$D3&lt;&gt;0</formula>
    </cfRule>
  </conditionalFormatting>
  <conditionalFormatting sqref="F3:I160">
    <cfRule type="expression" dxfId="3" priority="4">
      <formula>$H3&lt;&gt;0</formula>
    </cfRule>
  </conditionalFormatting>
  <conditionalFormatting sqref="J3:M160">
    <cfRule type="expression" dxfId="2" priority="3">
      <formula>$L3&lt;&gt;0</formula>
    </cfRule>
  </conditionalFormatting>
  <conditionalFormatting sqref="N3:P35">
    <cfRule type="expression" dxfId="0" priority="1">
      <formula>ABS(N3)&lt;$Q$2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W x P W i b s 5 + G m A A A A 9 w A A A B I A H A B D b 2 5 m a W c v U G F j a 2 F n Z S 5 4 b W w g o h g A K K A U A A A A A A A A A A A A A A A A A A A A A A A A A A A A h Y 8 9 D o I w A I W v Q r r T H x g E U s p g 4 i S J 0 c S 4 N q V C I x T T F s v d H D y S V x C j q J v j + 9 4 3 v H e / 3 m g x d m 1 w k c a q X u e A Q A w C q U V f K V 3 n Y H D H M A E F o x s u T r y W w S R r m 4 2 2 y k H j 3 D l D y H s P f Q x 7 U 6 M I Y 4 I O 5 X o n G t l x 8 J H V f z l U 2 j q u h Q S M 7 l 9 j W A R J n E K S L F K I K Z o p L Z X + G t E 0 + N n + Q L o c W j c Y y Y 4 m X G 0 p m i N F 7 x P s A V B L A w Q U A A I A C A C p b E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x P W i i K R 7 g O A A A A E Q A A A B M A H A B G b 3 J t d W x h c y 9 T Z W N 0 a W 9 u M S 5 t I K I Y A C i g F A A A A A A A A A A A A A A A A A A A A A A A A A A A A C t O T S 7 J z M 9 T C I b Q h t Y A U E s B A i 0 A F A A C A A g A q W x P W i b s 5 + G m A A A A 9 w A A A B I A A A A A A A A A A A A A A A A A A A A A A E N v b m Z p Z y 9 Q Y W N r Y W d l L n h t b F B L A Q I t A B Q A A g A I A K l s T 1 o P y u m r p A A A A O k A A A A T A A A A A A A A A A A A A A A A A P I A A A B b Q 2 9 u d G V u d F 9 U e X B l c 1 0 u e G 1 s U E s B A i 0 A F A A C A A g A q W x P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Z e 7 P N v D 2 R L j l o F s j + F V k o A A A A A A g A A A A A A E G Y A A A A B A A A g A A A A Z P i T A W s x w 1 s M t z d c 8 b t c 3 S 9 / 3 B 7 Y Z b 5 2 G o y O 4 / 3 + 5 M I A A A A A D o A A A A A C A A A g A A A A H L 0 m m 3 + p O E D W 9 Z y G / a 6 d U b T E B 0 R Q / + M z 6 b N r w D A F Q l V Q A A A A h C 9 q K q 1 t f W H Y J 3 7 h I E t y Y + 7 e p p o P 1 D u 4 o H e I t h w y O J E B s o 6 F 5 + O Z P v S A v b M R 7 j A n Z v 9 E f 6 K t L h a U r b w J t f o p a y q K j B 2 t u R 1 U n V / 6 T y k k N G B A A A A A C 6 Z j u U U Q K 8 Q l l c R + k Z N L B S F / D D A K G U s d q Q 8 l R y M 1 Z y + d F f P c S A C A m 6 I f 3 I t L l E S U 4 G C q n C z O s Q K S G f e Q 4 p v n x g = = < / D a t a M a s h u p > 
</file>

<file path=customXml/itemProps1.xml><?xml version="1.0" encoding="utf-8"?>
<ds:datastoreItem xmlns:ds="http://schemas.openxmlformats.org/officeDocument/2006/customXml" ds:itemID="{29335BC6-DE64-4DC9-B5C0-8DB42C0D69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XP1|Cutural bias per model</vt:lpstr>
      <vt:lpstr>XP2|33Q Insurance dataset</vt:lpstr>
      <vt:lpstr>XP2|149Q Public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Moyse</cp:lastModifiedBy>
  <dcterms:created xsi:type="dcterms:W3CDTF">2025-02-13T22:26:27Z</dcterms:created>
  <dcterms:modified xsi:type="dcterms:W3CDTF">2025-02-20T06:16:42Z</dcterms:modified>
</cp:coreProperties>
</file>