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334D02F-20A5-47EA-BA84-362754CFA68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3" i="1"/>
  <c r="N4" i="1"/>
  <c r="N5" i="1"/>
  <c r="N6" i="1"/>
  <c r="N7" i="1"/>
  <c r="N8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<sst xmlns="http://schemas.openxmlformats.org/spreadsheetml/2006/main" count="78" uniqueCount="52">
  <si>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</si>
  <si>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</si>
  <si>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</si>
  <si>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</si>
  <si>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</si>
  <si>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</si>
  <si>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</si>
  <si>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</si>
  <si>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</si>
  <si>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</si>
  <si>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</si>
  <si>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</si>
  <si>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</si>
  <si>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</si>
  <si>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Remington UMC 115gr FMJ (L9MM3B)</t>
  </si>
  <si>
    <t>Federal BallistiClean 100gr RHT Frangible (BC9NT3)</t>
  </si>
  <si>
    <t>Federal Classic 115gr HI-SHOK JHP (9BP)</t>
  </si>
  <si>
    <t>Speer Lawman 124gr TMJ (53651)</t>
  </si>
  <si>
    <t>ARMSCOR USA 147gr Subsonic FMJ (FAC9-5N)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</si>
  <si>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</si>
  <si>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</si>
  <si>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</si>
  <si>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</si>
  <si>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</si>
  <si>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</si>
  <si>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</si>
  <si>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</si>
  <si>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</si>
  <si>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</si>
  <si>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</si>
  <si>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</si>
  <si>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</si>
  <si>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</si>
  <si>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</si>
  <si>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</si>
  <si>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</si>
  <si>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</si>
  <si>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</si>
  <si>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</si>
  <si>
    <t>9x19_remington_umc_115gr_fmj</t>
  </si>
  <si>
    <t>9x19 Remington UMC 115gr FMJ</t>
  </si>
  <si>
    <t>9x19_federal_hishok_115gr_jhp</t>
  </si>
  <si>
    <t>9x19 Federal Hi-Shok 115gr JHP</t>
  </si>
  <si>
    <t>9x19_supernova_119gr_green_tracer</t>
  </si>
  <si>
    <t>9x19 Supernova 119gr Green Tracer</t>
  </si>
  <si>
    <t>9x19_winchester_m822_124gr_fmj</t>
  </si>
  <si>
    <t>9x19 Winchester M882 124gr FMJ</t>
  </si>
  <si>
    <t>9x19_norma_mle_94gr_rht_frangible</t>
  </si>
  <si>
    <t>9x19 Norma MLE 94gr RHT Frangible</t>
  </si>
  <si>
    <t>9x19_armscor_usa_147gr_subsonic</t>
  </si>
  <si>
    <t>9x19 ARMSCOR USA 147gr Subsonic FMJ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</si>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</sst>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zoomScale="115" zoomScaleNormal="115" workbookViewId="0">
      <selection activeCell="H10" sqref="H10"/>
    </sheetView>
  </sheetViews>
  <sheetFormatPr defaultColWidth="8.7109375" defaultRowHeight="15" x14ac:dyDescent="0.25"/>
  <cols>
    <col min="1" max="1" width="49.7109375" customWidth="1"/>
    <col min="2" max="2" width="38.85546875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C1" t="s">
        <v>20</v>
      </c>
      <c r="T1" t="s">
        <v>38</v>
      </c>
      <c r="X1" t="s">
        <v>34</v>
      </c>
    </row>
    <row r="2" spans="1:36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23</v>
      </c>
      <c r="Q2" t="s">
        <v>33</v>
      </c>
      <c r="R2" t="s">
        <v>36</v>
      </c>
      <c r="S2" t="s">
        <v>37</v>
      </c>
      <c r="T2" t="s">
        <v>32</v>
      </c>
      <c r="U2" t="s">
        <v>30</v>
      </c>
      <c r="V2" t="s">
        <v>31</v>
      </c>
      <c r="X2" t="s">
        <v>21</v>
      </c>
      <c r="Y2" t="s">
        <v>23</v>
      </c>
      <c r="AD2" t="s">
        <v>35</v>
      </c>
      <c r="AE2" t="s">
        <v>25</v>
      </c>
    </row>
    <row r="3" spans="1:36" x14ac:dyDescent="0.25">
      <c r="B3" t="s">
        <v>16</v>
      </c>
      <c r="D3">
        <v>0.09</v>
      </c>
      <c r="E3">
        <v>10</v>
      </c>
      <c r="F3">
        <v>10</v>
      </c>
      <c r="H3">
        <v>0.4</v>
      </c>
      <c r="J3">
        <v>-150</v>
      </c>
      <c r="M3">
        <v>2000</v>
      </c>
      <c r="N3">
        <f>C3-D3*20-E3*0.8-F3*0.6-H3*5+(U3-22)*2.5+P3/300+S3*2</f>
        <v>28.406666666666666</v>
      </c>
      <c r="P3">
        <v>1100</v>
      </c>
      <c r="Q3">
        <v>40</v>
      </c>
      <c r="R3" s="1">
        <v>0.7</v>
      </c>
      <c r="S3">
        <v>0.02</v>
      </c>
      <c r="T3">
        <v>50</v>
      </c>
      <c r="U3">
        <v>39</v>
      </c>
      <c r="V3">
        <v>27</v>
      </c>
      <c r="X3" t="s">
        <v>24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B4" t="s">
        <v>19</v>
      </c>
      <c r="C4">
        <v>-1</v>
      </c>
      <c r="D4">
        <v>0.09</v>
      </c>
      <c r="F4">
        <v>1</v>
      </c>
      <c r="H4">
        <v>0.1</v>
      </c>
      <c r="M4">
        <v>750</v>
      </c>
      <c r="N4">
        <f t="shared" ref="N4:N8" si="0">C4-D4*20-E4*0.8-F4*0.6-H4*5+(U4-22)*2.5+P4/300+S4*2</f>
        <v>5.4666666666666677</v>
      </c>
      <c r="P4">
        <v>1250</v>
      </c>
      <c r="Q4">
        <v>60</v>
      </c>
      <c r="R4" s="1">
        <v>0.5</v>
      </c>
      <c r="S4">
        <v>0.1</v>
      </c>
      <c r="T4">
        <v>37</v>
      </c>
      <c r="U4">
        <v>24</v>
      </c>
      <c r="V4">
        <v>9</v>
      </c>
      <c r="X4" t="s">
        <v>29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B5" t="s">
        <v>14</v>
      </c>
      <c r="C5">
        <v>0</v>
      </c>
      <c r="D5">
        <v>0.1</v>
      </c>
      <c r="M5">
        <v>0</v>
      </c>
      <c r="N5">
        <f t="shared" si="0"/>
        <v>10.1</v>
      </c>
      <c r="P5">
        <v>1260</v>
      </c>
      <c r="Q5">
        <v>50</v>
      </c>
      <c r="R5" s="1">
        <v>0.5</v>
      </c>
      <c r="S5">
        <v>0.2</v>
      </c>
      <c r="T5">
        <v>39</v>
      </c>
      <c r="U5">
        <v>25</v>
      </c>
      <c r="V5">
        <v>10</v>
      </c>
      <c r="X5" t="s">
        <v>27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B6" t="s">
        <v>17</v>
      </c>
      <c r="D6">
        <v>0.1</v>
      </c>
      <c r="E6">
        <v>1</v>
      </c>
      <c r="F6">
        <v>1</v>
      </c>
      <c r="H6">
        <v>-0.05</v>
      </c>
      <c r="J6">
        <v>10</v>
      </c>
      <c r="M6">
        <v>1500</v>
      </c>
      <c r="N6">
        <f t="shared" si="0"/>
        <v>1.2300000000000002</v>
      </c>
      <c r="P6">
        <v>1260</v>
      </c>
      <c r="Q6">
        <v>50</v>
      </c>
      <c r="R6" s="1">
        <v>0.1</v>
      </c>
      <c r="S6">
        <v>0.09</v>
      </c>
      <c r="T6">
        <v>35</v>
      </c>
      <c r="U6">
        <v>22</v>
      </c>
      <c r="V6">
        <v>7</v>
      </c>
      <c r="X6" t="s">
        <v>22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1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2">(AE6-AI6)/AE6</f>
        <v>0.23853211009174313</v>
      </c>
    </row>
    <row r="7" spans="1:36" x14ac:dyDescent="0.25">
      <c r="B7" t="s">
        <v>15</v>
      </c>
      <c r="D7">
        <v>7.0000000000000007E-2</v>
      </c>
      <c r="E7">
        <v>-5</v>
      </c>
      <c r="F7">
        <v>-10</v>
      </c>
      <c r="H7">
        <v>-0.4</v>
      </c>
      <c r="J7">
        <v>-100</v>
      </c>
      <c r="M7">
        <v>600</v>
      </c>
      <c r="N7">
        <f t="shared" si="0"/>
        <v>19.653333333333332</v>
      </c>
      <c r="P7">
        <v>1150</v>
      </c>
      <c r="Q7">
        <v>60</v>
      </c>
      <c r="R7" s="1">
        <v>0.3</v>
      </c>
      <c r="S7">
        <v>0.11</v>
      </c>
      <c r="T7">
        <v>35</v>
      </c>
      <c r="U7">
        <v>24</v>
      </c>
      <c r="V7">
        <v>11</v>
      </c>
      <c r="X7" t="s">
        <v>26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1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2"/>
        <v>0.38416422287390029</v>
      </c>
    </row>
    <row r="8" spans="1:36" x14ac:dyDescent="0.25">
      <c r="B8" t="s">
        <v>18</v>
      </c>
      <c r="C8">
        <v>2</v>
      </c>
      <c r="D8">
        <v>0.05</v>
      </c>
      <c r="E8">
        <v>-15</v>
      </c>
      <c r="F8">
        <v>-20</v>
      </c>
      <c r="H8">
        <v>0.2</v>
      </c>
      <c r="J8">
        <v>-200</v>
      </c>
      <c r="M8">
        <v>1000</v>
      </c>
      <c r="N8">
        <f t="shared" si="0"/>
        <v>27.54</v>
      </c>
      <c r="P8">
        <v>1050</v>
      </c>
      <c r="Q8">
        <v>50</v>
      </c>
      <c r="R8" s="1">
        <v>0.1</v>
      </c>
      <c r="S8">
        <v>0.02</v>
      </c>
      <c r="T8">
        <v>35</v>
      </c>
      <c r="U8">
        <v>22</v>
      </c>
      <c r="V8">
        <v>7</v>
      </c>
      <c r="X8" t="s">
        <v>28</v>
      </c>
      <c r="Y8">
        <v>950</v>
      </c>
      <c r="AA8">
        <v>850</v>
      </c>
      <c r="AD8">
        <f t="shared" si="1"/>
        <v>1</v>
      </c>
      <c r="AE8">
        <v>295</v>
      </c>
      <c r="AG8">
        <v>236</v>
      </c>
      <c r="AJ8">
        <f t="shared" si="2"/>
        <v>1</v>
      </c>
    </row>
    <row r="9" spans="1:36" x14ac:dyDescent="0.25">
      <c r="C9" t="s">
        <v>0</v>
      </c>
    </row>
    <row r="10" spans="1:36" x14ac:dyDescent="0.25"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51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3</v>
      </c>
      <c r="P10" t="s">
        <v>23</v>
      </c>
      <c r="Q10" t="s">
        <v>33</v>
      </c>
      <c r="R10" t="s">
        <v>36</v>
      </c>
      <c r="S10" t="s">
        <v>37</v>
      </c>
      <c r="T10" t="s">
        <v>32</v>
      </c>
      <c r="U10" t="s">
        <v>30</v>
      </c>
      <c r="V10" t="s">
        <v>31</v>
      </c>
    </row>
    <row r="11" spans="1:36" x14ac:dyDescent="0.25">
      <c r="A11" t="s">
        <v>41</v>
      </c>
      <c r="B11" t="s">
        <v>42</v>
      </c>
      <c r="C11">
        <v>-1</v>
      </c>
      <c r="D11">
        <v>0.02</v>
      </c>
      <c r="E11">
        <v>14</v>
      </c>
      <c r="F11">
        <v>14</v>
      </c>
      <c r="H11">
        <v>0.3</v>
      </c>
      <c r="J11">
        <v>-100</v>
      </c>
      <c r="M11">
        <v>2000</v>
      </c>
      <c r="N11">
        <f t="shared" ref="N11:N16" si="3">C11-D11*20-E11*0.8-F11*0.6-H11*5+(AVERAGE(T11:V11)-25)*2+J11/300+S11*2+R11/2</f>
        <v>16.889999999999997</v>
      </c>
      <c r="P11">
        <v>1150</v>
      </c>
      <c r="Q11">
        <v>40</v>
      </c>
      <c r="R11" s="1">
        <v>0.7</v>
      </c>
      <c r="S11">
        <v>0.02</v>
      </c>
      <c r="T11">
        <v>50</v>
      </c>
      <c r="U11">
        <v>45</v>
      </c>
      <c r="V11">
        <v>39</v>
      </c>
      <c r="W11" t="s">
        <v>42</v>
      </c>
    </row>
    <row r="12" spans="1:36" x14ac:dyDescent="0.25">
      <c r="A12" t="s">
        <v>45</v>
      </c>
      <c r="B12" t="s">
        <v>46</v>
      </c>
      <c r="C12">
        <v>0</v>
      </c>
      <c r="D12">
        <v>0.04</v>
      </c>
      <c r="E12">
        <v>1</v>
      </c>
      <c r="F12">
        <v>-1</v>
      </c>
      <c r="H12">
        <v>-0.05</v>
      </c>
      <c r="I12">
        <v>0.19</v>
      </c>
      <c r="J12">
        <v>-150</v>
      </c>
      <c r="M12">
        <v>1500</v>
      </c>
      <c r="N12">
        <f t="shared" si="3"/>
        <v>16.533333333333328</v>
      </c>
      <c r="P12">
        <v>1100</v>
      </c>
      <c r="Q12">
        <v>60</v>
      </c>
      <c r="R12" s="1">
        <v>0.5</v>
      </c>
      <c r="S12">
        <v>0.1</v>
      </c>
      <c r="T12">
        <v>41</v>
      </c>
      <c r="U12">
        <v>34</v>
      </c>
      <c r="V12">
        <v>26</v>
      </c>
      <c r="W12" t="s">
        <v>46</v>
      </c>
    </row>
    <row r="13" spans="1:36" x14ac:dyDescent="0.25">
      <c r="A13" t="s">
        <v>39</v>
      </c>
      <c r="B13" t="s">
        <v>40</v>
      </c>
      <c r="C13">
        <v>1</v>
      </c>
      <c r="D13">
        <v>0.02</v>
      </c>
      <c r="E13">
        <v>0</v>
      </c>
      <c r="F13">
        <v>0</v>
      </c>
      <c r="H13">
        <v>0</v>
      </c>
      <c r="I13">
        <v>0.02</v>
      </c>
      <c r="J13">
        <v>0</v>
      </c>
      <c r="M13">
        <v>0</v>
      </c>
      <c r="N13">
        <f t="shared" si="3"/>
        <v>15.25</v>
      </c>
      <c r="P13">
        <v>1250</v>
      </c>
      <c r="Q13">
        <v>50</v>
      </c>
      <c r="R13" s="1">
        <v>0.5</v>
      </c>
      <c r="S13">
        <v>0.2</v>
      </c>
      <c r="T13">
        <v>39</v>
      </c>
      <c r="U13">
        <v>32</v>
      </c>
      <c r="V13">
        <v>25</v>
      </c>
      <c r="W13" t="s">
        <v>40</v>
      </c>
    </row>
    <row r="14" spans="1:36" x14ac:dyDescent="0.25">
      <c r="A14" t="s">
        <v>43</v>
      </c>
      <c r="B14" t="s">
        <v>44</v>
      </c>
      <c r="C14">
        <v>0</v>
      </c>
      <c r="D14">
        <v>0.03</v>
      </c>
      <c r="E14">
        <v>-3</v>
      </c>
      <c r="F14">
        <v>-5</v>
      </c>
      <c r="H14">
        <v>0.05</v>
      </c>
      <c r="I14">
        <v>0.02</v>
      </c>
      <c r="J14">
        <v>-150</v>
      </c>
      <c r="M14">
        <v>750</v>
      </c>
      <c r="N14">
        <f t="shared" si="3"/>
        <v>15.613333333333337</v>
      </c>
      <c r="P14">
        <v>1100</v>
      </c>
      <c r="Q14">
        <v>50</v>
      </c>
      <c r="R14" s="1">
        <v>0.1</v>
      </c>
      <c r="S14">
        <v>0.09</v>
      </c>
      <c r="T14">
        <v>37</v>
      </c>
      <c r="U14">
        <v>31</v>
      </c>
      <c r="V14">
        <v>24</v>
      </c>
      <c r="W14" t="s">
        <v>44</v>
      </c>
    </row>
    <row r="15" spans="1:36" x14ac:dyDescent="0.25">
      <c r="A15" t="s">
        <v>47</v>
      </c>
      <c r="B15" t="s">
        <v>48</v>
      </c>
      <c r="C15">
        <v>1</v>
      </c>
      <c r="D15">
        <v>0</v>
      </c>
      <c r="E15">
        <v>-6</v>
      </c>
      <c r="F15">
        <v>-3</v>
      </c>
      <c r="H15">
        <v>-0.1</v>
      </c>
      <c r="I15">
        <v>-0.04</v>
      </c>
      <c r="J15">
        <v>0</v>
      </c>
      <c r="M15">
        <v>600</v>
      </c>
      <c r="N15">
        <f t="shared" si="3"/>
        <v>15.136666666666667</v>
      </c>
      <c r="P15">
        <v>1250</v>
      </c>
      <c r="Q15">
        <v>60</v>
      </c>
      <c r="R15" s="1">
        <v>0.3</v>
      </c>
      <c r="S15">
        <v>0.11</v>
      </c>
      <c r="T15">
        <v>33</v>
      </c>
      <c r="U15">
        <v>29</v>
      </c>
      <c r="V15">
        <v>23</v>
      </c>
      <c r="W15" t="s">
        <v>48</v>
      </c>
    </row>
    <row r="16" spans="1:36" x14ac:dyDescent="0.25">
      <c r="A16" t="s">
        <v>49</v>
      </c>
      <c r="B16" t="s">
        <v>50</v>
      </c>
      <c r="C16">
        <v>2</v>
      </c>
      <c r="D16">
        <v>0.06</v>
      </c>
      <c r="E16">
        <v>-8</v>
      </c>
      <c r="F16">
        <v>-11</v>
      </c>
      <c r="H16">
        <v>0.2</v>
      </c>
      <c r="I16">
        <v>-0.04</v>
      </c>
      <c r="J16">
        <v>-300</v>
      </c>
      <c r="M16">
        <v>1200</v>
      </c>
      <c r="N16">
        <f t="shared" si="3"/>
        <v>15.89</v>
      </c>
      <c r="P16">
        <v>950</v>
      </c>
      <c r="Q16">
        <v>50</v>
      </c>
      <c r="R16" s="1">
        <v>0.1</v>
      </c>
      <c r="S16">
        <v>0.02</v>
      </c>
      <c r="T16">
        <v>33</v>
      </c>
      <c r="U16">
        <v>27</v>
      </c>
      <c r="V16">
        <v>21</v>
      </c>
      <c r="W16" t="s">
        <v>50</v>
      </c>
    </row>
    <row r="18" spans="17:19" x14ac:dyDescent="0.25">
      <c r="Q18">
        <v>60</v>
      </c>
      <c r="R18">
        <v>0.2</v>
      </c>
      <c r="S18">
        <v>0.05</v>
      </c>
    </row>
    <row r="19" spans="17:19" x14ac:dyDescent="0.25">
      <c r="Q19">
        <v>50</v>
      </c>
      <c r="R19">
        <v>0.3</v>
      </c>
      <c r="S19">
        <v>0.12</v>
      </c>
    </row>
    <row r="20" spans="17:19" x14ac:dyDescent="0.25">
      <c r="Q20">
        <v>70</v>
      </c>
      <c r="R20">
        <v>0.2</v>
      </c>
      <c r="S20">
        <v>0.2</v>
      </c>
    </row>
    <row r="21" spans="17:19" x14ac:dyDescent="0.25">
      <c r="Q21">
        <v>50</v>
      </c>
      <c r="R21">
        <v>0.3</v>
      </c>
      <c r="S21">
        <v>0.18</v>
      </c>
    </row>
    <row r="22" spans="17:19" x14ac:dyDescent="0.25">
      <c r="Q22">
        <v>70</v>
      </c>
      <c r="R22">
        <v>0.2</v>
      </c>
      <c r="S22">
        <v>0.02</v>
      </c>
    </row>
    <row r="23" spans="17:19" x14ac:dyDescent="0.25">
      <c r="Q23">
        <v>80</v>
      </c>
      <c r="R23">
        <v>0.1</v>
      </c>
      <c r="S23">
        <v>0.08</v>
      </c>
    </row>
  </sheetData>
  <conditionalFormatting sqref="C11:D11 G11:O11 T11:V13 N11:N16 C13:D13 G13:M13 O13 G15:M16 O15:O16 T15:V16">
    <cfRule type="expression" dxfId="4" priority="1">
      <formula>C11&lt;&gt;C3</formula>
    </cfRule>
  </conditionalFormatting>
  <conditionalFormatting sqref="C12:D12 G12:M12 O12">
    <cfRule type="expression" dxfId="3" priority="10">
      <formula>C12&lt;&gt;C6</formula>
    </cfRule>
  </conditionalFormatting>
  <conditionalFormatting sqref="C14:D14 G14:M14 O14 T14:V14">
    <cfRule type="expression" dxfId="2" priority="7">
      <formula>C14&lt;&gt;C4</formula>
    </cfRule>
  </conditionalFormatting>
  <conditionalFormatting sqref="C15:D16">
    <cfRule type="expression" dxfId="1" priority="5">
      <formula>C15&lt;&gt;C7</formula>
    </cfRule>
  </conditionalFormatting>
  <conditionalFormatting sqref="T14:V14">
    <cfRule type="expression" dxfId="0" priority="3">
      <formula>T14&lt;&gt;T5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2025-06-25T21:30:29Z</dcterms:modified>
</cp:coreProperties>
</file>