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2A9465BA-004A-4578-94D1-7ED60821210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k-handguard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1" i="1" l="1"/>
  <c r="E91" i="1"/>
  <c r="F91" i="1"/>
  <c r="G91" i="1"/>
  <c r="H91" i="1"/>
  <c r="I91" i="1"/>
  <c r="J91" i="1"/>
  <c r="K91" i="1"/>
  <c r="L91" i="1"/>
  <c r="M91" i="1"/>
  <c r="O91" i="1"/>
  <c r="P91" i="1"/>
  <c r="Q91" i="1"/>
  <c r="C91" i="1"/>
  <c r="D90" i="1"/>
  <c r="E90" i="1"/>
  <c r="F90" i="1"/>
  <c r="G90" i="1"/>
  <c r="H90" i="1"/>
  <c r="I90" i="1"/>
  <c r="J90" i="1"/>
  <c r="K90" i="1"/>
  <c r="L90" i="1"/>
  <c r="M90" i="1"/>
  <c r="O90" i="1"/>
  <c r="P90" i="1"/>
  <c r="Q90" i="1"/>
  <c r="C90" i="1"/>
  <c r="P93" i="1" l="1"/>
  <c r="O93" i="1"/>
  <c r="M93" i="1"/>
  <c r="L93" i="1"/>
  <c r="K93" i="1"/>
  <c r="J93" i="1"/>
  <c r="I93" i="1"/>
  <c r="H93" i="1"/>
  <c r="G93" i="1"/>
  <c r="F93" i="1"/>
  <c r="E93" i="1"/>
  <c r="D93" i="1"/>
  <c r="C93" i="1"/>
  <c r="P92" i="1"/>
  <c r="O92" i="1"/>
  <c r="M92" i="1"/>
  <c r="L92" i="1"/>
  <c r="K92" i="1"/>
  <c r="J92" i="1"/>
  <c r="I92" i="1"/>
  <c r="H92" i="1"/>
  <c r="G92" i="1"/>
  <c r="F92" i="1"/>
  <c r="E92" i="1"/>
  <c r="D92" i="1"/>
  <c r="C92" i="1"/>
  <c r="D75" i="1" l="1"/>
  <c r="E75" i="1"/>
  <c r="F75" i="1"/>
  <c r="G75" i="1"/>
  <c r="H75" i="1"/>
  <c r="I75" i="1"/>
  <c r="J75" i="1"/>
  <c r="K75" i="1"/>
  <c r="L75" i="1"/>
  <c r="M75" i="1"/>
  <c r="O75" i="1"/>
  <c r="P75" i="1"/>
  <c r="C75" i="1"/>
  <c r="D94" i="1"/>
  <c r="E94" i="1"/>
  <c r="F94" i="1"/>
  <c r="G94" i="1"/>
  <c r="H94" i="1"/>
  <c r="I94" i="1"/>
  <c r="J94" i="1"/>
  <c r="K94" i="1"/>
  <c r="L94" i="1"/>
  <c r="M94" i="1"/>
  <c r="O94" i="1"/>
  <c r="P94" i="1"/>
  <c r="D95" i="1"/>
  <c r="E95" i="1"/>
  <c r="F95" i="1"/>
  <c r="G95" i="1"/>
  <c r="H95" i="1"/>
  <c r="I95" i="1"/>
  <c r="J95" i="1"/>
  <c r="K95" i="1"/>
  <c r="L95" i="1"/>
  <c r="M95" i="1"/>
  <c r="O95" i="1"/>
  <c r="P95" i="1"/>
  <c r="C95" i="1"/>
  <c r="B95" i="1"/>
  <c r="C94" i="1"/>
  <c r="O89" i="1"/>
  <c r="P89" i="1"/>
  <c r="D89" i="1"/>
  <c r="E89" i="1"/>
  <c r="F89" i="1"/>
  <c r="G89" i="1"/>
  <c r="H89" i="1"/>
  <c r="I89" i="1"/>
  <c r="J89" i="1"/>
  <c r="K89" i="1"/>
  <c r="L89" i="1"/>
  <c r="M89" i="1"/>
  <c r="C89" i="1"/>
  <c r="D87" i="1"/>
  <c r="E87" i="1"/>
  <c r="F87" i="1"/>
  <c r="G87" i="1"/>
  <c r="H87" i="1"/>
  <c r="I87" i="1"/>
  <c r="J87" i="1"/>
  <c r="K87" i="1"/>
  <c r="L87" i="1"/>
  <c r="M87" i="1"/>
  <c r="O87" i="1"/>
  <c r="P87" i="1"/>
  <c r="D88" i="1"/>
  <c r="E88" i="1"/>
  <c r="F88" i="1"/>
  <c r="G88" i="1"/>
  <c r="H88" i="1"/>
  <c r="I88" i="1"/>
  <c r="J88" i="1"/>
  <c r="K88" i="1"/>
  <c r="L88" i="1"/>
  <c r="M88" i="1"/>
  <c r="O88" i="1"/>
  <c r="P88" i="1"/>
  <c r="C88" i="1"/>
  <c r="C87" i="1"/>
  <c r="O85" i="1"/>
  <c r="P85" i="1"/>
  <c r="D86" i="1"/>
  <c r="E86" i="1"/>
  <c r="F86" i="1"/>
  <c r="G86" i="1"/>
  <c r="H86" i="1"/>
  <c r="I86" i="1"/>
  <c r="J86" i="1"/>
  <c r="K86" i="1"/>
  <c r="L86" i="1"/>
  <c r="M86" i="1"/>
  <c r="O86" i="1"/>
  <c r="P86" i="1"/>
  <c r="C86" i="1"/>
  <c r="D85" i="1"/>
  <c r="E85" i="1"/>
  <c r="F85" i="1"/>
  <c r="G85" i="1"/>
  <c r="H85" i="1"/>
  <c r="I85" i="1"/>
  <c r="J85" i="1"/>
  <c r="K85" i="1"/>
  <c r="L85" i="1"/>
  <c r="M85" i="1"/>
  <c r="C85" i="1"/>
  <c r="D84" i="1"/>
  <c r="E84" i="1"/>
  <c r="F84" i="1"/>
  <c r="G84" i="1"/>
  <c r="H84" i="1"/>
  <c r="I84" i="1"/>
  <c r="J84" i="1"/>
  <c r="K84" i="1"/>
  <c r="L84" i="1"/>
  <c r="M84" i="1"/>
  <c r="O84" i="1"/>
  <c r="P84" i="1"/>
  <c r="C84" i="1"/>
  <c r="D83" i="1"/>
  <c r="E83" i="1"/>
  <c r="F83" i="1"/>
  <c r="G83" i="1"/>
  <c r="H83" i="1"/>
  <c r="I83" i="1"/>
  <c r="J83" i="1"/>
  <c r="K83" i="1"/>
  <c r="L83" i="1"/>
  <c r="M83" i="1"/>
  <c r="O83" i="1"/>
  <c r="P83" i="1"/>
  <c r="C83" i="1"/>
  <c r="D82" i="1"/>
  <c r="E82" i="1"/>
  <c r="F82" i="1"/>
  <c r="G82" i="1"/>
  <c r="H82" i="1"/>
  <c r="I82" i="1"/>
  <c r="J82" i="1"/>
  <c r="K82" i="1"/>
  <c r="L82" i="1"/>
  <c r="M82" i="1"/>
  <c r="O82" i="1"/>
  <c r="P82" i="1"/>
  <c r="C82" i="1"/>
  <c r="D81" i="1"/>
  <c r="E81" i="1"/>
  <c r="F81" i="1"/>
  <c r="G81" i="1"/>
  <c r="H81" i="1"/>
  <c r="I81" i="1"/>
  <c r="J81" i="1"/>
  <c r="K81" i="1"/>
  <c r="L81" i="1"/>
  <c r="M81" i="1"/>
  <c r="O81" i="1"/>
  <c r="P81" i="1"/>
  <c r="C81" i="1"/>
  <c r="D80" i="1"/>
  <c r="E80" i="1"/>
  <c r="F80" i="1"/>
  <c r="G80" i="1"/>
  <c r="H80" i="1"/>
  <c r="I80" i="1"/>
  <c r="J80" i="1"/>
  <c r="K80" i="1"/>
  <c r="L80" i="1"/>
  <c r="M80" i="1"/>
  <c r="O80" i="1"/>
  <c r="P80" i="1"/>
  <c r="C80" i="1"/>
  <c r="D78" i="1"/>
  <c r="E78" i="1"/>
  <c r="F78" i="1"/>
  <c r="G78" i="1"/>
  <c r="H78" i="1"/>
  <c r="I78" i="1"/>
  <c r="J78" i="1"/>
  <c r="K78" i="1"/>
  <c r="L78" i="1"/>
  <c r="M78" i="1"/>
  <c r="O78" i="1"/>
  <c r="P78" i="1"/>
  <c r="C78" i="1"/>
  <c r="D79" i="1"/>
  <c r="E79" i="1"/>
  <c r="F79" i="1"/>
  <c r="G79" i="1"/>
  <c r="H79" i="1"/>
  <c r="I79" i="1"/>
  <c r="J79" i="1"/>
  <c r="K79" i="1"/>
  <c r="L79" i="1"/>
  <c r="M79" i="1"/>
  <c r="O79" i="1"/>
  <c r="P79" i="1"/>
  <c r="C79" i="1"/>
  <c r="D77" i="1"/>
  <c r="E77" i="1"/>
  <c r="F77" i="1"/>
  <c r="G77" i="1"/>
  <c r="H77" i="1"/>
  <c r="I77" i="1"/>
  <c r="J77" i="1"/>
  <c r="K77" i="1"/>
  <c r="L77" i="1"/>
  <c r="M77" i="1"/>
  <c r="O77" i="1"/>
  <c r="P77" i="1"/>
  <c r="C77" i="1"/>
  <c r="D76" i="1"/>
  <c r="E76" i="1"/>
  <c r="F76" i="1"/>
  <c r="G76" i="1"/>
  <c r="H76" i="1"/>
  <c r="I76" i="1"/>
  <c r="J76" i="1"/>
  <c r="K76" i="1"/>
  <c r="L76" i="1"/>
  <c r="M76" i="1"/>
  <c r="O76" i="1"/>
  <c r="P76" i="1"/>
  <c r="C76" i="1"/>
  <c r="D74" i="1"/>
  <c r="E74" i="1"/>
  <c r="F74" i="1"/>
  <c r="G74" i="1"/>
  <c r="H74" i="1"/>
  <c r="I74" i="1"/>
  <c r="J74" i="1"/>
  <c r="K74" i="1"/>
  <c r="L74" i="1"/>
  <c r="M74" i="1"/>
  <c r="O74" i="1"/>
  <c r="P74" i="1"/>
  <c r="C74" i="1"/>
  <c r="D73" i="1"/>
  <c r="E73" i="1"/>
  <c r="F73" i="1"/>
  <c r="G73" i="1"/>
  <c r="H73" i="1"/>
  <c r="I73" i="1"/>
  <c r="J73" i="1"/>
  <c r="K73" i="1"/>
  <c r="L73" i="1"/>
  <c r="M73" i="1"/>
  <c r="O73" i="1"/>
  <c r="P73" i="1"/>
  <c r="C73" i="1"/>
  <c r="Q5" i="1"/>
  <c r="Q6" i="1"/>
  <c r="Q7" i="1"/>
  <c r="Q8" i="1"/>
  <c r="Q9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8" i="1"/>
  <c r="Q27" i="1"/>
  <c r="Q29" i="1"/>
  <c r="Q30" i="1"/>
  <c r="Q31" i="1"/>
  <c r="Q32" i="1"/>
  <c r="Q34" i="1"/>
  <c r="Q35" i="1"/>
  <c r="Q33" i="1"/>
  <c r="Q38" i="1"/>
  <c r="Q39" i="1"/>
  <c r="Q40" i="1"/>
  <c r="Q95" i="1" s="1"/>
  <c r="Q10" i="1"/>
  <c r="Q75" i="1" s="1"/>
  <c r="Q36" i="1"/>
  <c r="Q37" i="1"/>
  <c r="Q41" i="1"/>
  <c r="Q42" i="1"/>
  <c r="Q43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4" i="1"/>
  <c r="Q93" i="1" l="1"/>
  <c r="Q92" i="1"/>
  <c r="Q94" i="1"/>
  <c r="Q84" i="1"/>
  <c r="Q76" i="1"/>
  <c r="Q87" i="1"/>
  <c r="Q73" i="1"/>
  <c r="Q74" i="1"/>
  <c r="Q85" i="1"/>
  <c r="Q88" i="1"/>
  <c r="Q89" i="1"/>
  <c r="Q83" i="1"/>
  <c r="Q86" i="1"/>
  <c r="Q80" i="1"/>
  <c r="Q78" i="1"/>
  <c r="Q81" i="1"/>
  <c r="Q77" i="1"/>
  <c r="Q82" i="1"/>
  <c r="Q79" i="1"/>
  <c r="N5" i="1"/>
  <c r="N6" i="1"/>
  <c r="N7" i="1"/>
  <c r="N8" i="1"/>
  <c r="N9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8" i="1"/>
  <c r="N27" i="1"/>
  <c r="N29" i="1"/>
  <c r="N30" i="1"/>
  <c r="N31" i="1"/>
  <c r="N32" i="1"/>
  <c r="N34" i="1"/>
  <c r="N35" i="1"/>
  <c r="N33" i="1"/>
  <c r="N38" i="1"/>
  <c r="N39" i="1"/>
  <c r="N40" i="1"/>
  <c r="N95" i="1" s="1"/>
  <c r="N10" i="1"/>
  <c r="N36" i="1"/>
  <c r="N92" i="1" s="1"/>
  <c r="N37" i="1"/>
  <c r="N93" i="1" s="1"/>
  <c r="N41" i="1"/>
  <c r="N42" i="1"/>
  <c r="N43" i="1"/>
  <c r="N44" i="1"/>
  <c r="N45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46" i="1"/>
  <c r="N68" i="1"/>
  <c r="N69" i="1"/>
  <c r="N70" i="1"/>
  <c r="N71" i="1"/>
  <c r="N4" i="1"/>
  <c r="N91" i="1" l="1"/>
  <c r="N90" i="1"/>
  <c r="N87" i="1"/>
  <c r="N76" i="1"/>
  <c r="N74" i="1"/>
  <c r="N89" i="1"/>
  <c r="N77" i="1"/>
  <c r="N94" i="1"/>
  <c r="N75" i="1"/>
  <c r="N73" i="1"/>
  <c r="N78" i="1"/>
  <c r="N88" i="1"/>
  <c r="N80" i="1"/>
  <c r="N79" i="1"/>
  <c r="N83" i="1"/>
  <c r="N81" i="1"/>
  <c r="N86" i="1"/>
  <c r="N85" i="1"/>
  <c r="N84" i="1"/>
  <c r="N82" i="1"/>
</calcChain>
</file>

<file path=xl/sharedStrings.xml><?xml version="1.0" encoding="utf-8"?>
<sst xmlns="http://schemas.openxmlformats.org/spreadsheetml/2006/main" count="185" uniqueCount="147">
  <si>
    <t>new</t>
  </si>
  <si>
    <t>name</t>
  </si>
  <si>
    <t>pretty_name</t>
  </si>
  <si>
    <t>strength</t>
  </si>
  <si>
    <t>ergonomics</t>
  </si>
  <si>
    <t>weight</t>
  </si>
  <si>
    <t>horizontal_recoil</t>
  </si>
  <si>
    <t>vertical_recoil</t>
  </si>
  <si>
    <t>magazine_capacity</t>
  </si>
  <si>
    <t>bullet_damage</t>
  </si>
  <si>
    <t>bullet_velocity</t>
  </si>
  <si>
    <t>buck_bullet_deviation</t>
  </si>
  <si>
    <t>fire_rate</t>
  </si>
  <si>
    <t>price</t>
  </si>
  <si>
    <t>barrel_deviation</t>
  </si>
  <si>
    <t>caf_wasr_10_63_wooden_bottom_handguard</t>
  </si>
  <si>
    <t>Wooden CAF WASR 10-63 Bottom</t>
  </si>
  <si>
    <t>tdiarms_ak_akm_l_lower_handguard</t>
  </si>
  <si>
    <t>TDI Arms AKM-L</t>
  </si>
  <si>
    <t>midwest_industries_ak74_extended_gen1_handguard</t>
  </si>
  <si>
    <t>Midwest Industries AK74 Extended Gen 1</t>
  </si>
  <si>
    <t>midwest_industries_ak74_gen1_handguard</t>
  </si>
  <si>
    <t>Midwest Industries AK74 Gen 1</t>
  </si>
  <si>
    <t>magpul_ak_zhukov_u_lower_handguard</t>
  </si>
  <si>
    <t>AK Magpul ZHUKOV-U</t>
  </si>
  <si>
    <t>5.45_design_aggressor_ak_lower_handguard</t>
  </si>
  <si>
    <t>5.45 DESIGN "Aggressor" AK</t>
  </si>
  <si>
    <t>izhmash_ak74_wooden_6p20_sb6_lower_handguard</t>
  </si>
  <si>
    <t>Izhmash AK-74 Wooden 6P20 Sb.6</t>
  </si>
  <si>
    <t>izhmash_ak74_wooden_6p20_sb6_lower_handguard_alt</t>
  </si>
  <si>
    <t>izhmash_akm_wooden_6p1_sb6_1_lower_handguard</t>
  </si>
  <si>
    <t>Izhmash AKM Wooden 6P1 Sb.6-1</t>
  </si>
  <si>
    <t>izhmash_akm_wooden_6p1_sb6_1_lower_handguard_alt</t>
  </si>
  <si>
    <t>zenitco_b_30_gen1_lower_handguard</t>
  </si>
  <si>
    <t>Zenitco B-30 Gen 1 Lower</t>
  </si>
  <si>
    <t>izhmash_ak74_polymer_6p20_sb9_lower_handguard</t>
  </si>
  <si>
    <t>Izhmask AK-74 Polymer 6P20 Sb.9</t>
  </si>
  <si>
    <t>izhmash_ak74_polymer_6p20_sb9_lower_handguard_alt</t>
  </si>
  <si>
    <t>izhmash_ak100_series_polymer_railed_lower_handguard</t>
  </si>
  <si>
    <t>Izhmash AK-100 Series Polymer Railed</t>
  </si>
  <si>
    <t>izhmash_ak100_series_polymer_railed_lower_handguard_alt</t>
  </si>
  <si>
    <t>magpul_ak_moe_lower_handguard</t>
  </si>
  <si>
    <t>AK Magpul MOE</t>
  </si>
  <si>
    <t>tdiarms_ak_x47_rail_system</t>
  </si>
  <si>
    <t>TDI Arms X47 Rail System</t>
  </si>
  <si>
    <t>zenitco_b_10m_gen1_lower_handguard</t>
  </si>
  <si>
    <t>Zenitco B-10M Gen 1 Lower</t>
  </si>
  <si>
    <t>zenitco_b_10l_sport_lower_handguard</t>
  </si>
  <si>
    <t>Zenitco B-10L "Sport" Lower</t>
  </si>
  <si>
    <t>midwest_industries_alpha_ak_series_6inch_mlok_lower_handguard</t>
  </si>
  <si>
    <t>Midwest Industries ALPHA AK Series 6" MLOK Lower</t>
  </si>
  <si>
    <t>midwest_industries_alpha_ak_series_10inch_mlok_lower_handguard</t>
  </si>
  <si>
    <t>Midwest Industries ALPHA AK Series 10" MLOK Lower</t>
  </si>
  <si>
    <t>was_woodworks_lower_ak_handguard_with_handstop</t>
  </si>
  <si>
    <t>WAS Woodworks Lower AK w/ Handstop and MLOK</t>
  </si>
  <si>
    <t>caa_rs47_lower_handguard</t>
  </si>
  <si>
    <t>CAA RS47 Lower Handguard</t>
  </si>
  <si>
    <t>no grip lower</t>
  </si>
  <si>
    <t>normal lower</t>
  </si>
  <si>
    <t>lower + upper + rail</t>
  </si>
  <si>
    <t>lower + special upper</t>
  </si>
  <si>
    <t>normal upper</t>
  </si>
  <si>
    <t>was_woodworks_lower_ak_handguard_with_handstop_alt</t>
  </si>
  <si>
    <t>WAS Woodworks Lower AK Handguard with Handstop</t>
  </si>
  <si>
    <t>caf_wasr_10_63_wooden_bottom_handguard_alt</t>
  </si>
  <si>
    <t>Wooden CAF WASR 10-63 Bottom Handguard</t>
  </si>
  <si>
    <t>tdiarms_ak_akm_l_lower_handguard_alt</t>
  </si>
  <si>
    <t>TDI Arms AKM-L Handguard</t>
  </si>
  <si>
    <t>magpul_ak_zhukov_u_lower_handguard_alt</t>
  </si>
  <si>
    <t>magpul_ak_moe_lower_handguard_alt</t>
  </si>
  <si>
    <t>caa_rs47_lower_handguard_alt</t>
  </si>
  <si>
    <t>zenitco_b_10l_sport_lower_handguard_alt</t>
  </si>
  <si>
    <t>zenitco_b_10m_gen1_lower_handguard_alt</t>
  </si>
  <si>
    <t>izhmash_ak74_wooden_6p20_sb6_upper_handguard</t>
  </si>
  <si>
    <t>Izhmash AK-74 Wooden 6P20 Sb.6 Upper Handguard</t>
  </si>
  <si>
    <t>izhmash_ak74_polymer_6p20_sb9_upper_handguard</t>
  </si>
  <si>
    <t>Izhmask AK-74 Polymer 6P20 Sb.9 Upper Handguard</t>
  </si>
  <si>
    <t>izhmash_akm_wooden_6p1_sb6_1_upper_handguard</t>
  </si>
  <si>
    <t>Izhmash AKM Wooden 6P1 Sb.6-1 Upper Handguard</t>
  </si>
  <si>
    <t>caf_wasr_10_63_wooden_upper_piece</t>
  </si>
  <si>
    <t>Wooden CAF WASR 10-63 Upper Piece</t>
  </si>
  <si>
    <t>khyber_customs_swiss_cheese_grater</t>
  </si>
  <si>
    <t>Khyber Customs Swiss Cheese Grater Upper Handguard</t>
  </si>
  <si>
    <t>midwest_industries_ak74_gen1_railed_topcover</t>
  </si>
  <si>
    <t>Midwest Industries AK74 Handguard Railed Top Cover</t>
  </si>
  <si>
    <t>midwest_industries_ak74_gen1_t1_mount_topcover</t>
  </si>
  <si>
    <t>Midwest Industries AK74 Handguard T1 Mount Top Cover</t>
  </si>
  <si>
    <t>midwest_industries_ak74_gen1_30mm_topcover</t>
  </si>
  <si>
    <t>Midwest Industries AK74 Handguard 30mm Mount Top Cover</t>
  </si>
  <si>
    <t>magpul_ak_moe_top_cover</t>
  </si>
  <si>
    <t>zenitco_b_31s_gen1_rail_mount</t>
  </si>
  <si>
    <t>Zenitco B-31S Gen 1 Rail Mount</t>
  </si>
  <si>
    <t>zenitco_b_32_klassika_rail_mount</t>
  </si>
  <si>
    <t>Zenitco B-32 Klassika Extra Long "Space Blaster" Rail Mount</t>
  </si>
  <si>
    <t>zenitco_b_31lv_sport_rail_mount</t>
  </si>
  <si>
    <t>Zenitco B-31LV "Sport" Rail Mount</t>
  </si>
  <si>
    <t>midwest_industries_alpha_ak_series_6inch_mlok_upper_handguard</t>
  </si>
  <si>
    <t>Midwest Industries ALPHA AK Series 6" MLOK Top Mount</t>
  </si>
  <si>
    <t>midwest_industries_alpha_ak_series_10inch_mlok_upper_handguard</t>
  </si>
  <si>
    <t>Midwest Industries ALPHA AK Series 10" MLOK Top Mount</t>
  </si>
  <si>
    <t>5.45_design_aggressor_ak_upper_handguard</t>
  </si>
  <si>
    <t>5.45 DESIGN "Aggressor" AK Upper Handguard</t>
  </si>
  <si>
    <t>5.45_design_aggressor_ak_handguard_rails</t>
  </si>
  <si>
    <t>5.45 DESIGN "Aggressor" AK Handguard Rails</t>
  </si>
  <si>
    <t>special upper</t>
  </si>
  <si>
    <t>caa_rs47_upper_handguard</t>
  </si>
  <si>
    <t>CAA RS47 Upper Handguard</t>
  </si>
  <si>
    <t>zenitco_dl_2_gen2_sport_handguard_extension</t>
  </si>
  <si>
    <t>Zenitco DL-2 Gen2 "Sport" Handguard</t>
  </si>
  <si>
    <t>zenitco_b_19n_rail_mount</t>
  </si>
  <si>
    <t>Zenitco B-19N Rail Mount</t>
  </si>
  <si>
    <t>zenitco_b_19_rail_mount</t>
  </si>
  <si>
    <t>Zenitco B-19 Rail Mount</t>
  </si>
  <si>
    <t>izhmash_aks74u_wooden_6p26_sb6_lower_handguard</t>
  </si>
  <si>
    <t>Izhmash AKS-74U Wooden 6p26 Sb.6</t>
  </si>
  <si>
    <t>zenitco_b_11_lower_handguard</t>
  </si>
  <si>
    <t>Zenitco B11 Handguard</t>
  </si>
  <si>
    <t>zenitco_b_11u_lower_handguard</t>
  </si>
  <si>
    <t>Zenitco B11U Handguard</t>
  </si>
  <si>
    <t>caa_rs47_handguard_side_rails</t>
  </si>
  <si>
    <t>CAA RS47 Handguard Side Rails</t>
  </si>
  <si>
    <t>zenitco_dl_leader_handguard_extension</t>
  </si>
  <si>
    <t>Zenitco DL "Leader" Handguard Extension</t>
  </si>
  <si>
    <t>zenitco_b_31_leader_rail_mount</t>
  </si>
  <si>
    <t>Zenitco B-31 "Leader" Rail Mount</t>
  </si>
  <si>
    <t>zenitco_leader_insert_rail_handguard_extension</t>
  </si>
  <si>
    <t>Zenitco "Leader" Insert Rail Handguard Extension</t>
  </si>
  <si>
    <t>zenitco_leader_handstop</t>
  </si>
  <si>
    <t>Zenitco "Leader" Handstop</t>
  </si>
  <si>
    <t>izhmash_aks74u_wooden_6p26_sb6_upper_handguard</t>
  </si>
  <si>
    <t>Izhmash AKS-74U Wooden 6p26 Sb.6 Upper Handguard</t>
  </si>
  <si>
    <t>irl weight</t>
  </si>
  <si>
    <t>weight formula</t>
  </si>
  <si>
    <t>misc</t>
  </si>
  <si>
    <t>summed</t>
  </si>
  <si>
    <t>with upper</t>
  </si>
  <si>
    <t>Midwest Industries ALPHA AK Series 10" MLOK</t>
  </si>
  <si>
    <t>Midwest Industries ALPHA AK Series 6" MLOK</t>
  </si>
  <si>
    <t>CAA RS47</t>
  </si>
  <si>
    <t>Wooden CAF WASR 10-63</t>
  </si>
  <si>
    <t>Zenitco "Sport-4" Kit</t>
  </si>
  <si>
    <t>Zenitco "Leader" Kit</t>
  </si>
  <si>
    <t>Zenitco B11 + B-19</t>
  </si>
  <si>
    <t>Zenitco B11U + B-19</t>
  </si>
  <si>
    <t>Zenitco B-10M Gen 1 + B-19</t>
  </si>
  <si>
    <t>Zenitco B-30 Gen 1+ B-31S</t>
  </si>
  <si>
    <t>Zenitco B-10L "Sport" + B-19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</si>
</sst>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95"/>
  <sheetViews>
    <sheetView tabSelected="1" zoomScale="130" zoomScaleNormal="130" workbookViewId="0">
      <selection activeCell="F27" sqref="F27"/>
    </sheetView>
  </sheetViews>
  <sheetFormatPr defaultColWidth="8.7109375" defaultRowHeight="15" x14ac:dyDescent="0.25"/>
  <cols>
    <col min="1" max="1" width="63" customWidth="1"/>
    <col min="2" max="2" width="49.42578125" customWidth="1"/>
    <col min="3" max="19" width="6.7109375" customWidth="1"/>
  </cols>
  <sheetData>
    <row r="1" spans="1:17" x14ac:dyDescent="0.25">
      <c r="C1" t="s">
        <v>0</v>
      </c>
    </row>
    <row r="2" spans="1:17" x14ac:dyDescent="0.25">
      <c r="A2" t="s">
        <v>1</v>
      </c>
      <c r="B2" t="s">
        <v>2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14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3</v>
      </c>
      <c r="P2" t="s">
        <v>131</v>
      </c>
      <c r="Q2" t="s">
        <v>132</v>
      </c>
    </row>
    <row r="3" spans="1:17" x14ac:dyDescent="0.25">
      <c r="B3" t="s">
        <v>57</v>
      </c>
    </row>
    <row r="4" spans="1:17" x14ac:dyDescent="0.25">
      <c r="A4" t="s">
        <v>27</v>
      </c>
      <c r="B4" t="s">
        <v>28</v>
      </c>
      <c r="C4">
        <v>15</v>
      </c>
      <c r="D4">
        <v>0.12</v>
      </c>
      <c r="E4">
        <v>-7</v>
      </c>
      <c r="F4">
        <v>-9</v>
      </c>
      <c r="M4">
        <v>0</v>
      </c>
      <c r="N4">
        <f>C4-D4*20-E4*0.8-F4*0.6-H4*5+I4*10+J4/300</f>
        <v>23.599999999999998</v>
      </c>
      <c r="P4">
        <v>5</v>
      </c>
      <c r="Q4">
        <f>P4*0.024</f>
        <v>0.12</v>
      </c>
    </row>
    <row r="5" spans="1:17" x14ac:dyDescent="0.25">
      <c r="A5" t="s">
        <v>29</v>
      </c>
      <c r="B5" t="s">
        <v>28</v>
      </c>
      <c r="C5">
        <v>15</v>
      </c>
      <c r="D5">
        <v>0.12</v>
      </c>
      <c r="E5">
        <v>-7</v>
      </c>
      <c r="F5">
        <v>-9</v>
      </c>
      <c r="M5">
        <v>0</v>
      </c>
      <c r="N5">
        <f t="shared" ref="N5:N67" si="0">C5-D5*20-E5*0.8-F5*0.6-H5*5+I5*10+J5/300</f>
        <v>23.599999999999998</v>
      </c>
      <c r="Q5">
        <f t="shared" ref="Q5:Q67" si="1">P5*0.024</f>
        <v>0</v>
      </c>
    </row>
    <row r="6" spans="1:17" x14ac:dyDescent="0.25">
      <c r="A6" t="s">
        <v>30</v>
      </c>
      <c r="B6" t="s">
        <v>31</v>
      </c>
      <c r="C6">
        <v>15</v>
      </c>
      <c r="D6">
        <v>0.12</v>
      </c>
      <c r="E6">
        <v>-7</v>
      </c>
      <c r="F6">
        <v>-9</v>
      </c>
      <c r="M6">
        <v>0</v>
      </c>
      <c r="N6">
        <f t="shared" si="0"/>
        <v>23.599999999999998</v>
      </c>
      <c r="Q6">
        <f t="shared" si="1"/>
        <v>0</v>
      </c>
    </row>
    <row r="7" spans="1:17" x14ac:dyDescent="0.25">
      <c r="A7" t="s">
        <v>32</v>
      </c>
      <c r="B7" t="s">
        <v>31</v>
      </c>
      <c r="C7">
        <v>15</v>
      </c>
      <c r="D7">
        <v>0.12</v>
      </c>
      <c r="E7">
        <v>-7</v>
      </c>
      <c r="F7">
        <v>-9</v>
      </c>
      <c r="M7">
        <v>0</v>
      </c>
      <c r="N7">
        <f t="shared" si="0"/>
        <v>23.599999999999998</v>
      </c>
      <c r="Q7">
        <f t="shared" si="1"/>
        <v>0</v>
      </c>
    </row>
    <row r="8" spans="1:17" x14ac:dyDescent="0.25">
      <c r="A8" t="s">
        <v>35</v>
      </c>
      <c r="B8" t="s">
        <v>36</v>
      </c>
      <c r="C8">
        <v>15</v>
      </c>
      <c r="D8">
        <v>0.1</v>
      </c>
      <c r="E8">
        <v>-7</v>
      </c>
      <c r="F8">
        <v>-8</v>
      </c>
      <c r="M8">
        <v>0</v>
      </c>
      <c r="N8">
        <f t="shared" si="0"/>
        <v>23.400000000000002</v>
      </c>
      <c r="Q8">
        <f t="shared" si="1"/>
        <v>0</v>
      </c>
    </row>
    <row r="9" spans="1:17" x14ac:dyDescent="0.25">
      <c r="A9" t="s">
        <v>37</v>
      </c>
      <c r="B9" t="s">
        <v>36</v>
      </c>
      <c r="C9">
        <v>15</v>
      </c>
      <c r="D9">
        <v>0.1</v>
      </c>
      <c r="E9">
        <v>-7</v>
      </c>
      <c r="F9">
        <v>-8</v>
      </c>
      <c r="M9">
        <v>0</v>
      </c>
      <c r="N9">
        <f t="shared" si="0"/>
        <v>23.400000000000002</v>
      </c>
      <c r="Q9">
        <f t="shared" si="1"/>
        <v>0</v>
      </c>
    </row>
    <row r="10" spans="1:17" x14ac:dyDescent="0.25">
      <c r="A10" t="s">
        <v>113</v>
      </c>
      <c r="B10" t="s">
        <v>114</v>
      </c>
      <c r="C10">
        <v>16</v>
      </c>
      <c r="D10">
        <v>0.1</v>
      </c>
      <c r="E10">
        <v>-6</v>
      </c>
      <c r="F10">
        <v>-8</v>
      </c>
      <c r="M10">
        <v>0</v>
      </c>
      <c r="N10">
        <f>C10-D10*20-E10*0.8-F10*0.6-H10*5+I10*10+J10/300</f>
        <v>23.6</v>
      </c>
      <c r="Q10">
        <f>P10*0.024</f>
        <v>0</v>
      </c>
    </row>
    <row r="11" spans="1:17" x14ac:dyDescent="0.25">
      <c r="A11" t="s">
        <v>53</v>
      </c>
      <c r="B11" t="s">
        <v>54</v>
      </c>
      <c r="C11">
        <v>16</v>
      </c>
      <c r="D11">
        <v>0.15</v>
      </c>
      <c r="E11">
        <v>-8</v>
      </c>
      <c r="F11">
        <v>-7</v>
      </c>
      <c r="M11">
        <v>1000</v>
      </c>
      <c r="N11">
        <f t="shared" si="0"/>
        <v>23.599999999999998</v>
      </c>
      <c r="Q11">
        <f t="shared" si="1"/>
        <v>0</v>
      </c>
    </row>
    <row r="12" spans="1:17" x14ac:dyDescent="0.25">
      <c r="A12" t="s">
        <v>62</v>
      </c>
      <c r="B12" t="s">
        <v>63</v>
      </c>
      <c r="C12">
        <v>16</v>
      </c>
      <c r="D12">
        <v>0.15</v>
      </c>
      <c r="E12">
        <v>-8</v>
      </c>
      <c r="F12">
        <v>-7</v>
      </c>
      <c r="M12">
        <v>1000</v>
      </c>
      <c r="N12">
        <f t="shared" si="0"/>
        <v>23.599999999999998</v>
      </c>
      <c r="Q12">
        <f t="shared" si="1"/>
        <v>0</v>
      </c>
    </row>
    <row r="13" spans="1:17" x14ac:dyDescent="0.25">
      <c r="A13" t="s">
        <v>15</v>
      </c>
      <c r="B13" t="s">
        <v>16</v>
      </c>
      <c r="C13">
        <v>13</v>
      </c>
      <c r="D13">
        <v>0.2</v>
      </c>
      <c r="E13">
        <v>-9</v>
      </c>
      <c r="F13">
        <v>-12</v>
      </c>
      <c r="M13">
        <v>300</v>
      </c>
      <c r="N13">
        <f t="shared" si="0"/>
        <v>23.4</v>
      </c>
      <c r="Q13">
        <f t="shared" si="1"/>
        <v>0</v>
      </c>
    </row>
    <row r="14" spans="1:17" x14ac:dyDescent="0.25">
      <c r="A14" t="s">
        <v>64</v>
      </c>
      <c r="B14" t="s">
        <v>65</v>
      </c>
      <c r="C14">
        <v>13</v>
      </c>
      <c r="D14">
        <v>0.2</v>
      </c>
      <c r="E14">
        <v>-9</v>
      </c>
      <c r="F14">
        <v>-12</v>
      </c>
      <c r="M14">
        <v>300</v>
      </c>
      <c r="N14">
        <f t="shared" si="0"/>
        <v>23.4</v>
      </c>
      <c r="Q14">
        <f t="shared" si="1"/>
        <v>0</v>
      </c>
    </row>
    <row r="15" spans="1:17" x14ac:dyDescent="0.25">
      <c r="B15" t="s">
        <v>58</v>
      </c>
      <c r="N15">
        <f t="shared" si="0"/>
        <v>0</v>
      </c>
      <c r="Q15">
        <f t="shared" si="1"/>
        <v>0</v>
      </c>
    </row>
    <row r="16" spans="1:17" x14ac:dyDescent="0.25">
      <c r="A16" t="s">
        <v>17</v>
      </c>
      <c r="B16" t="s">
        <v>18</v>
      </c>
      <c r="C16">
        <v>12</v>
      </c>
      <c r="D16">
        <v>0.09</v>
      </c>
      <c r="E16">
        <v>-5</v>
      </c>
      <c r="F16">
        <v>-6</v>
      </c>
      <c r="M16">
        <v>1000</v>
      </c>
      <c r="N16">
        <f t="shared" si="0"/>
        <v>17.799999999999997</v>
      </c>
      <c r="P16">
        <v>3.52</v>
      </c>
      <c r="Q16">
        <f t="shared" si="1"/>
        <v>8.448E-2</v>
      </c>
    </row>
    <row r="17" spans="1:18" x14ac:dyDescent="0.25">
      <c r="A17" t="s">
        <v>66</v>
      </c>
      <c r="B17" t="s">
        <v>67</v>
      </c>
      <c r="C17">
        <v>12</v>
      </c>
      <c r="D17">
        <v>0.09</v>
      </c>
      <c r="E17">
        <v>-5</v>
      </c>
      <c r="F17">
        <v>-6</v>
      </c>
      <c r="M17">
        <v>1000</v>
      </c>
      <c r="N17">
        <f t="shared" si="0"/>
        <v>17.799999999999997</v>
      </c>
      <c r="Q17">
        <f t="shared" si="1"/>
        <v>0</v>
      </c>
    </row>
    <row r="18" spans="1:18" x14ac:dyDescent="0.25">
      <c r="A18" t="s">
        <v>41</v>
      </c>
      <c r="B18" t="s">
        <v>42</v>
      </c>
      <c r="C18">
        <v>15</v>
      </c>
      <c r="D18">
        <v>0.14000000000000001</v>
      </c>
      <c r="E18">
        <v>-3</v>
      </c>
      <c r="F18">
        <v>-4</v>
      </c>
      <c r="M18">
        <v>500</v>
      </c>
      <c r="N18">
        <f t="shared" si="0"/>
        <v>17</v>
      </c>
      <c r="P18">
        <v>7.8</v>
      </c>
      <c r="Q18">
        <f t="shared" si="1"/>
        <v>0.18720000000000001</v>
      </c>
      <c r="R18" t="s">
        <v>135</v>
      </c>
    </row>
    <row r="19" spans="1:18" x14ac:dyDescent="0.25">
      <c r="A19" t="s">
        <v>69</v>
      </c>
      <c r="B19" t="s">
        <v>42</v>
      </c>
      <c r="C19">
        <v>15</v>
      </c>
      <c r="D19">
        <v>0.14000000000000001</v>
      </c>
      <c r="E19">
        <v>-3</v>
      </c>
      <c r="F19">
        <v>-4</v>
      </c>
      <c r="M19">
        <v>500</v>
      </c>
      <c r="N19">
        <f t="shared" si="0"/>
        <v>17</v>
      </c>
      <c r="Q19">
        <f t="shared" si="1"/>
        <v>0</v>
      </c>
    </row>
    <row r="20" spans="1:18" x14ac:dyDescent="0.25">
      <c r="A20" t="s">
        <v>23</v>
      </c>
      <c r="B20" t="s">
        <v>24</v>
      </c>
      <c r="C20">
        <v>16</v>
      </c>
      <c r="D20">
        <v>0.3</v>
      </c>
      <c r="E20">
        <v>-4</v>
      </c>
      <c r="F20">
        <v>-6</v>
      </c>
      <c r="M20">
        <v>1500</v>
      </c>
      <c r="N20">
        <f t="shared" si="0"/>
        <v>16.799999999999997</v>
      </c>
      <c r="P20">
        <v>13.827408</v>
      </c>
      <c r="Q20">
        <f t="shared" si="1"/>
        <v>0.33185779199999998</v>
      </c>
    </row>
    <row r="21" spans="1:18" x14ac:dyDescent="0.25">
      <c r="A21" t="s">
        <v>68</v>
      </c>
      <c r="B21" t="s">
        <v>24</v>
      </c>
      <c r="C21">
        <v>16</v>
      </c>
      <c r="D21">
        <v>0.3</v>
      </c>
      <c r="E21">
        <v>-4</v>
      </c>
      <c r="F21">
        <v>-6</v>
      </c>
      <c r="M21">
        <v>1500</v>
      </c>
      <c r="N21">
        <f t="shared" si="0"/>
        <v>16.799999999999997</v>
      </c>
      <c r="Q21">
        <f t="shared" si="1"/>
        <v>0</v>
      </c>
    </row>
    <row r="22" spans="1:18" x14ac:dyDescent="0.25">
      <c r="A22" t="s">
        <v>38</v>
      </c>
      <c r="B22" t="s">
        <v>39</v>
      </c>
      <c r="C22">
        <v>13</v>
      </c>
      <c r="D22">
        <v>0.12</v>
      </c>
      <c r="E22">
        <v>-5</v>
      </c>
      <c r="F22">
        <v>-5</v>
      </c>
      <c r="M22">
        <v>800</v>
      </c>
      <c r="N22">
        <f t="shared" si="0"/>
        <v>17.600000000000001</v>
      </c>
      <c r="Q22">
        <f t="shared" si="1"/>
        <v>0</v>
      </c>
    </row>
    <row r="23" spans="1:18" x14ac:dyDescent="0.25">
      <c r="A23" t="s">
        <v>40</v>
      </c>
      <c r="B23" t="s">
        <v>39</v>
      </c>
      <c r="C23">
        <v>13</v>
      </c>
      <c r="D23">
        <v>0.12</v>
      </c>
      <c r="E23">
        <v>-5</v>
      </c>
      <c r="F23">
        <v>-5</v>
      </c>
      <c r="M23">
        <v>800</v>
      </c>
      <c r="N23">
        <f t="shared" si="0"/>
        <v>17.600000000000001</v>
      </c>
      <c r="Q23">
        <f t="shared" si="1"/>
        <v>0</v>
      </c>
    </row>
    <row r="24" spans="1:18" x14ac:dyDescent="0.25">
      <c r="B24" t="s">
        <v>60</v>
      </c>
      <c r="N24">
        <f t="shared" si="0"/>
        <v>0</v>
      </c>
      <c r="Q24">
        <f t="shared" si="1"/>
        <v>0</v>
      </c>
    </row>
    <row r="25" spans="1:18" x14ac:dyDescent="0.25">
      <c r="A25" t="s">
        <v>55</v>
      </c>
      <c r="B25" t="s">
        <v>56</v>
      </c>
      <c r="C25">
        <v>11</v>
      </c>
      <c r="D25">
        <v>0.14000000000000001</v>
      </c>
      <c r="E25">
        <v>-6</v>
      </c>
      <c r="F25">
        <v>-7</v>
      </c>
      <c r="M25">
        <v>750</v>
      </c>
      <c r="N25">
        <f t="shared" si="0"/>
        <v>17.2</v>
      </c>
      <c r="P25">
        <v>16</v>
      </c>
      <c r="Q25">
        <f t="shared" si="1"/>
        <v>0.38400000000000001</v>
      </c>
      <c r="R25" t="s">
        <v>135</v>
      </c>
    </row>
    <row r="26" spans="1:18" x14ac:dyDescent="0.25">
      <c r="A26" t="s">
        <v>70</v>
      </c>
      <c r="B26" t="s">
        <v>56</v>
      </c>
      <c r="C26">
        <v>11</v>
      </c>
      <c r="D26">
        <v>0.14000000000000001</v>
      </c>
      <c r="E26">
        <v>-6</v>
      </c>
      <c r="F26">
        <v>-7</v>
      </c>
      <c r="M26">
        <v>750</v>
      </c>
      <c r="N26">
        <f t="shared" si="0"/>
        <v>17.2</v>
      </c>
      <c r="Q26">
        <f t="shared" si="1"/>
        <v>0</v>
      </c>
    </row>
    <row r="27" spans="1:18" x14ac:dyDescent="0.25">
      <c r="A27" t="s">
        <v>21</v>
      </c>
      <c r="B27" t="s">
        <v>22</v>
      </c>
      <c r="C27">
        <v>9</v>
      </c>
      <c r="D27">
        <v>0.17</v>
      </c>
      <c r="E27">
        <v>-9</v>
      </c>
      <c r="F27">
        <v>-8</v>
      </c>
      <c r="M27">
        <v>1200</v>
      </c>
      <c r="N27">
        <f>C27-D27*20-E27*0.8-F27*0.6-H27*5+I27*10+J27/300</f>
        <v>17.600000000000001</v>
      </c>
      <c r="Q27">
        <f>P27*0.024</f>
        <v>0</v>
      </c>
    </row>
    <row r="28" spans="1:18" x14ac:dyDescent="0.25">
      <c r="A28" t="s">
        <v>19</v>
      </c>
      <c r="B28" t="s">
        <v>20</v>
      </c>
      <c r="C28">
        <v>7</v>
      </c>
      <c r="D28">
        <v>0.24</v>
      </c>
      <c r="E28">
        <v>-11</v>
      </c>
      <c r="F28">
        <v>-10</v>
      </c>
      <c r="M28">
        <v>1600</v>
      </c>
      <c r="N28">
        <f t="shared" si="0"/>
        <v>17</v>
      </c>
      <c r="P28">
        <v>10</v>
      </c>
      <c r="Q28">
        <f t="shared" si="1"/>
        <v>0.24</v>
      </c>
    </row>
    <row r="29" spans="1:18" x14ac:dyDescent="0.25">
      <c r="A29" t="s">
        <v>49</v>
      </c>
      <c r="B29" t="s">
        <v>50</v>
      </c>
      <c r="C29">
        <v>13</v>
      </c>
      <c r="D29">
        <v>0.15</v>
      </c>
      <c r="E29">
        <v>-7</v>
      </c>
      <c r="F29">
        <v>-4</v>
      </c>
      <c r="M29">
        <v>1200</v>
      </c>
      <c r="N29">
        <f t="shared" si="0"/>
        <v>18</v>
      </c>
      <c r="P29">
        <v>7.9</v>
      </c>
      <c r="Q29">
        <f t="shared" si="1"/>
        <v>0.18960000000000002</v>
      </c>
      <c r="R29" t="s">
        <v>135</v>
      </c>
    </row>
    <row r="30" spans="1:18" x14ac:dyDescent="0.25">
      <c r="A30" t="s">
        <v>51</v>
      </c>
      <c r="B30" t="s">
        <v>52</v>
      </c>
      <c r="C30">
        <v>11</v>
      </c>
      <c r="D30">
        <v>0.21</v>
      </c>
      <c r="E30">
        <v>-9</v>
      </c>
      <c r="F30">
        <v>-6</v>
      </c>
      <c r="M30">
        <v>1600</v>
      </c>
      <c r="N30">
        <f t="shared" si="0"/>
        <v>17.600000000000001</v>
      </c>
      <c r="P30">
        <v>11.4</v>
      </c>
      <c r="Q30">
        <f t="shared" si="1"/>
        <v>0.27360000000000001</v>
      </c>
      <c r="R30" t="s">
        <v>135</v>
      </c>
    </row>
    <row r="31" spans="1:18" x14ac:dyDescent="0.25">
      <c r="A31" t="s">
        <v>45</v>
      </c>
      <c r="B31" t="s">
        <v>46</v>
      </c>
      <c r="C31">
        <v>12</v>
      </c>
      <c r="D31">
        <v>0.15</v>
      </c>
      <c r="E31">
        <v>-6</v>
      </c>
      <c r="F31">
        <v>-6</v>
      </c>
      <c r="M31">
        <v>1000</v>
      </c>
      <c r="N31">
        <f t="shared" si="0"/>
        <v>17.399999999999999</v>
      </c>
      <c r="P31">
        <v>6.3493199999999996</v>
      </c>
      <c r="Q31">
        <f t="shared" si="1"/>
        <v>0.15238367999999999</v>
      </c>
    </row>
    <row r="32" spans="1:18" x14ac:dyDescent="0.25">
      <c r="A32" t="s">
        <v>72</v>
      </c>
      <c r="B32" t="s">
        <v>46</v>
      </c>
      <c r="C32">
        <v>12</v>
      </c>
      <c r="D32">
        <v>0.15</v>
      </c>
      <c r="E32">
        <v>-6</v>
      </c>
      <c r="F32">
        <v>-6</v>
      </c>
      <c r="M32">
        <v>1000</v>
      </c>
      <c r="N32">
        <f t="shared" si="0"/>
        <v>17.399999999999999</v>
      </c>
      <c r="Q32">
        <f t="shared" si="1"/>
        <v>0</v>
      </c>
    </row>
    <row r="33" spans="1:17" x14ac:dyDescent="0.25">
      <c r="A33" t="s">
        <v>33</v>
      </c>
      <c r="B33" t="s">
        <v>34</v>
      </c>
      <c r="C33">
        <v>9</v>
      </c>
      <c r="D33">
        <v>0.23</v>
      </c>
      <c r="E33">
        <v>-9</v>
      </c>
      <c r="F33">
        <v>-10</v>
      </c>
      <c r="M33">
        <v>1500</v>
      </c>
      <c r="N33">
        <f>C33-D33*20-E33*0.8-F33*0.6-H33*5+I33*10+J33/300</f>
        <v>17.600000000000001</v>
      </c>
      <c r="P33">
        <v>9.5239799999999999</v>
      </c>
      <c r="Q33">
        <f>P33*0.024</f>
        <v>0.22857552</v>
      </c>
    </row>
    <row r="34" spans="1:17" x14ac:dyDescent="0.25">
      <c r="A34" t="s">
        <v>47</v>
      </c>
      <c r="B34" t="s">
        <v>48</v>
      </c>
      <c r="C34">
        <v>10</v>
      </c>
      <c r="D34">
        <v>0.09</v>
      </c>
      <c r="E34">
        <v>-7</v>
      </c>
      <c r="F34">
        <v>-7</v>
      </c>
      <c r="M34">
        <v>1100</v>
      </c>
      <c r="N34">
        <f t="shared" si="0"/>
        <v>18</v>
      </c>
      <c r="P34">
        <v>3.1746599999999998</v>
      </c>
      <c r="Q34">
        <f t="shared" si="1"/>
        <v>7.6191839999999997E-2</v>
      </c>
    </row>
    <row r="35" spans="1:17" x14ac:dyDescent="0.25">
      <c r="A35" t="s">
        <v>71</v>
      </c>
      <c r="B35" t="s">
        <v>48</v>
      </c>
      <c r="C35">
        <v>10</v>
      </c>
      <c r="D35">
        <v>0.09</v>
      </c>
      <c r="E35">
        <v>-7</v>
      </c>
      <c r="F35">
        <v>-7</v>
      </c>
      <c r="M35">
        <v>1100</v>
      </c>
      <c r="N35">
        <f t="shared" si="0"/>
        <v>18</v>
      </c>
      <c r="Q35">
        <f t="shared" si="1"/>
        <v>0</v>
      </c>
    </row>
    <row r="36" spans="1:17" x14ac:dyDescent="0.25">
      <c r="A36" t="s">
        <v>115</v>
      </c>
      <c r="B36" t="s">
        <v>116</v>
      </c>
      <c r="C36">
        <v>13</v>
      </c>
      <c r="D36">
        <v>0.12</v>
      </c>
      <c r="E36">
        <v>-5</v>
      </c>
      <c r="F36">
        <v>-6</v>
      </c>
      <c r="M36">
        <v>1500</v>
      </c>
      <c r="N36">
        <f>C36-D36*20-E36*0.8-F36*0.6-H36*5+I36*10+J36/300</f>
        <v>18.2</v>
      </c>
      <c r="P36">
        <v>5.1147299999999998</v>
      </c>
      <c r="Q36">
        <f>P36*0.024</f>
        <v>0.12275351999999999</v>
      </c>
    </row>
    <row r="37" spans="1:17" x14ac:dyDescent="0.25">
      <c r="A37" t="s">
        <v>117</v>
      </c>
      <c r="B37" t="s">
        <v>118</v>
      </c>
      <c r="C37">
        <v>13</v>
      </c>
      <c r="D37">
        <v>0.09</v>
      </c>
      <c r="E37">
        <v>-5</v>
      </c>
      <c r="F37">
        <v>-5</v>
      </c>
      <c r="M37">
        <v>1750</v>
      </c>
      <c r="N37">
        <f>C37-D37*20-E37*0.8-F37*0.6-H37*5+I37*10+J37/300</f>
        <v>18.2</v>
      </c>
      <c r="P37">
        <v>3.3510300000000002</v>
      </c>
      <c r="Q37">
        <f>P37*0.024</f>
        <v>8.0424720000000005E-2</v>
      </c>
    </row>
    <row r="38" spans="1:17" x14ac:dyDescent="0.25">
      <c r="A38" t="s">
        <v>25</v>
      </c>
      <c r="B38" t="s">
        <v>26</v>
      </c>
      <c r="C38">
        <v>8</v>
      </c>
      <c r="D38">
        <v>0.1</v>
      </c>
      <c r="E38">
        <v>-5</v>
      </c>
      <c r="F38">
        <v>-11</v>
      </c>
      <c r="M38">
        <v>3000</v>
      </c>
      <c r="N38">
        <f t="shared" si="0"/>
        <v>16.600000000000001</v>
      </c>
      <c r="Q38">
        <f t="shared" si="1"/>
        <v>0</v>
      </c>
    </row>
    <row r="39" spans="1:17" x14ac:dyDescent="0.25">
      <c r="B39" t="s">
        <v>59</v>
      </c>
      <c r="N39">
        <f t="shared" si="0"/>
        <v>0</v>
      </c>
      <c r="Q39">
        <f t="shared" si="1"/>
        <v>0</v>
      </c>
    </row>
    <row r="40" spans="1:17" x14ac:dyDescent="0.25">
      <c r="A40" t="s">
        <v>43</v>
      </c>
      <c r="B40" t="s">
        <v>44</v>
      </c>
      <c r="C40">
        <v>6</v>
      </c>
      <c r="D40">
        <v>0.36</v>
      </c>
      <c r="E40">
        <v>-10</v>
      </c>
      <c r="F40">
        <v>-13</v>
      </c>
      <c r="M40">
        <v>2000</v>
      </c>
      <c r="N40">
        <f t="shared" si="0"/>
        <v>14.600000000000001</v>
      </c>
      <c r="P40">
        <v>14.81</v>
      </c>
      <c r="Q40">
        <f t="shared" si="1"/>
        <v>0.35544000000000003</v>
      </c>
    </row>
    <row r="41" spans="1:17" x14ac:dyDescent="0.25">
      <c r="N41">
        <f t="shared" si="0"/>
        <v>0</v>
      </c>
      <c r="Q41">
        <f t="shared" si="1"/>
        <v>0</v>
      </c>
    </row>
    <row r="42" spans="1:17" x14ac:dyDescent="0.25">
      <c r="B42" t="s">
        <v>61</v>
      </c>
      <c r="N42">
        <f t="shared" si="0"/>
        <v>0</v>
      </c>
      <c r="Q42">
        <f t="shared" si="1"/>
        <v>0</v>
      </c>
    </row>
    <row r="43" spans="1:17" x14ac:dyDescent="0.25">
      <c r="A43" t="s">
        <v>73</v>
      </c>
      <c r="B43" t="s">
        <v>74</v>
      </c>
      <c r="C43">
        <v>0</v>
      </c>
      <c r="D43">
        <v>0.05</v>
      </c>
      <c r="E43">
        <v>-1</v>
      </c>
      <c r="F43">
        <v>-1</v>
      </c>
      <c r="M43">
        <v>0</v>
      </c>
      <c r="N43">
        <f t="shared" si="0"/>
        <v>0.4</v>
      </c>
      <c r="Q43">
        <f t="shared" si="1"/>
        <v>0</v>
      </c>
    </row>
    <row r="44" spans="1:17" x14ac:dyDescent="0.25">
      <c r="A44" t="s">
        <v>75</v>
      </c>
      <c r="B44" t="s">
        <v>76</v>
      </c>
      <c r="C44">
        <v>0</v>
      </c>
      <c r="D44">
        <v>0.04</v>
      </c>
      <c r="E44">
        <v>-1</v>
      </c>
      <c r="F44">
        <v>-1</v>
      </c>
      <c r="M44">
        <v>300</v>
      </c>
      <c r="N44">
        <f t="shared" si="0"/>
        <v>0.6</v>
      </c>
      <c r="Q44">
        <f t="shared" si="1"/>
        <v>0</v>
      </c>
    </row>
    <row r="45" spans="1:17" x14ac:dyDescent="0.25">
      <c r="A45" t="s">
        <v>77</v>
      </c>
      <c r="B45" t="s">
        <v>78</v>
      </c>
      <c r="C45">
        <v>0</v>
      </c>
      <c r="D45">
        <v>0.05</v>
      </c>
      <c r="E45">
        <v>-1</v>
      </c>
      <c r="F45">
        <v>-1</v>
      </c>
      <c r="M45">
        <v>0</v>
      </c>
      <c r="N45">
        <f t="shared" si="0"/>
        <v>0.4</v>
      </c>
      <c r="Q45">
        <f t="shared" si="1"/>
        <v>0</v>
      </c>
    </row>
    <row r="46" spans="1:17" x14ac:dyDescent="0.25">
      <c r="A46" t="s">
        <v>129</v>
      </c>
      <c r="B46" t="s">
        <v>130</v>
      </c>
      <c r="C46">
        <v>1</v>
      </c>
      <c r="D46">
        <v>0.04</v>
      </c>
      <c r="E46">
        <v>0</v>
      </c>
      <c r="F46">
        <v>-0.5</v>
      </c>
      <c r="M46">
        <v>0</v>
      </c>
      <c r="N46">
        <f>C46-D46*20-E46*0.8-F46*0.6-H46*5+I46*10+J46/300</f>
        <v>0.49999999999999994</v>
      </c>
    </row>
    <row r="47" spans="1:17" x14ac:dyDescent="0.25">
      <c r="A47" t="s">
        <v>79</v>
      </c>
      <c r="B47" t="s">
        <v>80</v>
      </c>
      <c r="C47">
        <v>0</v>
      </c>
      <c r="D47">
        <v>0.05</v>
      </c>
      <c r="E47">
        <v>-1</v>
      </c>
      <c r="F47">
        <v>-1</v>
      </c>
      <c r="M47">
        <v>200</v>
      </c>
      <c r="N47">
        <f t="shared" si="0"/>
        <v>0.4</v>
      </c>
      <c r="Q47">
        <f t="shared" si="1"/>
        <v>0</v>
      </c>
    </row>
    <row r="48" spans="1:17" x14ac:dyDescent="0.25">
      <c r="A48" t="s">
        <v>89</v>
      </c>
      <c r="B48" t="s">
        <v>42</v>
      </c>
      <c r="C48">
        <v>0.5</v>
      </c>
      <c r="D48">
        <v>0.04</v>
      </c>
      <c r="E48">
        <v>-0.5</v>
      </c>
      <c r="F48">
        <v>-1</v>
      </c>
      <c r="M48">
        <v>500</v>
      </c>
      <c r="N48">
        <f t="shared" si="0"/>
        <v>0.7</v>
      </c>
      <c r="P48">
        <v>1.2725919999999999</v>
      </c>
      <c r="Q48">
        <f t="shared" si="1"/>
        <v>3.0542207999999998E-2</v>
      </c>
    </row>
    <row r="49" spans="1:17" x14ac:dyDescent="0.25">
      <c r="A49" t="s">
        <v>81</v>
      </c>
      <c r="B49" t="s">
        <v>82</v>
      </c>
      <c r="C49">
        <v>-0.5</v>
      </c>
      <c r="D49">
        <v>0.03</v>
      </c>
      <c r="E49">
        <v>-1</v>
      </c>
      <c r="F49">
        <v>-1.5</v>
      </c>
      <c r="M49">
        <v>400</v>
      </c>
      <c r="N49">
        <f t="shared" si="0"/>
        <v>0.59999999999999987</v>
      </c>
      <c r="Q49">
        <f t="shared" si="1"/>
        <v>0</v>
      </c>
    </row>
    <row r="50" spans="1:17" x14ac:dyDescent="0.25">
      <c r="B50" t="s">
        <v>104</v>
      </c>
      <c r="N50">
        <f t="shared" si="0"/>
        <v>0</v>
      </c>
      <c r="Q50">
        <f t="shared" si="1"/>
        <v>0</v>
      </c>
    </row>
    <row r="51" spans="1:17" x14ac:dyDescent="0.25">
      <c r="A51" t="s">
        <v>105</v>
      </c>
      <c r="B51" t="s">
        <v>106</v>
      </c>
      <c r="C51">
        <v>0</v>
      </c>
      <c r="D51">
        <v>7.0000000000000007E-2</v>
      </c>
      <c r="E51">
        <v>-2</v>
      </c>
      <c r="F51">
        <v>-1</v>
      </c>
      <c r="M51">
        <v>200</v>
      </c>
      <c r="N51">
        <f t="shared" si="0"/>
        <v>0.79999999999999993</v>
      </c>
      <c r="Q51">
        <f t="shared" si="1"/>
        <v>0</v>
      </c>
    </row>
    <row r="52" spans="1:17" x14ac:dyDescent="0.25">
      <c r="A52" t="s">
        <v>83</v>
      </c>
      <c r="B52" t="s">
        <v>84</v>
      </c>
      <c r="C52">
        <v>0</v>
      </c>
      <c r="D52">
        <v>0.06</v>
      </c>
      <c r="E52">
        <v>-1</v>
      </c>
      <c r="F52">
        <v>-2</v>
      </c>
      <c r="M52">
        <v>750</v>
      </c>
      <c r="N52">
        <f t="shared" si="0"/>
        <v>0.8</v>
      </c>
      <c r="Q52">
        <f t="shared" si="1"/>
        <v>0</v>
      </c>
    </row>
    <row r="53" spans="1:17" x14ac:dyDescent="0.25">
      <c r="A53" t="s">
        <v>85</v>
      </c>
      <c r="B53" t="s">
        <v>86</v>
      </c>
      <c r="C53">
        <v>-3</v>
      </c>
      <c r="D53">
        <v>0.06</v>
      </c>
      <c r="E53">
        <v>-1</v>
      </c>
      <c r="F53">
        <v>-2</v>
      </c>
      <c r="M53">
        <v>750</v>
      </c>
      <c r="N53">
        <f t="shared" si="0"/>
        <v>-2.2000000000000002</v>
      </c>
      <c r="Q53">
        <f t="shared" si="1"/>
        <v>0</v>
      </c>
    </row>
    <row r="54" spans="1:17" x14ac:dyDescent="0.25">
      <c r="A54" t="s">
        <v>87</v>
      </c>
      <c r="B54" t="s">
        <v>88</v>
      </c>
      <c r="C54">
        <v>-3</v>
      </c>
      <c r="D54">
        <v>0.09</v>
      </c>
      <c r="E54">
        <v>-1</v>
      </c>
      <c r="F54">
        <v>-2</v>
      </c>
      <c r="M54">
        <v>750</v>
      </c>
      <c r="N54">
        <f t="shared" si="0"/>
        <v>-2.8</v>
      </c>
      <c r="Q54">
        <f t="shared" si="1"/>
        <v>0</v>
      </c>
    </row>
    <row r="55" spans="1:17" x14ac:dyDescent="0.25">
      <c r="A55" t="s">
        <v>96</v>
      </c>
      <c r="B55" t="s">
        <v>97</v>
      </c>
      <c r="C55">
        <v>0</v>
      </c>
      <c r="D55">
        <v>0.04</v>
      </c>
      <c r="E55">
        <v>-2</v>
      </c>
      <c r="F55">
        <v>0</v>
      </c>
      <c r="M55">
        <v>800</v>
      </c>
      <c r="N55">
        <f t="shared" si="0"/>
        <v>0.8</v>
      </c>
      <c r="Q55">
        <f t="shared" si="1"/>
        <v>0</v>
      </c>
    </row>
    <row r="56" spans="1:17" x14ac:dyDescent="0.25">
      <c r="A56" t="s">
        <v>98</v>
      </c>
      <c r="B56" t="s">
        <v>99</v>
      </c>
      <c r="C56">
        <v>0</v>
      </c>
      <c r="D56">
        <v>7.0000000000000007E-2</v>
      </c>
      <c r="E56">
        <v>-2</v>
      </c>
      <c r="F56">
        <v>-1</v>
      </c>
      <c r="M56">
        <v>800</v>
      </c>
      <c r="N56">
        <f t="shared" si="0"/>
        <v>0.79999999999999993</v>
      </c>
      <c r="Q56">
        <f t="shared" si="1"/>
        <v>0</v>
      </c>
    </row>
    <row r="57" spans="1:17" x14ac:dyDescent="0.25">
      <c r="A57" t="s">
        <v>111</v>
      </c>
      <c r="B57" t="s">
        <v>112</v>
      </c>
      <c r="C57">
        <v>1</v>
      </c>
      <c r="D57">
        <v>0.08</v>
      </c>
      <c r="E57">
        <v>-1</v>
      </c>
      <c r="F57">
        <v>-1</v>
      </c>
      <c r="M57">
        <v>750</v>
      </c>
      <c r="N57">
        <f t="shared" si="0"/>
        <v>0.79999999999999993</v>
      </c>
      <c r="P57">
        <v>3.1746599999999998</v>
      </c>
      <c r="Q57">
        <f t="shared" si="1"/>
        <v>7.6191839999999997E-2</v>
      </c>
    </row>
    <row r="58" spans="1:17" x14ac:dyDescent="0.25">
      <c r="A58" t="s">
        <v>109</v>
      </c>
      <c r="B58" t="s">
        <v>110</v>
      </c>
      <c r="C58">
        <v>1</v>
      </c>
      <c r="D58">
        <v>0.06</v>
      </c>
      <c r="E58">
        <v>-0.5</v>
      </c>
      <c r="F58">
        <v>-1</v>
      </c>
      <c r="M58">
        <v>800</v>
      </c>
      <c r="N58">
        <f t="shared" si="0"/>
        <v>0.8</v>
      </c>
      <c r="P58">
        <v>2.2928099999999998</v>
      </c>
      <c r="Q58">
        <f t="shared" si="1"/>
        <v>5.5027439999999997E-2</v>
      </c>
    </row>
    <row r="59" spans="1:17" x14ac:dyDescent="0.25">
      <c r="A59" t="s">
        <v>90</v>
      </c>
      <c r="B59" t="s">
        <v>91</v>
      </c>
      <c r="C59">
        <v>0</v>
      </c>
      <c r="D59">
        <v>0.1</v>
      </c>
      <c r="E59">
        <v>-2</v>
      </c>
      <c r="F59">
        <v>-2</v>
      </c>
      <c r="M59">
        <v>1000</v>
      </c>
      <c r="N59">
        <f t="shared" si="0"/>
        <v>0.8</v>
      </c>
      <c r="P59">
        <v>4.0917839999999996</v>
      </c>
      <c r="Q59">
        <f t="shared" si="1"/>
        <v>9.8202815999999998E-2</v>
      </c>
    </row>
    <row r="60" spans="1:17" x14ac:dyDescent="0.25">
      <c r="A60" t="s">
        <v>92</v>
      </c>
      <c r="B60" t="s">
        <v>93</v>
      </c>
      <c r="C60">
        <v>-3</v>
      </c>
      <c r="D60">
        <v>0.23</v>
      </c>
      <c r="E60">
        <v>-3</v>
      </c>
      <c r="F60">
        <v>-4</v>
      </c>
      <c r="M60">
        <v>2000</v>
      </c>
      <c r="N60">
        <f t="shared" si="0"/>
        <v>-2.8000000000000003</v>
      </c>
      <c r="P60">
        <v>9.7003500000000003</v>
      </c>
      <c r="Q60">
        <f t="shared" si="1"/>
        <v>0.2328084</v>
      </c>
    </row>
    <row r="61" spans="1:17" x14ac:dyDescent="0.25">
      <c r="A61" t="s">
        <v>94</v>
      </c>
      <c r="B61" t="s">
        <v>95</v>
      </c>
      <c r="C61">
        <v>0</v>
      </c>
      <c r="D61">
        <v>0.14000000000000001</v>
      </c>
      <c r="E61">
        <v>-2</v>
      </c>
      <c r="F61">
        <v>-4</v>
      </c>
      <c r="M61">
        <v>1200</v>
      </c>
      <c r="N61">
        <f t="shared" si="0"/>
        <v>1.1999999999999997</v>
      </c>
      <c r="P61">
        <v>4.6561680000000001</v>
      </c>
      <c r="Q61">
        <f t="shared" si="1"/>
        <v>0.11174803200000001</v>
      </c>
    </row>
    <row r="62" spans="1:17" x14ac:dyDescent="0.25">
      <c r="A62" t="s">
        <v>123</v>
      </c>
      <c r="B62" t="s">
        <v>124</v>
      </c>
      <c r="C62">
        <v>0</v>
      </c>
      <c r="D62">
        <v>0.13</v>
      </c>
      <c r="E62">
        <v>-3</v>
      </c>
      <c r="F62">
        <v>-2</v>
      </c>
      <c r="M62">
        <v>1600</v>
      </c>
      <c r="N62">
        <f t="shared" si="0"/>
        <v>1.0000000000000002</v>
      </c>
      <c r="P62">
        <v>5.5732920000000004</v>
      </c>
      <c r="Q62">
        <f t="shared" si="1"/>
        <v>0.13375900800000001</v>
      </c>
    </row>
    <row r="63" spans="1:17" x14ac:dyDescent="0.25">
      <c r="A63" t="s">
        <v>107</v>
      </c>
      <c r="B63" t="s">
        <v>108</v>
      </c>
      <c r="C63">
        <v>1</v>
      </c>
      <c r="D63">
        <v>0.05</v>
      </c>
      <c r="E63">
        <v>0</v>
      </c>
      <c r="F63">
        <v>0</v>
      </c>
      <c r="M63">
        <v>600</v>
      </c>
      <c r="N63">
        <f t="shared" si="0"/>
        <v>0</v>
      </c>
      <c r="P63">
        <v>2.1517140000000001</v>
      </c>
      <c r="Q63">
        <f t="shared" si="1"/>
        <v>5.1641136000000004E-2</v>
      </c>
    </row>
    <row r="64" spans="1:17" x14ac:dyDescent="0.25">
      <c r="A64" t="s">
        <v>121</v>
      </c>
      <c r="B64" t="s">
        <v>122</v>
      </c>
      <c r="C64">
        <v>1</v>
      </c>
      <c r="D64">
        <v>7.0000000000000007E-2</v>
      </c>
      <c r="E64">
        <v>-1</v>
      </c>
      <c r="F64">
        <v>0</v>
      </c>
      <c r="M64">
        <v>600</v>
      </c>
      <c r="N64">
        <f t="shared" si="0"/>
        <v>0.39999999999999991</v>
      </c>
      <c r="P64">
        <v>2.2928099999999998</v>
      </c>
      <c r="Q64">
        <f t="shared" si="1"/>
        <v>5.5027439999999997E-2</v>
      </c>
    </row>
    <row r="65" spans="1:17" x14ac:dyDescent="0.25">
      <c r="A65" t="s">
        <v>125</v>
      </c>
      <c r="B65" t="s">
        <v>126</v>
      </c>
      <c r="C65">
        <v>1</v>
      </c>
      <c r="D65">
        <v>0.04</v>
      </c>
      <c r="E65">
        <v>0</v>
      </c>
      <c r="F65">
        <v>0</v>
      </c>
      <c r="M65">
        <v>750</v>
      </c>
      <c r="N65">
        <f t="shared" si="0"/>
        <v>0.19999999999999996</v>
      </c>
      <c r="P65">
        <v>1.8342480000000001</v>
      </c>
      <c r="Q65">
        <f t="shared" si="1"/>
        <v>4.4021952000000003E-2</v>
      </c>
    </row>
    <row r="66" spans="1:17" x14ac:dyDescent="0.25">
      <c r="A66" t="s">
        <v>100</v>
      </c>
      <c r="B66" t="s">
        <v>101</v>
      </c>
      <c r="C66">
        <v>0</v>
      </c>
      <c r="D66">
        <v>7.0000000000000007E-2</v>
      </c>
      <c r="E66">
        <v>-1</v>
      </c>
      <c r="F66">
        <v>-2</v>
      </c>
      <c r="M66">
        <v>0</v>
      </c>
      <c r="N66">
        <f t="shared" si="0"/>
        <v>0.59999999999999987</v>
      </c>
      <c r="Q66">
        <f t="shared" si="1"/>
        <v>0</v>
      </c>
    </row>
    <row r="67" spans="1:17" x14ac:dyDescent="0.25">
      <c r="A67" t="s">
        <v>102</v>
      </c>
      <c r="B67" t="s">
        <v>103</v>
      </c>
      <c r="C67">
        <v>1</v>
      </c>
      <c r="D67">
        <v>0.12</v>
      </c>
      <c r="E67">
        <v>-1</v>
      </c>
      <c r="F67">
        <v>-1</v>
      </c>
      <c r="M67">
        <v>0</v>
      </c>
      <c r="N67">
        <f t="shared" si="0"/>
        <v>1.1102230246251565E-16</v>
      </c>
      <c r="Q67">
        <f t="shared" si="1"/>
        <v>0</v>
      </c>
    </row>
    <row r="68" spans="1:17" x14ac:dyDescent="0.25">
      <c r="B68" t="s">
        <v>133</v>
      </c>
      <c r="N68">
        <f t="shared" ref="N68:N71" si="2">C68-D68*20-E68*0.8-F68*0.6-H68*5+I68*10+J68/300</f>
        <v>0</v>
      </c>
    </row>
    <row r="69" spans="1:17" x14ac:dyDescent="0.25">
      <c r="A69" t="s">
        <v>119</v>
      </c>
      <c r="B69" t="s">
        <v>120</v>
      </c>
      <c r="C69">
        <v>1</v>
      </c>
      <c r="D69">
        <v>0.05</v>
      </c>
      <c r="M69">
        <v>0</v>
      </c>
      <c r="N69">
        <f t="shared" si="2"/>
        <v>0</v>
      </c>
    </row>
    <row r="70" spans="1:17" x14ac:dyDescent="0.25">
      <c r="A70" t="s">
        <v>127</v>
      </c>
      <c r="B70" t="s">
        <v>128</v>
      </c>
      <c r="C70">
        <v>6</v>
      </c>
      <c r="D70">
        <v>0.02</v>
      </c>
      <c r="E70">
        <v>0</v>
      </c>
      <c r="F70">
        <v>-1</v>
      </c>
      <c r="M70">
        <v>200</v>
      </c>
      <c r="N70">
        <f t="shared" si="2"/>
        <v>6.1999999999999993</v>
      </c>
    </row>
    <row r="71" spans="1:17" x14ac:dyDescent="0.25">
      <c r="N71">
        <f t="shared" si="2"/>
        <v>0</v>
      </c>
    </row>
    <row r="72" spans="1:17" x14ac:dyDescent="0.25">
      <c r="B72" t="s">
        <v>134</v>
      </c>
      <c r="C72" t="s">
        <v>4</v>
      </c>
      <c r="D72" t="s">
        <v>5</v>
      </c>
      <c r="E72" t="s">
        <v>6</v>
      </c>
      <c r="F72" t="s">
        <v>7</v>
      </c>
      <c r="G72" t="s">
        <v>8</v>
      </c>
      <c r="H72" t="s">
        <v>14</v>
      </c>
      <c r="I72" t="s">
        <v>9</v>
      </c>
      <c r="J72" t="s">
        <v>10</v>
      </c>
      <c r="K72" t="s">
        <v>11</v>
      </c>
      <c r="L72" t="s">
        <v>12</v>
      </c>
      <c r="M72" t="s">
        <v>13</v>
      </c>
      <c r="N72" t="s">
        <v>3</v>
      </c>
      <c r="P72" t="s">
        <v>131</v>
      </c>
      <c r="Q72" t="s">
        <v>132</v>
      </c>
    </row>
    <row r="73" spans="1:17" x14ac:dyDescent="0.25">
      <c r="B73" t="s">
        <v>28</v>
      </c>
      <c r="C73">
        <f t="shared" ref="C73:Q73" si="3">C4+C43</f>
        <v>15</v>
      </c>
      <c r="D73">
        <f t="shared" si="3"/>
        <v>0.16999999999999998</v>
      </c>
      <c r="E73">
        <f t="shared" si="3"/>
        <v>-8</v>
      </c>
      <c r="F73">
        <f t="shared" si="3"/>
        <v>-10</v>
      </c>
      <c r="G73">
        <f t="shared" si="3"/>
        <v>0</v>
      </c>
      <c r="H73">
        <f t="shared" si="3"/>
        <v>0</v>
      </c>
      <c r="I73">
        <f t="shared" si="3"/>
        <v>0</v>
      </c>
      <c r="J73">
        <f t="shared" si="3"/>
        <v>0</v>
      </c>
      <c r="K73">
        <f t="shared" si="3"/>
        <v>0</v>
      </c>
      <c r="L73">
        <f t="shared" si="3"/>
        <v>0</v>
      </c>
      <c r="M73">
        <f t="shared" si="3"/>
        <v>0</v>
      </c>
      <c r="N73">
        <f t="shared" si="3"/>
        <v>23.999999999999996</v>
      </c>
      <c r="O73">
        <f t="shared" si="3"/>
        <v>0</v>
      </c>
      <c r="P73">
        <f t="shared" si="3"/>
        <v>5</v>
      </c>
      <c r="Q73">
        <f t="shared" si="3"/>
        <v>0.12</v>
      </c>
    </row>
    <row r="74" spans="1:17" x14ac:dyDescent="0.25">
      <c r="B74" t="s">
        <v>36</v>
      </c>
      <c r="C74">
        <f t="shared" ref="C74:Q74" si="4">C8+C44</f>
        <v>15</v>
      </c>
      <c r="D74">
        <f t="shared" si="4"/>
        <v>0.14000000000000001</v>
      </c>
      <c r="E74">
        <f t="shared" si="4"/>
        <v>-8</v>
      </c>
      <c r="F74">
        <f t="shared" si="4"/>
        <v>-9</v>
      </c>
      <c r="G74">
        <f t="shared" si="4"/>
        <v>0</v>
      </c>
      <c r="H74">
        <f t="shared" si="4"/>
        <v>0</v>
      </c>
      <c r="I74">
        <f t="shared" si="4"/>
        <v>0</v>
      </c>
      <c r="J74">
        <f t="shared" si="4"/>
        <v>0</v>
      </c>
      <c r="K74">
        <f t="shared" si="4"/>
        <v>0</v>
      </c>
      <c r="L74">
        <f t="shared" si="4"/>
        <v>0</v>
      </c>
      <c r="M74">
        <f t="shared" si="4"/>
        <v>300</v>
      </c>
      <c r="N74">
        <f t="shared" si="4"/>
        <v>24.000000000000004</v>
      </c>
      <c r="O74">
        <f t="shared" si="4"/>
        <v>0</v>
      </c>
      <c r="P74">
        <f t="shared" si="4"/>
        <v>0</v>
      </c>
      <c r="Q74">
        <f t="shared" si="4"/>
        <v>0</v>
      </c>
    </row>
    <row r="75" spans="1:17" x14ac:dyDescent="0.25">
      <c r="B75" t="s">
        <v>114</v>
      </c>
      <c r="C75">
        <f t="shared" ref="C75:Q75" si="5">C10+C46</f>
        <v>17</v>
      </c>
      <c r="D75">
        <f t="shared" si="5"/>
        <v>0.14000000000000001</v>
      </c>
      <c r="E75">
        <f t="shared" si="5"/>
        <v>-6</v>
      </c>
      <c r="F75">
        <f t="shared" si="5"/>
        <v>-8.5</v>
      </c>
      <c r="G75">
        <f t="shared" si="5"/>
        <v>0</v>
      </c>
      <c r="H75">
        <f t="shared" si="5"/>
        <v>0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0</v>
      </c>
      <c r="M75">
        <f t="shared" si="5"/>
        <v>0</v>
      </c>
      <c r="N75">
        <f t="shared" si="5"/>
        <v>24.1</v>
      </c>
      <c r="O75">
        <f t="shared" si="5"/>
        <v>0</v>
      </c>
      <c r="P75">
        <f t="shared" si="5"/>
        <v>0</v>
      </c>
      <c r="Q75">
        <f t="shared" si="5"/>
        <v>0</v>
      </c>
    </row>
    <row r="76" spans="1:17" x14ac:dyDescent="0.25">
      <c r="B76" t="s">
        <v>54</v>
      </c>
      <c r="C76">
        <f t="shared" ref="C76:Q76" si="6">C11+C47</f>
        <v>16</v>
      </c>
      <c r="D76">
        <f t="shared" si="6"/>
        <v>0.2</v>
      </c>
      <c r="E76">
        <f t="shared" si="6"/>
        <v>-9</v>
      </c>
      <c r="F76">
        <f t="shared" si="6"/>
        <v>-8</v>
      </c>
      <c r="G76">
        <f t="shared" si="6"/>
        <v>0</v>
      </c>
      <c r="H76">
        <f t="shared" si="6"/>
        <v>0</v>
      </c>
      <c r="I76">
        <f t="shared" si="6"/>
        <v>0</v>
      </c>
      <c r="J76">
        <f t="shared" si="6"/>
        <v>0</v>
      </c>
      <c r="K76">
        <f t="shared" si="6"/>
        <v>0</v>
      </c>
      <c r="L76">
        <f t="shared" si="6"/>
        <v>0</v>
      </c>
      <c r="M76">
        <f t="shared" si="6"/>
        <v>1200</v>
      </c>
      <c r="N76">
        <f t="shared" si="6"/>
        <v>23.999999999999996</v>
      </c>
      <c r="O76">
        <f t="shared" si="6"/>
        <v>0</v>
      </c>
      <c r="P76">
        <f t="shared" si="6"/>
        <v>0</v>
      </c>
      <c r="Q76">
        <f t="shared" si="6"/>
        <v>0</v>
      </c>
    </row>
    <row r="77" spans="1:17" x14ac:dyDescent="0.25">
      <c r="B77" t="s">
        <v>139</v>
      </c>
      <c r="C77">
        <f t="shared" ref="C77:Q77" si="7">C13+C47</f>
        <v>13</v>
      </c>
      <c r="D77">
        <f t="shared" si="7"/>
        <v>0.25</v>
      </c>
      <c r="E77">
        <f t="shared" si="7"/>
        <v>-10</v>
      </c>
      <c r="F77">
        <f t="shared" si="7"/>
        <v>-13</v>
      </c>
      <c r="G77">
        <f t="shared" si="7"/>
        <v>0</v>
      </c>
      <c r="H77">
        <f t="shared" si="7"/>
        <v>0</v>
      </c>
      <c r="I77">
        <f t="shared" si="7"/>
        <v>0</v>
      </c>
      <c r="J77">
        <f t="shared" si="7"/>
        <v>0</v>
      </c>
      <c r="K77">
        <f t="shared" si="7"/>
        <v>0</v>
      </c>
      <c r="L77">
        <f t="shared" si="7"/>
        <v>0</v>
      </c>
      <c r="M77">
        <f t="shared" si="7"/>
        <v>500</v>
      </c>
      <c r="N77">
        <f t="shared" si="7"/>
        <v>23.799999999999997</v>
      </c>
      <c r="O77">
        <f t="shared" si="7"/>
        <v>0</v>
      </c>
      <c r="P77">
        <f t="shared" si="7"/>
        <v>0</v>
      </c>
      <c r="Q77">
        <f t="shared" si="7"/>
        <v>0</v>
      </c>
    </row>
    <row r="78" spans="1:17" x14ac:dyDescent="0.25">
      <c r="B78" t="s">
        <v>18</v>
      </c>
      <c r="C78">
        <f t="shared" ref="C78:Q78" si="8">C16+C49</f>
        <v>11.5</v>
      </c>
      <c r="D78">
        <f t="shared" si="8"/>
        <v>0.12</v>
      </c>
      <c r="E78">
        <f t="shared" si="8"/>
        <v>-6</v>
      </c>
      <c r="F78">
        <f t="shared" si="8"/>
        <v>-7.5</v>
      </c>
      <c r="G78">
        <f t="shared" si="8"/>
        <v>0</v>
      </c>
      <c r="H78">
        <f t="shared" si="8"/>
        <v>0</v>
      </c>
      <c r="I78">
        <f t="shared" si="8"/>
        <v>0</v>
      </c>
      <c r="J78">
        <f t="shared" si="8"/>
        <v>0</v>
      </c>
      <c r="K78">
        <f t="shared" si="8"/>
        <v>0</v>
      </c>
      <c r="L78">
        <f t="shared" si="8"/>
        <v>0</v>
      </c>
      <c r="M78">
        <f t="shared" si="8"/>
        <v>1400</v>
      </c>
      <c r="N78">
        <f t="shared" si="8"/>
        <v>18.399999999999999</v>
      </c>
      <c r="O78">
        <f t="shared" si="8"/>
        <v>0</v>
      </c>
      <c r="P78">
        <f t="shared" si="8"/>
        <v>3.52</v>
      </c>
      <c r="Q78">
        <f t="shared" si="8"/>
        <v>8.448E-2</v>
      </c>
    </row>
    <row r="79" spans="1:17" x14ac:dyDescent="0.25">
      <c r="B79" t="s">
        <v>42</v>
      </c>
      <c r="C79">
        <f t="shared" ref="C79:Q79" si="9">C18+C48</f>
        <v>15.5</v>
      </c>
      <c r="D79">
        <f t="shared" si="9"/>
        <v>0.18000000000000002</v>
      </c>
      <c r="E79">
        <f t="shared" si="9"/>
        <v>-3.5</v>
      </c>
      <c r="F79">
        <f t="shared" si="9"/>
        <v>-5</v>
      </c>
      <c r="G79">
        <f t="shared" si="9"/>
        <v>0</v>
      </c>
      <c r="H79">
        <f t="shared" si="9"/>
        <v>0</v>
      </c>
      <c r="I79">
        <f t="shared" si="9"/>
        <v>0</v>
      </c>
      <c r="J79">
        <f t="shared" si="9"/>
        <v>0</v>
      </c>
      <c r="K79">
        <f t="shared" si="9"/>
        <v>0</v>
      </c>
      <c r="L79">
        <f t="shared" si="9"/>
        <v>0</v>
      </c>
      <c r="M79">
        <f t="shared" si="9"/>
        <v>1000</v>
      </c>
      <c r="N79">
        <f t="shared" si="9"/>
        <v>17.7</v>
      </c>
      <c r="O79">
        <f t="shared" si="9"/>
        <v>0</v>
      </c>
      <c r="P79">
        <f t="shared" si="9"/>
        <v>9.0725920000000002</v>
      </c>
      <c r="Q79">
        <f t="shared" si="9"/>
        <v>0.21774220799999999</v>
      </c>
    </row>
    <row r="80" spans="1:17" x14ac:dyDescent="0.25">
      <c r="B80" t="s">
        <v>24</v>
      </c>
      <c r="C80">
        <f t="shared" ref="C80:Q80" si="10">C20+C48</f>
        <v>16.5</v>
      </c>
      <c r="D80">
        <f t="shared" si="10"/>
        <v>0.33999999999999997</v>
      </c>
      <c r="E80">
        <f t="shared" si="10"/>
        <v>-4.5</v>
      </c>
      <c r="F80">
        <f t="shared" si="10"/>
        <v>-7</v>
      </c>
      <c r="G80">
        <f t="shared" si="10"/>
        <v>0</v>
      </c>
      <c r="H80">
        <f t="shared" si="10"/>
        <v>0</v>
      </c>
      <c r="I80">
        <f t="shared" si="10"/>
        <v>0</v>
      </c>
      <c r="J80">
        <f t="shared" si="10"/>
        <v>0</v>
      </c>
      <c r="K80">
        <f t="shared" si="10"/>
        <v>0</v>
      </c>
      <c r="L80">
        <f t="shared" si="10"/>
        <v>0</v>
      </c>
      <c r="M80">
        <f t="shared" si="10"/>
        <v>2000</v>
      </c>
      <c r="N80">
        <f t="shared" si="10"/>
        <v>17.499999999999996</v>
      </c>
      <c r="O80">
        <f t="shared" si="10"/>
        <v>0</v>
      </c>
      <c r="P80">
        <f t="shared" si="10"/>
        <v>15.1</v>
      </c>
      <c r="Q80">
        <f t="shared" si="10"/>
        <v>0.3624</v>
      </c>
    </row>
    <row r="81" spans="2:18" x14ac:dyDescent="0.25">
      <c r="B81" t="s">
        <v>39</v>
      </c>
      <c r="C81">
        <f t="shared" ref="C81:Q81" si="11">C22+C44</f>
        <v>13</v>
      </c>
      <c r="D81">
        <f t="shared" si="11"/>
        <v>0.16</v>
      </c>
      <c r="E81">
        <f t="shared" si="11"/>
        <v>-6</v>
      </c>
      <c r="F81">
        <f t="shared" si="11"/>
        <v>-6</v>
      </c>
      <c r="G81">
        <f t="shared" si="11"/>
        <v>0</v>
      </c>
      <c r="H81">
        <f t="shared" si="11"/>
        <v>0</v>
      </c>
      <c r="I81">
        <f t="shared" si="11"/>
        <v>0</v>
      </c>
      <c r="J81">
        <f t="shared" si="11"/>
        <v>0</v>
      </c>
      <c r="K81">
        <f t="shared" si="11"/>
        <v>0</v>
      </c>
      <c r="L81">
        <f t="shared" si="11"/>
        <v>0</v>
      </c>
      <c r="M81">
        <f t="shared" si="11"/>
        <v>1100</v>
      </c>
      <c r="N81">
        <f t="shared" si="11"/>
        <v>18.200000000000003</v>
      </c>
      <c r="O81">
        <f t="shared" si="11"/>
        <v>0</v>
      </c>
      <c r="P81">
        <f t="shared" si="11"/>
        <v>0</v>
      </c>
      <c r="Q81">
        <f t="shared" si="11"/>
        <v>0</v>
      </c>
    </row>
    <row r="82" spans="2:18" x14ac:dyDescent="0.25">
      <c r="B82" t="s">
        <v>138</v>
      </c>
      <c r="C82">
        <f t="shared" ref="C82:Q82" si="12">C25+C51+C69</f>
        <v>12</v>
      </c>
      <c r="D82">
        <f t="shared" si="12"/>
        <v>0.26</v>
      </c>
      <c r="E82">
        <f t="shared" si="12"/>
        <v>-8</v>
      </c>
      <c r="F82">
        <f t="shared" si="12"/>
        <v>-8</v>
      </c>
      <c r="G82">
        <f t="shared" si="12"/>
        <v>0</v>
      </c>
      <c r="H82">
        <f t="shared" si="12"/>
        <v>0</v>
      </c>
      <c r="I82">
        <f t="shared" si="12"/>
        <v>0</v>
      </c>
      <c r="J82">
        <f t="shared" si="12"/>
        <v>0</v>
      </c>
      <c r="K82">
        <f t="shared" si="12"/>
        <v>0</v>
      </c>
      <c r="L82">
        <f t="shared" si="12"/>
        <v>0</v>
      </c>
      <c r="M82">
        <f t="shared" si="12"/>
        <v>950</v>
      </c>
      <c r="N82">
        <f t="shared" si="12"/>
        <v>18</v>
      </c>
      <c r="O82">
        <f t="shared" si="12"/>
        <v>0</v>
      </c>
      <c r="P82">
        <f t="shared" si="12"/>
        <v>16</v>
      </c>
      <c r="Q82">
        <f t="shared" si="12"/>
        <v>0.38400000000000001</v>
      </c>
    </row>
    <row r="83" spans="2:18" x14ac:dyDescent="0.25">
      <c r="B83" t="s">
        <v>22</v>
      </c>
      <c r="C83">
        <f t="shared" ref="C83:Q83" si="13">C27+C52</f>
        <v>9</v>
      </c>
      <c r="D83">
        <f t="shared" si="13"/>
        <v>0.23</v>
      </c>
      <c r="E83">
        <f t="shared" si="13"/>
        <v>-10</v>
      </c>
      <c r="F83">
        <f t="shared" si="13"/>
        <v>-10</v>
      </c>
      <c r="G83">
        <f t="shared" si="13"/>
        <v>0</v>
      </c>
      <c r="H83">
        <f t="shared" si="13"/>
        <v>0</v>
      </c>
      <c r="I83">
        <f t="shared" si="13"/>
        <v>0</v>
      </c>
      <c r="J83">
        <f t="shared" si="13"/>
        <v>0</v>
      </c>
      <c r="K83">
        <f t="shared" si="13"/>
        <v>0</v>
      </c>
      <c r="L83">
        <f t="shared" si="13"/>
        <v>0</v>
      </c>
      <c r="M83">
        <f t="shared" si="13"/>
        <v>1950</v>
      </c>
      <c r="N83">
        <f t="shared" si="13"/>
        <v>18.400000000000002</v>
      </c>
      <c r="O83">
        <f t="shared" si="13"/>
        <v>0</v>
      </c>
      <c r="P83">
        <f t="shared" si="13"/>
        <v>0</v>
      </c>
      <c r="Q83">
        <f t="shared" si="13"/>
        <v>0</v>
      </c>
    </row>
    <row r="84" spans="2:18" x14ac:dyDescent="0.25">
      <c r="B84" t="s">
        <v>20</v>
      </c>
      <c r="C84">
        <f t="shared" ref="C84:Q84" si="14">C28+C52</f>
        <v>7</v>
      </c>
      <c r="D84">
        <f t="shared" si="14"/>
        <v>0.3</v>
      </c>
      <c r="E84">
        <f t="shared" si="14"/>
        <v>-12</v>
      </c>
      <c r="F84">
        <f t="shared" si="14"/>
        <v>-12</v>
      </c>
      <c r="G84">
        <f t="shared" si="14"/>
        <v>0</v>
      </c>
      <c r="H84">
        <f t="shared" si="14"/>
        <v>0</v>
      </c>
      <c r="I84">
        <f t="shared" si="14"/>
        <v>0</v>
      </c>
      <c r="J84">
        <f t="shared" si="14"/>
        <v>0</v>
      </c>
      <c r="K84">
        <f t="shared" si="14"/>
        <v>0</v>
      </c>
      <c r="L84">
        <f t="shared" si="14"/>
        <v>0</v>
      </c>
      <c r="M84">
        <f t="shared" si="14"/>
        <v>2350</v>
      </c>
      <c r="N84">
        <f t="shared" si="14"/>
        <v>17.8</v>
      </c>
      <c r="O84">
        <f t="shared" si="14"/>
        <v>0</v>
      </c>
      <c r="P84">
        <f t="shared" si="14"/>
        <v>10</v>
      </c>
      <c r="Q84">
        <f t="shared" si="14"/>
        <v>0.24</v>
      </c>
    </row>
    <row r="85" spans="2:18" x14ac:dyDescent="0.25">
      <c r="B85" t="s">
        <v>137</v>
      </c>
      <c r="C85">
        <f t="shared" ref="C85:Q85" si="15">C29+C55</f>
        <v>13</v>
      </c>
      <c r="D85">
        <f t="shared" si="15"/>
        <v>0.19</v>
      </c>
      <c r="E85">
        <f t="shared" si="15"/>
        <v>-9</v>
      </c>
      <c r="F85">
        <f t="shared" si="15"/>
        <v>-4</v>
      </c>
      <c r="G85">
        <f t="shared" si="15"/>
        <v>0</v>
      </c>
      <c r="H85">
        <f t="shared" si="15"/>
        <v>0</v>
      </c>
      <c r="I85">
        <f t="shared" si="15"/>
        <v>0</v>
      </c>
      <c r="J85">
        <f t="shared" si="15"/>
        <v>0</v>
      </c>
      <c r="K85">
        <f t="shared" si="15"/>
        <v>0</v>
      </c>
      <c r="L85">
        <f t="shared" si="15"/>
        <v>0</v>
      </c>
      <c r="M85">
        <f t="shared" si="15"/>
        <v>2000</v>
      </c>
      <c r="N85">
        <f t="shared" si="15"/>
        <v>18.8</v>
      </c>
      <c r="O85">
        <f t="shared" si="15"/>
        <v>0</v>
      </c>
      <c r="P85">
        <f t="shared" si="15"/>
        <v>7.9</v>
      </c>
      <c r="Q85">
        <f t="shared" si="15"/>
        <v>0.18960000000000002</v>
      </c>
    </row>
    <row r="86" spans="2:18" x14ac:dyDescent="0.25">
      <c r="B86" t="s">
        <v>136</v>
      </c>
      <c r="C86">
        <f t="shared" ref="C86:Q86" si="16">C30+C56</f>
        <v>11</v>
      </c>
      <c r="D86">
        <f t="shared" si="16"/>
        <v>0.28000000000000003</v>
      </c>
      <c r="E86">
        <f t="shared" si="16"/>
        <v>-11</v>
      </c>
      <c r="F86">
        <f t="shared" si="16"/>
        <v>-7</v>
      </c>
      <c r="G86">
        <f t="shared" si="16"/>
        <v>0</v>
      </c>
      <c r="H86">
        <f t="shared" si="16"/>
        <v>0</v>
      </c>
      <c r="I86">
        <f t="shared" si="16"/>
        <v>0</v>
      </c>
      <c r="J86">
        <f t="shared" si="16"/>
        <v>0</v>
      </c>
      <c r="K86">
        <f t="shared" si="16"/>
        <v>0</v>
      </c>
      <c r="L86">
        <f t="shared" si="16"/>
        <v>0</v>
      </c>
      <c r="M86">
        <f t="shared" si="16"/>
        <v>2400</v>
      </c>
      <c r="N86">
        <f t="shared" si="16"/>
        <v>18.400000000000002</v>
      </c>
      <c r="O86">
        <f t="shared" si="16"/>
        <v>0</v>
      </c>
      <c r="P86">
        <f t="shared" si="16"/>
        <v>11.4</v>
      </c>
      <c r="Q86">
        <f t="shared" si="16"/>
        <v>0.27360000000000001</v>
      </c>
    </row>
    <row r="87" spans="2:18" x14ac:dyDescent="0.25">
      <c r="B87" t="s">
        <v>144</v>
      </c>
      <c r="C87">
        <f t="shared" ref="C87:Q87" si="17">C31+C57</f>
        <v>13</v>
      </c>
      <c r="D87">
        <f t="shared" si="17"/>
        <v>0.22999999999999998</v>
      </c>
      <c r="E87">
        <f t="shared" si="17"/>
        <v>-7</v>
      </c>
      <c r="F87">
        <f t="shared" si="17"/>
        <v>-7</v>
      </c>
      <c r="G87">
        <f t="shared" si="17"/>
        <v>0</v>
      </c>
      <c r="H87">
        <f t="shared" si="17"/>
        <v>0</v>
      </c>
      <c r="I87">
        <f t="shared" si="17"/>
        <v>0</v>
      </c>
      <c r="J87">
        <f t="shared" si="17"/>
        <v>0</v>
      </c>
      <c r="K87">
        <f t="shared" si="17"/>
        <v>0</v>
      </c>
      <c r="L87">
        <f t="shared" si="17"/>
        <v>0</v>
      </c>
      <c r="M87">
        <f t="shared" si="17"/>
        <v>1750</v>
      </c>
      <c r="N87">
        <f t="shared" si="17"/>
        <v>18.2</v>
      </c>
      <c r="O87">
        <f t="shared" si="17"/>
        <v>0</v>
      </c>
      <c r="P87">
        <f t="shared" si="17"/>
        <v>9.5239799999999999</v>
      </c>
      <c r="Q87">
        <f t="shared" si="17"/>
        <v>0.22857551999999998</v>
      </c>
    </row>
    <row r="88" spans="2:18" x14ac:dyDescent="0.25">
      <c r="B88" t="s">
        <v>145</v>
      </c>
      <c r="C88">
        <f t="shared" ref="C88:Q88" si="18">C33+C59</f>
        <v>9</v>
      </c>
      <c r="D88">
        <f t="shared" si="18"/>
        <v>0.33</v>
      </c>
      <c r="E88">
        <f t="shared" si="18"/>
        <v>-11</v>
      </c>
      <c r="F88">
        <f t="shared" si="18"/>
        <v>-12</v>
      </c>
      <c r="G88">
        <f t="shared" si="18"/>
        <v>0</v>
      </c>
      <c r="H88">
        <f t="shared" si="18"/>
        <v>0</v>
      </c>
      <c r="I88">
        <f t="shared" si="18"/>
        <v>0</v>
      </c>
      <c r="J88">
        <f t="shared" si="18"/>
        <v>0</v>
      </c>
      <c r="K88">
        <f t="shared" si="18"/>
        <v>0</v>
      </c>
      <c r="L88">
        <f t="shared" si="18"/>
        <v>0</v>
      </c>
      <c r="M88">
        <f t="shared" si="18"/>
        <v>2500</v>
      </c>
      <c r="N88">
        <f t="shared" si="18"/>
        <v>18.400000000000002</v>
      </c>
      <c r="O88">
        <f t="shared" si="18"/>
        <v>0</v>
      </c>
      <c r="P88">
        <f t="shared" si="18"/>
        <v>13.615763999999999</v>
      </c>
      <c r="Q88">
        <f t="shared" si="18"/>
        <v>0.326778336</v>
      </c>
    </row>
    <row r="89" spans="2:18" x14ac:dyDescent="0.25">
      <c r="B89" t="s">
        <v>146</v>
      </c>
      <c r="C89">
        <f t="shared" ref="C89:Q89" si="19">C34+C57</f>
        <v>11</v>
      </c>
      <c r="D89">
        <f t="shared" si="19"/>
        <v>0.16999999999999998</v>
      </c>
      <c r="E89">
        <f t="shared" si="19"/>
        <v>-8</v>
      </c>
      <c r="F89">
        <f t="shared" si="19"/>
        <v>-8</v>
      </c>
      <c r="G89">
        <f t="shared" si="19"/>
        <v>0</v>
      </c>
      <c r="H89">
        <f t="shared" si="19"/>
        <v>0</v>
      </c>
      <c r="I89">
        <f t="shared" si="19"/>
        <v>0</v>
      </c>
      <c r="J89">
        <f t="shared" si="19"/>
        <v>0</v>
      </c>
      <c r="K89">
        <f t="shared" si="19"/>
        <v>0</v>
      </c>
      <c r="L89">
        <f t="shared" si="19"/>
        <v>0</v>
      </c>
      <c r="M89">
        <f t="shared" si="19"/>
        <v>1850</v>
      </c>
      <c r="N89">
        <f t="shared" si="19"/>
        <v>18.8</v>
      </c>
      <c r="O89">
        <f t="shared" si="19"/>
        <v>0</v>
      </c>
      <c r="P89">
        <f t="shared" si="19"/>
        <v>6.3493199999999996</v>
      </c>
      <c r="Q89">
        <f t="shared" si="19"/>
        <v>0.15238367999999999</v>
      </c>
    </row>
    <row r="90" spans="2:18" x14ac:dyDescent="0.25">
      <c r="B90" t="s">
        <v>140</v>
      </c>
      <c r="C90">
        <f>C34+C61+C63</f>
        <v>11</v>
      </c>
      <c r="D90">
        <f t="shared" ref="D90:Q90" si="20">D34+D61+D63</f>
        <v>0.28000000000000003</v>
      </c>
      <c r="E90">
        <f t="shared" si="20"/>
        <v>-9</v>
      </c>
      <c r="F90">
        <f t="shared" si="20"/>
        <v>-11</v>
      </c>
      <c r="G90">
        <f t="shared" si="20"/>
        <v>0</v>
      </c>
      <c r="H90">
        <f t="shared" si="20"/>
        <v>0</v>
      </c>
      <c r="I90">
        <f t="shared" si="20"/>
        <v>0</v>
      </c>
      <c r="J90">
        <f t="shared" si="20"/>
        <v>0</v>
      </c>
      <c r="K90">
        <f t="shared" si="20"/>
        <v>0</v>
      </c>
      <c r="L90">
        <f t="shared" si="20"/>
        <v>0</v>
      </c>
      <c r="M90">
        <f t="shared" si="20"/>
        <v>2900</v>
      </c>
      <c r="N90">
        <f t="shared" si="20"/>
        <v>19.2</v>
      </c>
      <c r="O90">
        <f t="shared" si="20"/>
        <v>0</v>
      </c>
      <c r="P90">
        <f t="shared" si="20"/>
        <v>9.9825420000000005</v>
      </c>
      <c r="Q90">
        <f t="shared" si="20"/>
        <v>0.23958100800000001</v>
      </c>
      <c r="R90">
        <v>0.284449536</v>
      </c>
    </row>
    <row r="91" spans="2:18" x14ac:dyDescent="0.25">
      <c r="B91" t="s">
        <v>141</v>
      </c>
      <c r="C91">
        <f>C34+C62+C64+C65</f>
        <v>12</v>
      </c>
      <c r="D91">
        <f t="shared" ref="D91:Q91" si="21">D34+D62+D64+D65</f>
        <v>0.33</v>
      </c>
      <c r="E91">
        <f t="shared" si="21"/>
        <v>-11</v>
      </c>
      <c r="F91">
        <f t="shared" si="21"/>
        <v>-9</v>
      </c>
      <c r="G91">
        <f t="shared" si="21"/>
        <v>0</v>
      </c>
      <c r="H91">
        <f t="shared" si="21"/>
        <v>0</v>
      </c>
      <c r="I91">
        <f t="shared" si="21"/>
        <v>0</v>
      </c>
      <c r="J91">
        <f t="shared" si="21"/>
        <v>0</v>
      </c>
      <c r="K91">
        <f t="shared" si="21"/>
        <v>0</v>
      </c>
      <c r="L91">
        <f t="shared" si="21"/>
        <v>0</v>
      </c>
      <c r="M91">
        <f t="shared" si="21"/>
        <v>4050</v>
      </c>
      <c r="N91">
        <f t="shared" si="21"/>
        <v>19.599999999999998</v>
      </c>
      <c r="O91">
        <f t="shared" si="21"/>
        <v>0</v>
      </c>
      <c r="P91">
        <f t="shared" si="21"/>
        <v>12.87501</v>
      </c>
      <c r="Q91">
        <f t="shared" si="21"/>
        <v>0.30900024000000004</v>
      </c>
      <c r="R91">
        <v>0.32593176000000001</v>
      </c>
    </row>
    <row r="92" spans="2:18" x14ac:dyDescent="0.25">
      <c r="B92" t="s">
        <v>142</v>
      </c>
      <c r="C92">
        <f>C36+C57</f>
        <v>14</v>
      </c>
      <c r="D92">
        <f t="shared" ref="D92:Q92" si="22">D36+D57</f>
        <v>0.2</v>
      </c>
      <c r="E92">
        <f t="shared" si="22"/>
        <v>-6</v>
      </c>
      <c r="F92">
        <f t="shared" si="22"/>
        <v>-7</v>
      </c>
      <c r="G92">
        <f t="shared" si="22"/>
        <v>0</v>
      </c>
      <c r="H92">
        <f t="shared" si="22"/>
        <v>0</v>
      </c>
      <c r="I92">
        <f t="shared" si="22"/>
        <v>0</v>
      </c>
      <c r="J92">
        <f t="shared" si="22"/>
        <v>0</v>
      </c>
      <c r="K92">
        <f t="shared" si="22"/>
        <v>0</v>
      </c>
      <c r="L92">
        <f t="shared" si="22"/>
        <v>0</v>
      </c>
      <c r="M92">
        <f t="shared" si="22"/>
        <v>2250</v>
      </c>
      <c r="N92">
        <f t="shared" si="22"/>
        <v>19</v>
      </c>
      <c r="O92">
        <f t="shared" si="22"/>
        <v>0</v>
      </c>
      <c r="P92">
        <f t="shared" si="22"/>
        <v>8.2893899999999991</v>
      </c>
      <c r="Q92">
        <f t="shared" si="22"/>
        <v>0.19894535999999999</v>
      </c>
    </row>
    <row r="93" spans="2:18" x14ac:dyDescent="0.25">
      <c r="B93" t="s">
        <v>143</v>
      </c>
      <c r="C93">
        <f>C37+C57</f>
        <v>14</v>
      </c>
      <c r="D93">
        <f t="shared" ref="D93:Q93" si="23">D37+D57</f>
        <v>0.16999999999999998</v>
      </c>
      <c r="E93">
        <f t="shared" si="23"/>
        <v>-6</v>
      </c>
      <c r="F93">
        <f t="shared" si="23"/>
        <v>-6</v>
      </c>
      <c r="G93">
        <f t="shared" si="23"/>
        <v>0</v>
      </c>
      <c r="H93">
        <f t="shared" si="23"/>
        <v>0</v>
      </c>
      <c r="I93">
        <f t="shared" si="23"/>
        <v>0</v>
      </c>
      <c r="J93">
        <f t="shared" si="23"/>
        <v>0</v>
      </c>
      <c r="K93">
        <f t="shared" si="23"/>
        <v>0</v>
      </c>
      <c r="L93">
        <f t="shared" si="23"/>
        <v>0</v>
      </c>
      <c r="M93">
        <f t="shared" si="23"/>
        <v>2500</v>
      </c>
      <c r="N93">
        <f t="shared" si="23"/>
        <v>19</v>
      </c>
      <c r="O93">
        <f t="shared" si="23"/>
        <v>0</v>
      </c>
      <c r="P93">
        <f t="shared" si="23"/>
        <v>6.52569</v>
      </c>
      <c r="Q93">
        <f t="shared" si="23"/>
        <v>0.15661656000000002</v>
      </c>
    </row>
    <row r="94" spans="2:18" x14ac:dyDescent="0.25">
      <c r="B94" t="s">
        <v>26</v>
      </c>
      <c r="C94">
        <f t="shared" ref="C94:Q94" si="24">C38+C66+C67</f>
        <v>9</v>
      </c>
      <c r="D94">
        <f t="shared" si="24"/>
        <v>0.29000000000000004</v>
      </c>
      <c r="E94">
        <f t="shared" si="24"/>
        <v>-7</v>
      </c>
      <c r="F94">
        <f t="shared" si="24"/>
        <v>-14</v>
      </c>
      <c r="G94">
        <f t="shared" si="24"/>
        <v>0</v>
      </c>
      <c r="H94">
        <f t="shared" si="24"/>
        <v>0</v>
      </c>
      <c r="I94">
        <f t="shared" si="24"/>
        <v>0</v>
      </c>
      <c r="J94">
        <f t="shared" si="24"/>
        <v>0</v>
      </c>
      <c r="K94">
        <f t="shared" si="24"/>
        <v>0</v>
      </c>
      <c r="L94">
        <f t="shared" si="24"/>
        <v>0</v>
      </c>
      <c r="M94">
        <f t="shared" si="24"/>
        <v>3000</v>
      </c>
      <c r="N94">
        <f t="shared" si="24"/>
        <v>17.200000000000003</v>
      </c>
      <c r="O94">
        <f t="shared" si="24"/>
        <v>0</v>
      </c>
      <c r="P94">
        <f t="shared" si="24"/>
        <v>0</v>
      </c>
      <c r="Q94">
        <f t="shared" si="24"/>
        <v>0</v>
      </c>
    </row>
    <row r="95" spans="2:18" x14ac:dyDescent="0.25">
      <c r="B95" t="str">
        <f>B40</f>
        <v>TDI Arms X47 Rail System</v>
      </c>
      <c r="C95">
        <f>C40</f>
        <v>6</v>
      </c>
      <c r="D95">
        <f t="shared" ref="D95:Q95" si="25">D40</f>
        <v>0.36</v>
      </c>
      <c r="E95">
        <f t="shared" si="25"/>
        <v>-10</v>
      </c>
      <c r="F95">
        <f t="shared" si="25"/>
        <v>-13</v>
      </c>
      <c r="G95">
        <f t="shared" si="25"/>
        <v>0</v>
      </c>
      <c r="H95">
        <f t="shared" si="25"/>
        <v>0</v>
      </c>
      <c r="I95">
        <f t="shared" si="25"/>
        <v>0</v>
      </c>
      <c r="J95">
        <f t="shared" si="25"/>
        <v>0</v>
      </c>
      <c r="K95">
        <f t="shared" si="25"/>
        <v>0</v>
      </c>
      <c r="L95">
        <f t="shared" si="25"/>
        <v>0</v>
      </c>
      <c r="M95">
        <f t="shared" si="25"/>
        <v>2000</v>
      </c>
      <c r="N95">
        <f t="shared" si="25"/>
        <v>14.600000000000001</v>
      </c>
      <c r="O95">
        <f t="shared" si="25"/>
        <v>0</v>
      </c>
      <c r="P95">
        <f t="shared" si="25"/>
        <v>14.81</v>
      </c>
      <c r="Q95">
        <f t="shared" si="25"/>
        <v>0.35544000000000003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ak-handguards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created xsi:type="dcterms:W3CDTF">2024-08-19T23:38:21Z</dcterms:created>
  <dcterms:modified xsi:type="dcterms:W3CDTF">2025-05-18T08:52:10Z</dcterms:modified>
</cp:coreProperties>
</file>