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72C52C9-4EF0-4558-AA6F-F9065736DF3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E74" i="1"/>
  <c r="F74" i="1"/>
  <c r="G74" i="1"/>
  <c r="H74" i="1"/>
  <c r="I74" i="1"/>
  <c r="J74" i="1"/>
  <c r="K74" i="1"/>
  <c r="L74" i="1"/>
  <c r="C76" i="1"/>
  <c r="C75" i="1"/>
  <c r="D81" i="1"/>
  <c r="N4" i="1"/>
  <c r="N5" i="1"/>
  <c r="N6" i="1"/>
  <c r="N7" i="1"/>
  <c r="N9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62" i="1"/>
  <c r="Q81" i="1"/>
  <c r="Q80" i="1"/>
  <c r="Q79" i="1"/>
  <c r="Q78" i="1"/>
  <c r="Q77" i="1"/>
  <c r="Q76" i="1"/>
  <c r="Q75" i="1"/>
  <c r="Q74" i="1"/>
  <c r="Q73" i="1"/>
  <c r="Q60" i="1"/>
  <c r="Q59" i="1"/>
  <c r="Q58" i="1"/>
  <c r="D60" i="1"/>
  <c r="Q57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D59" i="1"/>
  <c r="E59" i="1"/>
  <c r="F59" i="1"/>
  <c r="G59" i="1"/>
  <c r="H59" i="1"/>
  <c r="I59" i="1"/>
  <c r="J59" i="1"/>
  <c r="K59" i="1"/>
  <c r="L59" i="1"/>
  <c r="M59" i="1"/>
  <c r="D58" i="1"/>
  <c r="N58" i="1" s="1"/>
  <c r="E58" i="1"/>
  <c r="F58" i="1"/>
  <c r="G58" i="1"/>
  <c r="H58" i="1"/>
  <c r="I58" i="1"/>
  <c r="J58" i="1"/>
  <c r="K58" i="1"/>
  <c r="L58" i="1"/>
  <c r="M58" i="1"/>
  <c r="D57" i="1"/>
  <c r="E57" i="1"/>
  <c r="F57" i="1"/>
  <c r="G57" i="1"/>
  <c r="H57" i="1"/>
  <c r="N57" i="1" s="1"/>
  <c r="I57" i="1"/>
  <c r="J57" i="1"/>
  <c r="K57" i="1"/>
  <c r="L57" i="1"/>
  <c r="M57" i="1"/>
  <c r="O57" i="1"/>
  <c r="P57" i="1"/>
  <c r="P71" i="1"/>
  <c r="Q71" i="1" s="1"/>
  <c r="C58" i="1"/>
  <c r="D62" i="1"/>
  <c r="E62" i="1"/>
  <c r="F62" i="1"/>
  <c r="G62" i="1"/>
  <c r="H62" i="1"/>
  <c r="I62" i="1"/>
  <c r="J62" i="1"/>
  <c r="K62" i="1"/>
  <c r="L62" i="1"/>
  <c r="M62" i="1"/>
  <c r="C62" i="1"/>
  <c r="E61" i="1"/>
  <c r="F61" i="1"/>
  <c r="N61" i="1" s="1"/>
  <c r="G61" i="1"/>
  <c r="H61" i="1"/>
  <c r="I61" i="1"/>
  <c r="J61" i="1"/>
  <c r="K61" i="1"/>
  <c r="L61" i="1"/>
  <c r="M61" i="1"/>
  <c r="C61" i="1"/>
  <c r="D61" i="1"/>
  <c r="F82" i="1"/>
  <c r="D82" i="1"/>
  <c r="E82" i="1"/>
  <c r="G82" i="1"/>
  <c r="H82" i="1"/>
  <c r="I82" i="1"/>
  <c r="J82" i="1"/>
  <c r="K82" i="1"/>
  <c r="L82" i="1"/>
  <c r="M82" i="1"/>
  <c r="P82" i="1"/>
  <c r="Q82" i="1" s="1"/>
  <c r="R82" i="1"/>
  <c r="S82" i="1" s="1"/>
  <c r="C82" i="1"/>
  <c r="R80" i="1"/>
  <c r="S80" i="1" s="1"/>
  <c r="R81" i="1"/>
  <c r="S81" i="1" s="1"/>
  <c r="M81" i="1"/>
  <c r="P81" i="1"/>
  <c r="P80" i="1"/>
  <c r="R79" i="1"/>
  <c r="S79" i="1" s="1"/>
  <c r="P79" i="1"/>
  <c r="R78" i="1"/>
  <c r="S78" i="1" s="1"/>
  <c r="P78" i="1"/>
  <c r="R77" i="1"/>
  <c r="S77" i="1" s="1"/>
  <c r="P77" i="1"/>
  <c r="R76" i="1"/>
  <c r="S76" i="1" s="1"/>
  <c r="P76" i="1"/>
  <c r="R75" i="1"/>
  <c r="S75" i="1" s="1"/>
  <c r="P75" i="1"/>
  <c r="R74" i="1"/>
  <c r="S74" i="1" s="1"/>
  <c r="P74" i="1"/>
  <c r="R73" i="1"/>
  <c r="S73" i="1" s="1"/>
  <c r="P73" i="1"/>
  <c r="R72" i="1"/>
  <c r="S72" i="1" s="1"/>
  <c r="P72" i="1"/>
  <c r="Q72" i="1" s="1"/>
  <c r="R71" i="1"/>
  <c r="S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R59" i="1"/>
  <c r="S59" i="1" s="1"/>
  <c r="P59" i="1"/>
  <c r="R57" i="1"/>
  <c r="S57" i="1" s="1"/>
  <c r="E81" i="1"/>
  <c r="F81" i="1"/>
  <c r="G81" i="1"/>
  <c r="H81" i="1"/>
  <c r="I81" i="1"/>
  <c r="J81" i="1"/>
  <c r="K81" i="1"/>
  <c r="L81" i="1"/>
  <c r="C81" i="1"/>
  <c r="N81" i="1" s="1"/>
  <c r="M80" i="1"/>
  <c r="L80" i="1"/>
  <c r="K80" i="1"/>
  <c r="J80" i="1"/>
  <c r="I80" i="1"/>
  <c r="H80" i="1"/>
  <c r="G80" i="1"/>
  <c r="F80" i="1"/>
  <c r="E80" i="1"/>
  <c r="D80" i="1"/>
  <c r="C80" i="1"/>
  <c r="N80" i="1" s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N77" i="1" s="1"/>
  <c r="M76" i="1"/>
  <c r="L76" i="1"/>
  <c r="K76" i="1"/>
  <c r="J76" i="1"/>
  <c r="I76" i="1"/>
  <c r="H76" i="1"/>
  <c r="G76" i="1"/>
  <c r="F76" i="1"/>
  <c r="E76" i="1"/>
  <c r="D76" i="1"/>
  <c r="N76" i="1"/>
  <c r="M75" i="1"/>
  <c r="L75" i="1"/>
  <c r="K75" i="1"/>
  <c r="J75" i="1"/>
  <c r="I75" i="1"/>
  <c r="H75" i="1"/>
  <c r="G75" i="1"/>
  <c r="F75" i="1"/>
  <c r="E75" i="1"/>
  <c r="D75" i="1"/>
  <c r="N75" i="1"/>
  <c r="M74" i="1"/>
  <c r="C74" i="1"/>
  <c r="M73" i="1"/>
  <c r="L73" i="1"/>
  <c r="K73" i="1"/>
  <c r="J73" i="1"/>
  <c r="I73" i="1"/>
  <c r="H73" i="1"/>
  <c r="G73" i="1"/>
  <c r="F73" i="1"/>
  <c r="E73" i="1"/>
  <c r="N73" i="1" s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N72" i="1" s="1"/>
  <c r="M71" i="1"/>
  <c r="L71" i="1"/>
  <c r="K71" i="1"/>
  <c r="J71" i="1"/>
  <c r="I71" i="1"/>
  <c r="H71" i="1"/>
  <c r="G71" i="1"/>
  <c r="F71" i="1"/>
  <c r="E71" i="1"/>
  <c r="D71" i="1"/>
  <c r="C71" i="1"/>
  <c r="N71" i="1" s="1"/>
  <c r="M70" i="1"/>
  <c r="L70" i="1"/>
  <c r="K70" i="1"/>
  <c r="J70" i="1"/>
  <c r="I70" i="1"/>
  <c r="H70" i="1"/>
  <c r="G70" i="1"/>
  <c r="F70" i="1"/>
  <c r="E70" i="1"/>
  <c r="D70" i="1"/>
  <c r="C70" i="1"/>
  <c r="N70" i="1" s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N68" i="1" s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N66" i="1" s="1"/>
  <c r="M65" i="1"/>
  <c r="L65" i="1"/>
  <c r="K65" i="1"/>
  <c r="J65" i="1"/>
  <c r="I65" i="1"/>
  <c r="H65" i="1"/>
  <c r="N65" i="1" s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N63" i="1" s="1"/>
  <c r="G63" i="1"/>
  <c r="F63" i="1"/>
  <c r="E63" i="1"/>
  <c r="D63" i="1"/>
  <c r="C63" i="1"/>
  <c r="M60" i="1"/>
  <c r="L60" i="1"/>
  <c r="K60" i="1"/>
  <c r="J60" i="1"/>
  <c r="I60" i="1"/>
  <c r="H60" i="1"/>
  <c r="G60" i="1"/>
  <c r="F60" i="1"/>
  <c r="E60" i="1"/>
  <c r="C60" i="1"/>
  <c r="C59" i="1"/>
  <c r="C57" i="1"/>
  <c r="N3" i="1"/>
  <c r="N67" i="1" l="1"/>
  <c r="N79" i="1"/>
  <c r="N74" i="1"/>
  <c r="N82" i="1"/>
  <c r="N78" i="1"/>
  <c r="N69" i="1"/>
  <c r="N60" i="1"/>
  <c r="N64" i="1"/>
  <c r="N59" i="1"/>
</calcChain>
</file>

<file path=xl/sharedStrings.xml><?xml version="1.0" encoding="utf-8"?>
<sst xmlns="http://schemas.openxmlformats.org/spreadsheetml/2006/main" count="144" uniqueCount="126">
  <si>
    <t>name</t>
  </si>
  <si>
    <t>pretty_name</t>
  </si>
  <si>
    <t>ergonomics</t>
  </si>
  <si>
    <t>weight</t>
  </si>
  <si>
    <t>horizontal_recoil</t>
  </si>
  <si>
    <t>vertical_recoil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</si>
  <si>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</si>
  <si>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</si>
  <si>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</si>
  <si>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</si>
  <si>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</si>
  <si>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</si>
  <si>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</si>
  <si>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 M7A1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</si>
  <si>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</si>
  <si>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</si>
  <si>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</si>
  <si>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</si>
  <si>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</si>
  <si>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</si>
  <si>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</si>
  <si>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</si>
  <si>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</si>
  <si>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</si>
  <si>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</si>
  <si>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</si>
  <si>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</si>
  <si>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</si>
  <si>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</si>
  <si>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</si>
  <si>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</si>
  <si>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</si>
  <si>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</si>
  <si>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</si>
  <si>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</si>
  <si>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</si>
  <si>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</si>
  <si>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</si>
  <si>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</si>
  <si>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</si>
  <si>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</si>
  <si>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</si>
  <si>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</si>
  <si>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</si>
  <si>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</si>
  <si>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</si>
  <si>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</si>
  <si>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</si>
  <si>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</si>
  <si>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</si>
  <si>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</si>
  <si>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</si>
  <si>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</si>
  <si>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</si>
  <si>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</si>
  <si>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</si>
  <si>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</si>
  <si>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</si>
  <si>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</si>
  <si>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</si>
  <si>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</si>
  <si>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</si>
  <si>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</si>
  <si>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</si>
  <si>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</si>
  <si>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</si>
  <si>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</si>
  <si>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</si>
  <si>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</si>
  <si>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</si>
  <si>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</si>
  <si>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</si>
  <si>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</si>
  <si>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</si>
  <si>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</si>
  <si>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</si>
  <si>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</si>
  <si>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</si>
  <si>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</si>
  <si>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</si>
  <si>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</si>
  <si>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</si>
  <si>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</si>
  <si>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</si>
  <si>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</si>
  <si>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</si>
  <si>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</si>
  <si>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</si>
  <si>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</si>
  <si>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</si>
  <si>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</si>
  <si>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</si>
  <si>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</si>
  <si>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</si>
  <si>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</si>
  <si>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</si>
  <si>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</si>
  <si>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</si>
  <si>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</si>
  <si>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</si>
  <si>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</si>
  <si>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</si>
  <si>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</si>
  <si>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</si>
  <si>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</si>
  <si>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</si>
  <si>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</si>
  <si>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</si>
  <si>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</si>
  <si>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</si>
  <si>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</si>
  <si>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</si>
  <si>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</si>
  <si>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</si>
  <si>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</si>
  <si>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</si>
  <si>
    <t>colt_607_car15_buffer_tube</t>
  </si>
  <si>
    <t>Colt 607 CAR-15 Buffer Tube</t>
  </si>
  <si>
    <t>colt_607_car15_stock</t>
  </si>
  <si>
    <t>Colt 607 CAR-15 Stock</t>
  </si>
  <si>
    <t>barrel_deviation</t>
  </si>
  <si>
    <t>buck_barrel_deviation</t>
  </si>
  <si>
    <t>troy_m7a1_pdw_extendable_stock</t>
  </si>
  <si>
    <t>Troy M7A1 PDW Extendable Stock</t>
  </si>
  <si>
    <t>troy_m7a1_pdw_base_stock</t>
  </si>
  <si>
    <t>Troy M7A1 PDW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</si>
</sst>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topLeftCell="A4" zoomScaleNormal="100" workbookViewId="0">
      <selection activeCell="J27" sqref="J27"/>
    </sheetView>
  </sheetViews>
  <sheetFormatPr defaultRowHeight="15" x14ac:dyDescent="0.25"/>
  <cols>
    <col min="1" max="1" width="14" customWidth="1"/>
    <col min="2" max="2" width="34.28515625" customWidth="1"/>
  </cols>
  <sheetData>
    <row r="1" spans="1:19" x14ac:dyDescent="0.25">
      <c r="B1" t="s">
        <v>78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79</v>
      </c>
      <c r="H2" t="s">
        <v>120</v>
      </c>
      <c r="I2" t="s">
        <v>80</v>
      </c>
      <c r="J2" t="s">
        <v>81</v>
      </c>
      <c r="K2" t="s">
        <v>121</v>
      </c>
      <c r="L2" t="s">
        <v>82</v>
      </c>
      <c r="M2" t="s">
        <v>6</v>
      </c>
      <c r="N2" t="s">
        <v>83</v>
      </c>
      <c r="P2" t="s">
        <v>84</v>
      </c>
      <c r="Q2" t="s">
        <v>85</v>
      </c>
      <c r="R2" t="s">
        <v>86</v>
      </c>
      <c r="S2" t="s">
        <v>87</v>
      </c>
    </row>
    <row r="3" spans="1:19" x14ac:dyDescent="0.25">
      <c r="A3" t="s">
        <v>7</v>
      </c>
      <c r="B3" t="s">
        <v>8</v>
      </c>
      <c r="C3">
        <v>10</v>
      </c>
      <c r="D3">
        <v>0.33</v>
      </c>
      <c r="E3">
        <v>-7</v>
      </c>
      <c r="F3">
        <v>-11</v>
      </c>
      <c r="M3">
        <v>1500</v>
      </c>
      <c r="N3">
        <f>C3-(D3*20)-(E3*0.8)-(F3*0.6)-(H3*5)</f>
        <v>15.6</v>
      </c>
      <c r="P3">
        <v>19</v>
      </c>
      <c r="Q3">
        <f>P3*0.025</f>
        <v>0.47500000000000003</v>
      </c>
      <c r="R3">
        <v>129</v>
      </c>
    </row>
    <row r="4" spans="1:19" x14ac:dyDescent="0.25">
      <c r="A4" t="s">
        <v>9</v>
      </c>
      <c r="B4" t="s">
        <v>10</v>
      </c>
      <c r="C4">
        <v>1</v>
      </c>
      <c r="D4">
        <v>0.05</v>
      </c>
      <c r="E4">
        <v>-1</v>
      </c>
      <c r="F4">
        <v>-1</v>
      </c>
      <c r="M4">
        <v>0</v>
      </c>
      <c r="N4">
        <f t="shared" ref="N4:N67" si="0">C4-(D4*20)-(E4*0.8)-(F4*0.6)-(H4*5)</f>
        <v>1.4</v>
      </c>
      <c r="Q4">
        <f t="shared" ref="Q4:Q54" si="1">P4*0.025</f>
        <v>0</v>
      </c>
    </row>
    <row r="5" spans="1:19" x14ac:dyDescent="0.25">
      <c r="A5" t="s">
        <v>11</v>
      </c>
      <c r="B5" t="s">
        <v>12</v>
      </c>
      <c r="C5">
        <v>0</v>
      </c>
      <c r="D5">
        <v>0.01</v>
      </c>
      <c r="M5">
        <v>0</v>
      </c>
      <c r="N5">
        <f t="shared" si="0"/>
        <v>-0.2</v>
      </c>
      <c r="P5">
        <v>0.4</v>
      </c>
      <c r="Q5">
        <f t="shared" si="1"/>
        <v>1.0000000000000002E-2</v>
      </c>
    </row>
    <row r="6" spans="1:19" x14ac:dyDescent="0.25">
      <c r="A6" t="s">
        <v>116</v>
      </c>
      <c r="B6" t="s">
        <v>117</v>
      </c>
      <c r="C6">
        <v>-2</v>
      </c>
      <c r="D6">
        <v>0.13</v>
      </c>
      <c r="E6">
        <v>-1</v>
      </c>
      <c r="F6">
        <v>-1</v>
      </c>
      <c r="M6">
        <v>500</v>
      </c>
      <c r="N6">
        <f t="shared" si="0"/>
        <v>-3.1999999999999997</v>
      </c>
      <c r="Q6">
        <f t="shared" si="1"/>
        <v>0</v>
      </c>
    </row>
    <row r="7" spans="1:19" x14ac:dyDescent="0.25">
      <c r="A7" t="s">
        <v>118</v>
      </c>
      <c r="B7" t="s">
        <v>119</v>
      </c>
      <c r="C7">
        <v>16</v>
      </c>
      <c r="D7">
        <v>0.23</v>
      </c>
      <c r="E7">
        <v>-8</v>
      </c>
      <c r="F7">
        <v>-14</v>
      </c>
      <c r="M7">
        <v>500</v>
      </c>
      <c r="N7">
        <f t="shared" si="0"/>
        <v>26.199999999999996</v>
      </c>
      <c r="Q7">
        <f t="shared" si="1"/>
        <v>0</v>
      </c>
    </row>
    <row r="8" spans="1:19" x14ac:dyDescent="0.25">
      <c r="A8" t="s">
        <v>124</v>
      </c>
      <c r="B8" t="s">
        <v>125</v>
      </c>
      <c r="C8">
        <v>-2</v>
      </c>
      <c r="D8">
        <v>0.12</v>
      </c>
      <c r="E8">
        <v>0</v>
      </c>
      <c r="F8">
        <v>0</v>
      </c>
      <c r="M8">
        <v>1000</v>
      </c>
      <c r="N8">
        <f>C8-(D8*20)-(E8*0.8)-(F8*0.6)-(H8*5)</f>
        <v>-4.4000000000000004</v>
      </c>
      <c r="P8">
        <v>14</v>
      </c>
      <c r="Q8">
        <f>P8*0.025</f>
        <v>0.35000000000000003</v>
      </c>
      <c r="R8">
        <v>479.99</v>
      </c>
    </row>
    <row r="9" spans="1:19" x14ac:dyDescent="0.25">
      <c r="N9">
        <f t="shared" si="0"/>
        <v>0</v>
      </c>
      <c r="Q9">
        <f t="shared" si="1"/>
        <v>0</v>
      </c>
    </row>
    <row r="10" spans="1:19" x14ac:dyDescent="0.25">
      <c r="A10" t="s">
        <v>122</v>
      </c>
      <c r="B10" t="s">
        <v>123</v>
      </c>
      <c r="C10">
        <v>21</v>
      </c>
      <c r="D10">
        <v>0.15</v>
      </c>
      <c r="E10">
        <v>-6</v>
      </c>
      <c r="F10">
        <v>-7</v>
      </c>
      <c r="M10">
        <v>800</v>
      </c>
      <c r="N10">
        <f t="shared" si="0"/>
        <v>27</v>
      </c>
      <c r="Q10">
        <f t="shared" si="1"/>
        <v>0</v>
      </c>
    </row>
    <row r="11" spans="1:19" x14ac:dyDescent="0.25">
      <c r="A11" t="s">
        <v>14</v>
      </c>
      <c r="B11" t="s">
        <v>88</v>
      </c>
      <c r="C11">
        <v>11</v>
      </c>
      <c r="D11">
        <v>0.44</v>
      </c>
      <c r="E11">
        <v>-12</v>
      </c>
      <c r="F11">
        <v>-18</v>
      </c>
      <c r="M11">
        <v>700</v>
      </c>
      <c r="N11">
        <f t="shared" si="0"/>
        <v>22.6</v>
      </c>
      <c r="P11">
        <v>25</v>
      </c>
      <c r="Q11">
        <f t="shared" si="1"/>
        <v>0.625</v>
      </c>
      <c r="R11">
        <v>79.97</v>
      </c>
    </row>
    <row r="12" spans="1:19" x14ac:dyDescent="0.25">
      <c r="A12" t="s">
        <v>16</v>
      </c>
      <c r="B12" t="s">
        <v>17</v>
      </c>
      <c r="C12">
        <v>-1</v>
      </c>
      <c r="D12">
        <v>0.04</v>
      </c>
      <c r="M12">
        <v>100</v>
      </c>
      <c r="N12">
        <f t="shared" si="0"/>
        <v>-1.8</v>
      </c>
      <c r="Q12">
        <f t="shared" si="1"/>
        <v>0</v>
      </c>
    </row>
    <row r="13" spans="1:19" x14ac:dyDescent="0.25">
      <c r="A13" t="s">
        <v>18</v>
      </c>
      <c r="B13" t="s">
        <v>19</v>
      </c>
      <c r="C13">
        <v>22</v>
      </c>
      <c r="D13">
        <v>0.32</v>
      </c>
      <c r="E13">
        <v>0</v>
      </c>
      <c r="F13">
        <v>0</v>
      </c>
      <c r="H13">
        <v>-0.05</v>
      </c>
      <c r="M13">
        <v>1200</v>
      </c>
      <c r="N13">
        <f t="shared" si="0"/>
        <v>15.85</v>
      </c>
      <c r="P13">
        <v>31.68</v>
      </c>
      <c r="Q13">
        <f t="shared" si="1"/>
        <v>0.79200000000000004</v>
      </c>
      <c r="R13">
        <v>399.95</v>
      </c>
    </row>
    <row r="14" spans="1:19" x14ac:dyDescent="0.25">
      <c r="A14" t="s">
        <v>20</v>
      </c>
      <c r="B14" t="s">
        <v>21</v>
      </c>
      <c r="C14">
        <v>22</v>
      </c>
      <c r="D14">
        <v>0.3</v>
      </c>
      <c r="E14">
        <v>0</v>
      </c>
      <c r="F14">
        <v>0</v>
      </c>
      <c r="H14">
        <v>-0.05</v>
      </c>
      <c r="M14">
        <v>1200</v>
      </c>
      <c r="N14">
        <f t="shared" si="0"/>
        <v>16.25</v>
      </c>
      <c r="P14">
        <v>31.68</v>
      </c>
      <c r="Q14">
        <f t="shared" si="1"/>
        <v>0.79200000000000004</v>
      </c>
      <c r="R14">
        <v>389.95</v>
      </c>
    </row>
    <row r="15" spans="1:19" x14ac:dyDescent="0.25">
      <c r="A15" t="s">
        <v>89</v>
      </c>
      <c r="B15" t="s">
        <v>90</v>
      </c>
      <c r="C15">
        <v>1</v>
      </c>
      <c r="D15">
        <v>0.05</v>
      </c>
      <c r="E15">
        <v>-1</v>
      </c>
      <c r="F15">
        <v>-1</v>
      </c>
      <c r="M15">
        <v>0</v>
      </c>
      <c r="N15">
        <f t="shared" si="0"/>
        <v>1.4</v>
      </c>
      <c r="Q15">
        <f t="shared" si="1"/>
        <v>0</v>
      </c>
    </row>
    <row r="16" spans="1:19" x14ac:dyDescent="0.25">
      <c r="A16" t="s">
        <v>22</v>
      </c>
      <c r="B16" t="s">
        <v>91</v>
      </c>
      <c r="C16">
        <v>-1</v>
      </c>
      <c r="D16">
        <v>0.14000000000000001</v>
      </c>
      <c r="E16">
        <v>-1</v>
      </c>
      <c r="F16">
        <v>-2</v>
      </c>
      <c r="H16">
        <v>-0.05</v>
      </c>
      <c r="M16">
        <v>400</v>
      </c>
      <c r="N16">
        <f t="shared" si="0"/>
        <v>-1.55</v>
      </c>
      <c r="Q16">
        <f t="shared" si="1"/>
        <v>0</v>
      </c>
    </row>
    <row r="17" spans="1:18" x14ac:dyDescent="0.25">
      <c r="A17" t="s">
        <v>24</v>
      </c>
      <c r="B17" t="s">
        <v>92</v>
      </c>
      <c r="C17">
        <v>14</v>
      </c>
      <c r="D17">
        <v>0.28999999999999998</v>
      </c>
      <c r="E17">
        <v>-14</v>
      </c>
      <c r="F17">
        <v>-6</v>
      </c>
      <c r="M17">
        <v>700</v>
      </c>
      <c r="N17">
        <f t="shared" si="0"/>
        <v>23</v>
      </c>
      <c r="P17">
        <v>21.3</v>
      </c>
      <c r="Q17">
        <f t="shared" si="1"/>
        <v>0.53250000000000008</v>
      </c>
      <c r="R17">
        <v>199.95</v>
      </c>
    </row>
    <row r="18" spans="1:18" x14ac:dyDescent="0.25">
      <c r="A18" t="s">
        <v>25</v>
      </c>
      <c r="B18" t="s">
        <v>26</v>
      </c>
      <c r="C18">
        <v>-2</v>
      </c>
      <c r="D18">
        <v>0.15</v>
      </c>
      <c r="E18">
        <v>-1</v>
      </c>
      <c r="F18">
        <v>-1</v>
      </c>
      <c r="H18">
        <v>-0.05</v>
      </c>
      <c r="M18">
        <v>300</v>
      </c>
      <c r="N18">
        <f t="shared" si="0"/>
        <v>-3.35</v>
      </c>
      <c r="Q18">
        <f t="shared" si="1"/>
        <v>0</v>
      </c>
      <c r="R18">
        <v>95</v>
      </c>
    </row>
    <row r="19" spans="1:18" x14ac:dyDescent="0.25">
      <c r="A19" t="s">
        <v>27</v>
      </c>
      <c r="B19" t="s">
        <v>28</v>
      </c>
      <c r="C19">
        <v>22</v>
      </c>
      <c r="D19">
        <v>0.38</v>
      </c>
      <c r="E19">
        <v>-3</v>
      </c>
      <c r="F19">
        <v>-5</v>
      </c>
      <c r="M19">
        <v>1200</v>
      </c>
      <c r="N19">
        <f t="shared" si="0"/>
        <v>19.8</v>
      </c>
      <c r="P19">
        <v>31.4</v>
      </c>
      <c r="Q19">
        <f t="shared" si="1"/>
        <v>0.78500000000000003</v>
      </c>
      <c r="R19">
        <v>208.25</v>
      </c>
    </row>
    <row r="20" spans="1:18" x14ac:dyDescent="0.25">
      <c r="A20" t="s">
        <v>29</v>
      </c>
      <c r="B20" t="s">
        <v>30</v>
      </c>
      <c r="C20">
        <v>15</v>
      </c>
      <c r="D20">
        <v>0.16</v>
      </c>
      <c r="E20">
        <v>-7</v>
      </c>
      <c r="F20">
        <v>-8</v>
      </c>
      <c r="M20">
        <v>1000</v>
      </c>
      <c r="N20">
        <f t="shared" si="0"/>
        <v>22.200000000000003</v>
      </c>
      <c r="P20">
        <v>15.2</v>
      </c>
      <c r="Q20">
        <f t="shared" si="1"/>
        <v>0.38</v>
      </c>
      <c r="R20">
        <v>59.9</v>
      </c>
    </row>
    <row r="21" spans="1:18" x14ac:dyDescent="0.25">
      <c r="A21" t="s">
        <v>31</v>
      </c>
      <c r="B21" t="s">
        <v>32</v>
      </c>
      <c r="C21">
        <v>0</v>
      </c>
      <c r="D21">
        <v>0.02</v>
      </c>
      <c r="M21">
        <v>0</v>
      </c>
      <c r="N21">
        <f t="shared" si="0"/>
        <v>-0.4</v>
      </c>
      <c r="P21">
        <v>0.6</v>
      </c>
      <c r="Q21">
        <f t="shared" si="1"/>
        <v>1.4999999999999999E-2</v>
      </c>
    </row>
    <row r="22" spans="1:18" x14ac:dyDescent="0.25">
      <c r="N22">
        <f t="shared" si="0"/>
        <v>0</v>
      </c>
      <c r="Q22">
        <f t="shared" si="1"/>
        <v>0</v>
      </c>
    </row>
    <row r="23" spans="1:18" x14ac:dyDescent="0.25">
      <c r="A23" t="s">
        <v>33</v>
      </c>
      <c r="B23" t="s">
        <v>93</v>
      </c>
      <c r="C23">
        <v>14</v>
      </c>
      <c r="D23">
        <v>0.32</v>
      </c>
      <c r="E23">
        <v>-9</v>
      </c>
      <c r="F23">
        <v>-9</v>
      </c>
      <c r="M23">
        <v>1000</v>
      </c>
      <c r="N23">
        <f t="shared" si="0"/>
        <v>20.2</v>
      </c>
      <c r="P23">
        <v>19</v>
      </c>
      <c r="Q23">
        <f t="shared" si="1"/>
        <v>0.47500000000000003</v>
      </c>
      <c r="R23">
        <v>244.99</v>
      </c>
    </row>
    <row r="24" spans="1:18" x14ac:dyDescent="0.25">
      <c r="A24" t="s">
        <v>35</v>
      </c>
      <c r="B24" t="s">
        <v>94</v>
      </c>
      <c r="C24">
        <v>2</v>
      </c>
      <c r="D24">
        <v>0.03</v>
      </c>
      <c r="E24">
        <v>-1</v>
      </c>
      <c r="F24">
        <v>-1</v>
      </c>
      <c r="M24">
        <v>0</v>
      </c>
      <c r="N24">
        <f t="shared" si="0"/>
        <v>2.8000000000000003</v>
      </c>
      <c r="Q24">
        <f t="shared" si="1"/>
        <v>0</v>
      </c>
    </row>
    <row r="25" spans="1:18" x14ac:dyDescent="0.25">
      <c r="A25" t="s">
        <v>36</v>
      </c>
      <c r="B25" t="s">
        <v>37</v>
      </c>
      <c r="C25">
        <v>18</v>
      </c>
      <c r="D25">
        <v>0.28000000000000003</v>
      </c>
      <c r="E25">
        <v>-4</v>
      </c>
      <c r="F25">
        <v>-4</v>
      </c>
      <c r="M25">
        <v>500</v>
      </c>
      <c r="N25">
        <f t="shared" si="0"/>
        <v>17.999999999999996</v>
      </c>
      <c r="P25">
        <v>14.4</v>
      </c>
      <c r="Q25">
        <f t="shared" si="1"/>
        <v>0.36000000000000004</v>
      </c>
    </row>
    <row r="26" spans="1:18" x14ac:dyDescent="0.25">
      <c r="A26" t="s">
        <v>38</v>
      </c>
      <c r="B26" t="s">
        <v>39</v>
      </c>
      <c r="C26">
        <v>-1</v>
      </c>
      <c r="D26">
        <v>0.11</v>
      </c>
      <c r="E26">
        <v>-1</v>
      </c>
      <c r="F26">
        <v>-1</v>
      </c>
      <c r="H26">
        <v>0</v>
      </c>
      <c r="M26">
        <v>600</v>
      </c>
      <c r="N26">
        <f t="shared" si="0"/>
        <v>-1.8000000000000003</v>
      </c>
      <c r="P26">
        <v>3.8</v>
      </c>
      <c r="Q26">
        <f t="shared" si="1"/>
        <v>9.5000000000000001E-2</v>
      </c>
      <c r="R26">
        <v>52.95</v>
      </c>
    </row>
    <row r="27" spans="1:18" x14ac:dyDescent="0.25">
      <c r="A27" t="s">
        <v>40</v>
      </c>
      <c r="B27" t="s">
        <v>41</v>
      </c>
      <c r="C27">
        <v>-2</v>
      </c>
      <c r="D27">
        <v>0.15</v>
      </c>
      <c r="E27">
        <v>-2</v>
      </c>
      <c r="F27">
        <v>-1</v>
      </c>
      <c r="H27">
        <v>-0.1</v>
      </c>
      <c r="M27">
        <v>0</v>
      </c>
      <c r="N27">
        <f t="shared" si="0"/>
        <v>-2.2999999999999998</v>
      </c>
      <c r="P27">
        <v>6</v>
      </c>
      <c r="Q27">
        <f t="shared" si="1"/>
        <v>0.15000000000000002</v>
      </c>
    </row>
    <row r="28" spans="1:18" x14ac:dyDescent="0.25">
      <c r="N28">
        <f t="shared" si="0"/>
        <v>0</v>
      </c>
      <c r="Q28">
        <f t="shared" si="1"/>
        <v>0</v>
      </c>
    </row>
    <row r="29" spans="1:18" x14ac:dyDescent="0.25">
      <c r="A29" t="s">
        <v>42</v>
      </c>
      <c r="B29" t="s">
        <v>43</v>
      </c>
      <c r="C29">
        <v>17</v>
      </c>
      <c r="D29">
        <v>0.2</v>
      </c>
      <c r="E29">
        <v>-12</v>
      </c>
      <c r="F29">
        <v>-6</v>
      </c>
      <c r="M29">
        <v>900</v>
      </c>
      <c r="N29">
        <f t="shared" si="0"/>
        <v>26.200000000000003</v>
      </c>
      <c r="P29">
        <v>15.8</v>
      </c>
      <c r="Q29">
        <f t="shared" si="1"/>
        <v>0.39500000000000002</v>
      </c>
      <c r="R29">
        <v>349.95</v>
      </c>
    </row>
    <row r="30" spans="1:18" x14ac:dyDescent="0.25">
      <c r="A30" t="s">
        <v>44</v>
      </c>
      <c r="B30" t="s">
        <v>45</v>
      </c>
      <c r="C30">
        <v>16</v>
      </c>
      <c r="D30">
        <v>0.26</v>
      </c>
      <c r="E30">
        <v>-5</v>
      </c>
      <c r="F30">
        <v>-19</v>
      </c>
      <c r="M30">
        <v>1000</v>
      </c>
      <c r="N30">
        <f t="shared" si="0"/>
        <v>26.200000000000003</v>
      </c>
      <c r="P30">
        <v>13</v>
      </c>
      <c r="Q30">
        <f t="shared" si="1"/>
        <v>0.32500000000000001</v>
      </c>
      <c r="R30">
        <v>249.95</v>
      </c>
    </row>
    <row r="31" spans="1:18" x14ac:dyDescent="0.25">
      <c r="A31" t="s">
        <v>46</v>
      </c>
      <c r="B31" t="s">
        <v>47</v>
      </c>
      <c r="C31">
        <v>18</v>
      </c>
      <c r="D31">
        <v>0.14000000000000001</v>
      </c>
      <c r="E31">
        <v>-6</v>
      </c>
      <c r="F31">
        <v>-7</v>
      </c>
      <c r="M31">
        <v>500</v>
      </c>
      <c r="N31">
        <f t="shared" si="0"/>
        <v>24.2</v>
      </c>
      <c r="P31">
        <v>6.6</v>
      </c>
      <c r="Q31">
        <f t="shared" si="1"/>
        <v>0.16500000000000001</v>
      </c>
      <c r="R31">
        <v>45.95</v>
      </c>
    </row>
    <row r="32" spans="1:18" x14ac:dyDescent="0.25">
      <c r="A32" t="s">
        <v>48</v>
      </c>
      <c r="B32" t="s">
        <v>95</v>
      </c>
      <c r="C32">
        <v>1</v>
      </c>
      <c r="D32">
        <v>0.02</v>
      </c>
      <c r="E32">
        <v>-1</v>
      </c>
      <c r="F32">
        <v>-1</v>
      </c>
      <c r="M32">
        <v>0</v>
      </c>
      <c r="N32">
        <f t="shared" si="0"/>
        <v>2</v>
      </c>
      <c r="Q32">
        <f t="shared" si="1"/>
        <v>0</v>
      </c>
    </row>
    <row r="33" spans="1:18" x14ac:dyDescent="0.25">
      <c r="A33" t="s">
        <v>49</v>
      </c>
      <c r="B33" t="s">
        <v>96</v>
      </c>
      <c r="C33">
        <v>17</v>
      </c>
      <c r="D33">
        <v>0.19</v>
      </c>
      <c r="E33">
        <v>-9</v>
      </c>
      <c r="F33">
        <v>-8</v>
      </c>
      <c r="M33">
        <v>800</v>
      </c>
      <c r="N33">
        <f t="shared" si="0"/>
        <v>25.2</v>
      </c>
      <c r="P33">
        <v>8.4</v>
      </c>
      <c r="Q33">
        <f t="shared" si="1"/>
        <v>0.21000000000000002</v>
      </c>
      <c r="R33">
        <v>44.95</v>
      </c>
    </row>
    <row r="34" spans="1:18" x14ac:dyDescent="0.25">
      <c r="A34" t="s">
        <v>51</v>
      </c>
      <c r="B34" t="s">
        <v>110</v>
      </c>
      <c r="C34">
        <v>1</v>
      </c>
      <c r="D34">
        <v>0.02</v>
      </c>
      <c r="E34">
        <v>-1</v>
      </c>
      <c r="F34">
        <v>-1</v>
      </c>
      <c r="M34">
        <v>0</v>
      </c>
      <c r="N34">
        <f t="shared" si="0"/>
        <v>2</v>
      </c>
      <c r="Q34">
        <f t="shared" si="1"/>
        <v>0</v>
      </c>
    </row>
    <row r="35" spans="1:18" x14ac:dyDescent="0.25">
      <c r="A35" t="s">
        <v>52</v>
      </c>
      <c r="B35" t="s">
        <v>53</v>
      </c>
      <c r="C35">
        <v>16</v>
      </c>
      <c r="D35">
        <v>0.22</v>
      </c>
      <c r="E35">
        <v>-7</v>
      </c>
      <c r="F35">
        <v>-12</v>
      </c>
      <c r="M35">
        <v>800</v>
      </c>
      <c r="N35">
        <f t="shared" si="0"/>
        <v>24.4</v>
      </c>
      <c r="P35">
        <v>15.5</v>
      </c>
      <c r="Q35">
        <f t="shared" si="1"/>
        <v>0.38750000000000001</v>
      </c>
      <c r="R35">
        <v>250</v>
      </c>
    </row>
    <row r="36" spans="1:18" x14ac:dyDescent="0.25">
      <c r="A36" t="s">
        <v>54</v>
      </c>
      <c r="B36" t="s">
        <v>97</v>
      </c>
      <c r="C36">
        <v>1</v>
      </c>
      <c r="D36">
        <v>0.03</v>
      </c>
      <c r="E36">
        <v>-1</v>
      </c>
      <c r="F36">
        <v>-1</v>
      </c>
      <c r="M36">
        <v>0</v>
      </c>
      <c r="N36">
        <f t="shared" si="0"/>
        <v>1.8000000000000003</v>
      </c>
      <c r="Q36">
        <f t="shared" si="1"/>
        <v>0</v>
      </c>
    </row>
    <row r="37" spans="1:18" x14ac:dyDescent="0.25">
      <c r="A37" t="s">
        <v>55</v>
      </c>
      <c r="B37" t="s">
        <v>98</v>
      </c>
      <c r="C37">
        <v>14</v>
      </c>
      <c r="D37">
        <v>0.26</v>
      </c>
      <c r="E37">
        <v>-10</v>
      </c>
      <c r="F37">
        <v>-11</v>
      </c>
      <c r="M37">
        <v>700</v>
      </c>
      <c r="N37">
        <f t="shared" si="0"/>
        <v>23.4</v>
      </c>
      <c r="P37">
        <v>14</v>
      </c>
      <c r="Q37">
        <f t="shared" si="1"/>
        <v>0.35000000000000003</v>
      </c>
      <c r="R37">
        <v>197.95</v>
      </c>
    </row>
    <row r="38" spans="1:18" x14ac:dyDescent="0.25">
      <c r="A38" t="s">
        <v>57</v>
      </c>
      <c r="B38" t="s">
        <v>99</v>
      </c>
      <c r="C38">
        <v>1</v>
      </c>
      <c r="D38">
        <v>2.5000000000000001E-2</v>
      </c>
      <c r="E38">
        <v>-1</v>
      </c>
      <c r="F38">
        <v>-1</v>
      </c>
      <c r="M38">
        <v>0</v>
      </c>
      <c r="N38">
        <f t="shared" si="0"/>
        <v>1.9</v>
      </c>
      <c r="Q38">
        <f t="shared" si="1"/>
        <v>0</v>
      </c>
    </row>
    <row r="39" spans="1:18" x14ac:dyDescent="0.25">
      <c r="A39" t="s">
        <v>58</v>
      </c>
      <c r="B39" t="s">
        <v>59</v>
      </c>
      <c r="C39">
        <v>20</v>
      </c>
      <c r="D39">
        <v>0.33</v>
      </c>
      <c r="E39">
        <v>-4</v>
      </c>
      <c r="F39">
        <v>-3</v>
      </c>
      <c r="H39">
        <v>-0.05</v>
      </c>
      <c r="M39">
        <v>1500</v>
      </c>
      <c r="N39">
        <f t="shared" si="0"/>
        <v>18.649999999999999</v>
      </c>
      <c r="P39">
        <v>27.8</v>
      </c>
      <c r="Q39">
        <f t="shared" si="1"/>
        <v>0.69500000000000006</v>
      </c>
      <c r="R39">
        <v>259.95</v>
      </c>
    </row>
    <row r="40" spans="1:18" x14ac:dyDescent="0.25">
      <c r="A40" t="s">
        <v>60</v>
      </c>
      <c r="B40" t="s">
        <v>100</v>
      </c>
      <c r="C40">
        <v>0</v>
      </c>
      <c r="D40">
        <v>0.05</v>
      </c>
      <c r="M40">
        <v>0</v>
      </c>
      <c r="N40">
        <f t="shared" si="0"/>
        <v>-1</v>
      </c>
      <c r="Q40">
        <f t="shared" si="1"/>
        <v>0</v>
      </c>
    </row>
    <row r="41" spans="1:18" x14ac:dyDescent="0.25">
      <c r="A41" t="s">
        <v>61</v>
      </c>
      <c r="B41" t="s">
        <v>62</v>
      </c>
      <c r="C41">
        <v>1</v>
      </c>
      <c r="D41">
        <v>0.04</v>
      </c>
      <c r="E41">
        <v>-1</v>
      </c>
      <c r="F41">
        <v>-1</v>
      </c>
      <c r="M41">
        <v>0</v>
      </c>
      <c r="N41">
        <f t="shared" si="0"/>
        <v>1.6</v>
      </c>
      <c r="Q41">
        <f t="shared" si="1"/>
        <v>0</v>
      </c>
    </row>
    <row r="42" spans="1:18" x14ac:dyDescent="0.25">
      <c r="A42" t="s">
        <v>63</v>
      </c>
      <c r="B42" t="s">
        <v>101</v>
      </c>
      <c r="C42">
        <v>15</v>
      </c>
      <c r="D42">
        <v>0.21</v>
      </c>
      <c r="E42">
        <v>-9</v>
      </c>
      <c r="F42">
        <v>-12</v>
      </c>
      <c r="M42">
        <v>600</v>
      </c>
      <c r="N42">
        <f t="shared" si="0"/>
        <v>25.2</v>
      </c>
      <c r="P42">
        <v>9.5</v>
      </c>
      <c r="Q42">
        <f t="shared" si="1"/>
        <v>0.23750000000000002</v>
      </c>
      <c r="R42">
        <v>59.9</v>
      </c>
    </row>
    <row r="43" spans="1:18" x14ac:dyDescent="0.25">
      <c r="A43" t="s">
        <v>65</v>
      </c>
      <c r="B43" t="s">
        <v>66</v>
      </c>
      <c r="C43">
        <v>16</v>
      </c>
      <c r="D43">
        <v>0.22</v>
      </c>
      <c r="E43">
        <v>-12</v>
      </c>
      <c r="F43">
        <v>-7</v>
      </c>
      <c r="M43">
        <v>750</v>
      </c>
      <c r="N43">
        <f t="shared" si="0"/>
        <v>25.400000000000002</v>
      </c>
      <c r="P43">
        <v>10</v>
      </c>
      <c r="Q43">
        <f t="shared" si="1"/>
        <v>0.25</v>
      </c>
    </row>
    <row r="44" spans="1:18" x14ac:dyDescent="0.25">
      <c r="A44" t="s">
        <v>67</v>
      </c>
      <c r="B44" t="s">
        <v>68</v>
      </c>
      <c r="C44">
        <v>16</v>
      </c>
      <c r="D44">
        <v>0.2</v>
      </c>
      <c r="E44">
        <v>-9</v>
      </c>
      <c r="F44">
        <v>-7</v>
      </c>
      <c r="M44">
        <v>0</v>
      </c>
      <c r="N44">
        <f t="shared" si="0"/>
        <v>23.4</v>
      </c>
      <c r="P44">
        <v>8</v>
      </c>
      <c r="Q44">
        <f t="shared" si="1"/>
        <v>0.2</v>
      </c>
    </row>
    <row r="45" spans="1:18" x14ac:dyDescent="0.25">
      <c r="A45" t="s">
        <v>69</v>
      </c>
      <c r="B45" t="s">
        <v>111</v>
      </c>
      <c r="C45">
        <v>1</v>
      </c>
      <c r="D45">
        <v>0.02</v>
      </c>
      <c r="E45">
        <v>-1</v>
      </c>
      <c r="F45">
        <v>-1</v>
      </c>
      <c r="M45">
        <v>0</v>
      </c>
      <c r="N45">
        <f t="shared" si="0"/>
        <v>2</v>
      </c>
      <c r="Q45">
        <f t="shared" si="1"/>
        <v>0</v>
      </c>
    </row>
    <row r="46" spans="1:18" x14ac:dyDescent="0.25">
      <c r="A46" t="s">
        <v>70</v>
      </c>
      <c r="B46" t="s">
        <v>71</v>
      </c>
      <c r="C46">
        <v>18</v>
      </c>
      <c r="D46">
        <v>0.24</v>
      </c>
      <c r="E46">
        <v>-5</v>
      </c>
      <c r="F46">
        <v>-13</v>
      </c>
      <c r="M46">
        <v>700</v>
      </c>
      <c r="N46">
        <f t="shared" si="0"/>
        <v>25</v>
      </c>
      <c r="P46">
        <v>12.4</v>
      </c>
      <c r="Q46">
        <f t="shared" si="1"/>
        <v>0.31000000000000005</v>
      </c>
      <c r="R46">
        <v>209</v>
      </c>
    </row>
    <row r="47" spans="1:18" x14ac:dyDescent="0.25">
      <c r="A47" t="s">
        <v>72</v>
      </c>
      <c r="B47" t="s">
        <v>73</v>
      </c>
      <c r="C47">
        <v>16</v>
      </c>
      <c r="D47">
        <v>0.14000000000000001</v>
      </c>
      <c r="E47">
        <v>-6</v>
      </c>
      <c r="F47">
        <v>-11</v>
      </c>
      <c r="M47">
        <v>500</v>
      </c>
      <c r="N47">
        <f t="shared" si="0"/>
        <v>24.6</v>
      </c>
      <c r="P47">
        <v>4.5999999999999996</v>
      </c>
      <c r="Q47">
        <f t="shared" si="1"/>
        <v>0.11499999999999999</v>
      </c>
      <c r="R47">
        <v>50</v>
      </c>
    </row>
    <row r="48" spans="1:18" x14ac:dyDescent="0.25">
      <c r="A48" t="s">
        <v>74</v>
      </c>
      <c r="B48" t="s">
        <v>102</v>
      </c>
      <c r="C48">
        <v>1</v>
      </c>
      <c r="D48">
        <v>0.03</v>
      </c>
      <c r="E48">
        <v>-1</v>
      </c>
      <c r="F48">
        <v>-1</v>
      </c>
      <c r="M48">
        <v>0</v>
      </c>
      <c r="N48">
        <f t="shared" si="0"/>
        <v>1.8000000000000003</v>
      </c>
      <c r="P48">
        <v>1</v>
      </c>
      <c r="Q48">
        <f t="shared" si="1"/>
        <v>2.5000000000000001E-2</v>
      </c>
    </row>
    <row r="49" spans="1:19" x14ac:dyDescent="0.25">
      <c r="A49" t="s">
        <v>75</v>
      </c>
      <c r="B49" t="s">
        <v>76</v>
      </c>
      <c r="C49">
        <v>17</v>
      </c>
      <c r="D49">
        <v>0.23</v>
      </c>
      <c r="E49">
        <v>-9</v>
      </c>
      <c r="F49">
        <v>-9</v>
      </c>
      <c r="M49">
        <v>900</v>
      </c>
      <c r="N49">
        <f t="shared" si="0"/>
        <v>24.999999999999996</v>
      </c>
      <c r="P49">
        <v>12.6</v>
      </c>
      <c r="Q49">
        <f t="shared" si="1"/>
        <v>0.315</v>
      </c>
      <c r="R49">
        <v>84.95</v>
      </c>
    </row>
    <row r="50" spans="1:19" x14ac:dyDescent="0.25">
      <c r="A50" t="s">
        <v>77</v>
      </c>
      <c r="B50" t="s">
        <v>109</v>
      </c>
      <c r="C50">
        <v>1</v>
      </c>
      <c r="D50">
        <v>0.02</v>
      </c>
      <c r="E50">
        <v>-1</v>
      </c>
      <c r="F50">
        <v>-1</v>
      </c>
      <c r="M50">
        <v>0</v>
      </c>
      <c r="N50">
        <f t="shared" si="0"/>
        <v>2</v>
      </c>
      <c r="Q50">
        <f t="shared" si="1"/>
        <v>0</v>
      </c>
    </row>
    <row r="51" spans="1:19" x14ac:dyDescent="0.25">
      <c r="A51" t="s">
        <v>105</v>
      </c>
      <c r="B51" t="s">
        <v>106</v>
      </c>
      <c r="C51">
        <v>18</v>
      </c>
      <c r="D51">
        <v>0.17</v>
      </c>
      <c r="E51">
        <v>-7</v>
      </c>
      <c r="F51">
        <v>-8</v>
      </c>
      <c r="M51">
        <v>800</v>
      </c>
      <c r="N51">
        <f t="shared" si="0"/>
        <v>25</v>
      </c>
      <c r="P51">
        <v>7.8</v>
      </c>
      <c r="Q51">
        <f t="shared" si="1"/>
        <v>0.19500000000000001</v>
      </c>
      <c r="R51">
        <v>44.95</v>
      </c>
    </row>
    <row r="52" spans="1:19" x14ac:dyDescent="0.25">
      <c r="A52" t="s">
        <v>107</v>
      </c>
      <c r="B52" t="s">
        <v>108</v>
      </c>
      <c r="C52">
        <v>1</v>
      </c>
      <c r="D52">
        <v>0.02</v>
      </c>
      <c r="E52">
        <v>-1</v>
      </c>
      <c r="F52">
        <v>-1</v>
      </c>
      <c r="M52">
        <v>0</v>
      </c>
      <c r="N52">
        <f t="shared" si="0"/>
        <v>2</v>
      </c>
      <c r="Q52">
        <f t="shared" si="1"/>
        <v>0</v>
      </c>
    </row>
    <row r="53" spans="1:19" x14ac:dyDescent="0.25">
      <c r="A53" t="s">
        <v>112</v>
      </c>
      <c r="B53" t="s">
        <v>113</v>
      </c>
      <c r="C53">
        <v>16</v>
      </c>
      <c r="D53">
        <v>0.18</v>
      </c>
      <c r="E53">
        <v>-8</v>
      </c>
      <c r="F53">
        <v>-10</v>
      </c>
      <c r="M53">
        <v>900</v>
      </c>
      <c r="N53">
        <f t="shared" si="0"/>
        <v>24.8</v>
      </c>
      <c r="P53">
        <v>8</v>
      </c>
      <c r="Q53">
        <f t="shared" si="1"/>
        <v>0.2</v>
      </c>
      <c r="R53">
        <v>82</v>
      </c>
    </row>
    <row r="54" spans="1:19" x14ac:dyDescent="0.25">
      <c r="A54" t="s">
        <v>114</v>
      </c>
      <c r="B54" t="s">
        <v>115</v>
      </c>
      <c r="C54">
        <v>1</v>
      </c>
      <c r="D54">
        <v>0.02</v>
      </c>
      <c r="E54">
        <v>-1</v>
      </c>
      <c r="F54">
        <v>-1</v>
      </c>
      <c r="M54">
        <v>0</v>
      </c>
      <c r="N54">
        <f t="shared" si="0"/>
        <v>2</v>
      </c>
      <c r="Q54">
        <f t="shared" si="1"/>
        <v>0</v>
      </c>
    </row>
    <row r="55" spans="1:19" x14ac:dyDescent="0.25">
      <c r="N55">
        <f t="shared" si="0"/>
        <v>0</v>
      </c>
    </row>
    <row r="56" spans="1:19" x14ac:dyDescent="0.25">
      <c r="B56" t="s">
        <v>103</v>
      </c>
      <c r="N56">
        <f t="shared" si="0"/>
        <v>0</v>
      </c>
    </row>
    <row r="57" spans="1:19" x14ac:dyDescent="0.25">
      <c r="B57" t="s">
        <v>104</v>
      </c>
      <c r="C57">
        <f t="shared" ref="C57:M57" si="2">C4+C3</f>
        <v>11</v>
      </c>
      <c r="D57">
        <f t="shared" si="2"/>
        <v>0.38</v>
      </c>
      <c r="E57">
        <f t="shared" si="2"/>
        <v>-8</v>
      </c>
      <c r="F57">
        <f t="shared" si="2"/>
        <v>-12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1500</v>
      </c>
      <c r="N57">
        <f t="shared" si="0"/>
        <v>17</v>
      </c>
      <c r="O57">
        <f>O4+O3</f>
        <v>0</v>
      </c>
      <c r="P57">
        <f>P4+P3</f>
        <v>19</v>
      </c>
      <c r="Q57">
        <f>P57*0.015+0.15</f>
        <v>0.43499999999999994</v>
      </c>
      <c r="R57">
        <f>R4+R3</f>
        <v>129</v>
      </c>
      <c r="S57">
        <f t="shared" ref="S57:S82" si="3">R57*3+500</f>
        <v>887</v>
      </c>
    </row>
    <row r="58" spans="1:19" x14ac:dyDescent="0.25">
      <c r="B58" t="s">
        <v>119</v>
      </c>
      <c r="C58">
        <f t="shared" ref="C58:M58" si="4">C6+C7</f>
        <v>14</v>
      </c>
      <c r="D58">
        <f t="shared" si="4"/>
        <v>0.36</v>
      </c>
      <c r="E58">
        <f t="shared" si="4"/>
        <v>-9</v>
      </c>
      <c r="F58">
        <f t="shared" si="4"/>
        <v>-15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1000</v>
      </c>
      <c r="N58">
        <f t="shared" si="0"/>
        <v>23</v>
      </c>
      <c r="Q58">
        <f t="shared" ref="Q58:Q82" si="5">P58*0.015+0.15</f>
        <v>0.15</v>
      </c>
    </row>
    <row r="59" spans="1:19" x14ac:dyDescent="0.25">
      <c r="B59" t="s">
        <v>13</v>
      </c>
      <c r="C59">
        <f t="shared" ref="C59:M59" si="6">C10+C8+C5</f>
        <v>19</v>
      </c>
      <c r="D59">
        <f t="shared" si="6"/>
        <v>0.28000000000000003</v>
      </c>
      <c r="E59">
        <f t="shared" si="6"/>
        <v>-6</v>
      </c>
      <c r="F59">
        <f t="shared" si="6"/>
        <v>-7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1800</v>
      </c>
      <c r="N59">
        <f t="shared" si="0"/>
        <v>22.4</v>
      </c>
      <c r="P59">
        <f>P10+P8+P5</f>
        <v>14.4</v>
      </c>
      <c r="Q59">
        <f t="shared" si="5"/>
        <v>0.36599999999999999</v>
      </c>
      <c r="R59">
        <f>R10+R8+R5</f>
        <v>479.99</v>
      </c>
      <c r="S59">
        <f t="shared" si="3"/>
        <v>1939.97</v>
      </c>
    </row>
    <row r="60" spans="1:19" x14ac:dyDescent="0.25">
      <c r="B60" t="s">
        <v>15</v>
      </c>
      <c r="C60">
        <f t="shared" ref="C60:M60" si="7">C11+C5</f>
        <v>11</v>
      </c>
      <c r="D60">
        <f t="shared" si="7"/>
        <v>0.45</v>
      </c>
      <c r="E60">
        <f t="shared" si="7"/>
        <v>-12</v>
      </c>
      <c r="F60">
        <f t="shared" si="7"/>
        <v>-18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700</v>
      </c>
      <c r="N60">
        <f t="shared" si="0"/>
        <v>22.4</v>
      </c>
      <c r="P60">
        <f>P11+P5</f>
        <v>25.4</v>
      </c>
      <c r="Q60">
        <f t="shared" si="5"/>
        <v>0.53099999999999992</v>
      </c>
      <c r="R60">
        <f>R11+R5</f>
        <v>79.97</v>
      </c>
      <c r="S60">
        <f t="shared" si="3"/>
        <v>739.91</v>
      </c>
    </row>
    <row r="61" spans="1:19" x14ac:dyDescent="0.25">
      <c r="B61" t="s">
        <v>19</v>
      </c>
      <c r="C61">
        <f t="shared" ref="C61:M61" si="8">C13+C12+C5+C15</f>
        <v>22</v>
      </c>
      <c r="D61">
        <f t="shared" si="8"/>
        <v>0.42</v>
      </c>
      <c r="E61">
        <f t="shared" si="8"/>
        <v>-1</v>
      </c>
      <c r="F61">
        <f t="shared" si="8"/>
        <v>-1</v>
      </c>
      <c r="G61">
        <f t="shared" si="8"/>
        <v>0</v>
      </c>
      <c r="H61">
        <f t="shared" si="8"/>
        <v>-0.05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1300</v>
      </c>
      <c r="N61">
        <f t="shared" si="0"/>
        <v>15.25</v>
      </c>
      <c r="P61">
        <f>P13+P12+P5</f>
        <v>32.08</v>
      </c>
      <c r="Q61">
        <f t="shared" si="5"/>
        <v>0.63119999999999998</v>
      </c>
      <c r="R61">
        <f>R13+R12+R5</f>
        <v>399.95</v>
      </c>
      <c r="S61">
        <f t="shared" si="3"/>
        <v>1699.85</v>
      </c>
    </row>
    <row r="62" spans="1:19" x14ac:dyDescent="0.25">
      <c r="B62" t="s">
        <v>21</v>
      </c>
      <c r="C62">
        <f t="shared" ref="C62:M62" si="9">C14+C12+C5+C15</f>
        <v>22</v>
      </c>
      <c r="D62">
        <f t="shared" si="9"/>
        <v>0.39999999999999997</v>
      </c>
      <c r="E62">
        <f t="shared" si="9"/>
        <v>-1</v>
      </c>
      <c r="F62">
        <f t="shared" si="9"/>
        <v>-1</v>
      </c>
      <c r="G62">
        <f t="shared" si="9"/>
        <v>0</v>
      </c>
      <c r="H62">
        <f t="shared" si="9"/>
        <v>-0.05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1300</v>
      </c>
      <c r="N62">
        <f t="shared" si="0"/>
        <v>15.65</v>
      </c>
      <c r="P62">
        <f>P14+P12+P5</f>
        <v>32.08</v>
      </c>
      <c r="Q62">
        <f t="shared" si="5"/>
        <v>0.63119999999999998</v>
      </c>
      <c r="R62">
        <f>R14+R12+R5</f>
        <v>389.95</v>
      </c>
      <c r="S62">
        <f t="shared" si="3"/>
        <v>1669.85</v>
      </c>
    </row>
    <row r="63" spans="1:19" x14ac:dyDescent="0.25">
      <c r="B63" t="s">
        <v>23</v>
      </c>
      <c r="C63">
        <f t="shared" ref="C63:M63" si="10">C17+C16+C5</f>
        <v>13</v>
      </c>
      <c r="D63">
        <f t="shared" si="10"/>
        <v>0.44</v>
      </c>
      <c r="E63">
        <f t="shared" si="10"/>
        <v>-15</v>
      </c>
      <c r="F63">
        <f t="shared" si="10"/>
        <v>-8</v>
      </c>
      <c r="G63">
        <f t="shared" si="10"/>
        <v>0</v>
      </c>
      <c r="H63">
        <f t="shared" si="10"/>
        <v>-0.05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1100</v>
      </c>
      <c r="N63">
        <f t="shared" si="0"/>
        <v>21.25</v>
      </c>
      <c r="P63">
        <f>P17+P16+P5</f>
        <v>21.7</v>
      </c>
      <c r="Q63">
        <f t="shared" si="5"/>
        <v>0.47549999999999992</v>
      </c>
      <c r="R63">
        <f>R17+R16+R5</f>
        <v>199.95</v>
      </c>
      <c r="S63">
        <f t="shared" si="3"/>
        <v>1099.8499999999999</v>
      </c>
    </row>
    <row r="64" spans="1:19" x14ac:dyDescent="0.25">
      <c r="B64" t="s">
        <v>28</v>
      </c>
      <c r="C64">
        <f t="shared" ref="C64:M64" si="11">C19+C18+C5</f>
        <v>20</v>
      </c>
      <c r="D64">
        <f t="shared" si="11"/>
        <v>0.54</v>
      </c>
      <c r="E64">
        <f t="shared" si="11"/>
        <v>-4</v>
      </c>
      <c r="F64">
        <f t="shared" si="11"/>
        <v>-6</v>
      </c>
      <c r="G64">
        <f t="shared" si="11"/>
        <v>0</v>
      </c>
      <c r="H64">
        <f t="shared" si="11"/>
        <v>-0.05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1500</v>
      </c>
      <c r="N64">
        <f t="shared" si="0"/>
        <v>16.25</v>
      </c>
      <c r="P64">
        <f>P19+P18+P5</f>
        <v>31.799999999999997</v>
      </c>
      <c r="Q64">
        <f t="shared" si="5"/>
        <v>0.62699999999999989</v>
      </c>
      <c r="R64">
        <f>R19+R18+R5</f>
        <v>303.25</v>
      </c>
      <c r="S64">
        <f t="shared" si="3"/>
        <v>1409.75</v>
      </c>
    </row>
    <row r="65" spans="2:19" x14ac:dyDescent="0.25">
      <c r="B65" t="s">
        <v>30</v>
      </c>
      <c r="C65">
        <f t="shared" ref="C65:M65" si="12">C20+C18+C5</f>
        <v>13</v>
      </c>
      <c r="D65">
        <f t="shared" si="12"/>
        <v>0.32</v>
      </c>
      <c r="E65">
        <f t="shared" si="12"/>
        <v>-8</v>
      </c>
      <c r="F65">
        <f t="shared" si="12"/>
        <v>-9</v>
      </c>
      <c r="G65">
        <f t="shared" si="12"/>
        <v>0</v>
      </c>
      <c r="H65">
        <f t="shared" si="12"/>
        <v>-0.05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1300</v>
      </c>
      <c r="N65">
        <f t="shared" si="0"/>
        <v>18.649999999999999</v>
      </c>
      <c r="P65">
        <f>P20+P18+P5</f>
        <v>15.6</v>
      </c>
      <c r="Q65">
        <f t="shared" si="5"/>
        <v>0.38400000000000001</v>
      </c>
      <c r="R65">
        <f>R20+R18+R5</f>
        <v>154.9</v>
      </c>
      <c r="S65">
        <f t="shared" si="3"/>
        <v>964.7</v>
      </c>
    </row>
    <row r="66" spans="2:19" x14ac:dyDescent="0.25">
      <c r="B66" t="s">
        <v>34</v>
      </c>
      <c r="C66">
        <f t="shared" ref="C66:M66" si="13">C24+C23+C21+C5</f>
        <v>16</v>
      </c>
      <c r="D66">
        <f t="shared" si="13"/>
        <v>0.38</v>
      </c>
      <c r="E66">
        <f t="shared" si="13"/>
        <v>-10</v>
      </c>
      <c r="F66">
        <f t="shared" si="13"/>
        <v>-10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1000</v>
      </c>
      <c r="N66">
        <f t="shared" si="0"/>
        <v>22.4</v>
      </c>
      <c r="P66">
        <f>P24+P23+P21+P5</f>
        <v>20</v>
      </c>
      <c r="Q66">
        <f t="shared" si="5"/>
        <v>0.44999999999999996</v>
      </c>
      <c r="R66">
        <f>R24+R23+R21+R5</f>
        <v>244.99</v>
      </c>
      <c r="S66">
        <f t="shared" si="3"/>
        <v>1234.97</v>
      </c>
    </row>
    <row r="67" spans="2:19" x14ac:dyDescent="0.25">
      <c r="B67" t="s">
        <v>37</v>
      </c>
      <c r="C67">
        <f t="shared" ref="C67:M67" si="14">C25+C21+C5</f>
        <v>18</v>
      </c>
      <c r="D67">
        <f t="shared" si="14"/>
        <v>0.31000000000000005</v>
      </c>
      <c r="E67">
        <f t="shared" si="14"/>
        <v>-4</v>
      </c>
      <c r="F67">
        <f t="shared" si="14"/>
        <v>-4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500</v>
      </c>
      <c r="N67">
        <f t="shared" si="0"/>
        <v>17.399999999999999</v>
      </c>
      <c r="P67">
        <f>P25+P21+P5</f>
        <v>15.4</v>
      </c>
      <c r="Q67">
        <f t="shared" si="5"/>
        <v>0.38100000000000001</v>
      </c>
      <c r="R67">
        <f>R25+R21+R5</f>
        <v>0</v>
      </c>
      <c r="S67">
        <f t="shared" si="3"/>
        <v>500</v>
      </c>
    </row>
    <row r="68" spans="2:19" x14ac:dyDescent="0.25">
      <c r="B68" t="s">
        <v>43</v>
      </c>
      <c r="C68">
        <f t="shared" ref="C68:M68" si="15">C29+C26+C21+C5</f>
        <v>16</v>
      </c>
      <c r="D68">
        <f t="shared" si="15"/>
        <v>0.34</v>
      </c>
      <c r="E68">
        <f t="shared" si="15"/>
        <v>-13</v>
      </c>
      <c r="F68">
        <f t="shared" si="15"/>
        <v>-7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1500</v>
      </c>
      <c r="N68">
        <f t="shared" ref="N68:N82" si="16">C68-(D68*20)-(E68*0.8)-(F68*0.6)-(H68*5)</f>
        <v>23.8</v>
      </c>
      <c r="P68">
        <f>P29+P26+P21+P5</f>
        <v>20.6</v>
      </c>
      <c r="Q68">
        <f t="shared" si="5"/>
        <v>0.45899999999999996</v>
      </c>
      <c r="R68">
        <f>R29+R26+R21+R5</f>
        <v>402.9</v>
      </c>
      <c r="S68">
        <f t="shared" si="3"/>
        <v>1708.6999999999998</v>
      </c>
    </row>
    <row r="69" spans="2:19" x14ac:dyDescent="0.25">
      <c r="B69" t="s">
        <v>45</v>
      </c>
      <c r="C69">
        <f t="shared" ref="C69:M69" si="17">C30+C26+C21+C5</f>
        <v>15</v>
      </c>
      <c r="D69">
        <f t="shared" si="17"/>
        <v>0.4</v>
      </c>
      <c r="E69">
        <f t="shared" si="17"/>
        <v>-6</v>
      </c>
      <c r="F69">
        <f t="shared" si="17"/>
        <v>-20</v>
      </c>
      <c r="G69">
        <f t="shared" si="17"/>
        <v>0</v>
      </c>
      <c r="H69">
        <f t="shared" si="17"/>
        <v>0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  <c r="M69">
        <f t="shared" si="17"/>
        <v>1600</v>
      </c>
      <c r="N69">
        <f t="shared" si="16"/>
        <v>23.8</v>
      </c>
      <c r="P69">
        <f>P30+P26+P21+P5</f>
        <v>17.8</v>
      </c>
      <c r="Q69">
        <f t="shared" si="5"/>
        <v>0.41700000000000004</v>
      </c>
      <c r="R69">
        <f>R30+R26+R21+R5</f>
        <v>302.89999999999998</v>
      </c>
      <c r="S69">
        <f t="shared" si="3"/>
        <v>1408.6999999999998</v>
      </c>
    </row>
    <row r="70" spans="2:19" x14ac:dyDescent="0.25">
      <c r="B70" t="s">
        <v>47</v>
      </c>
      <c r="C70">
        <f t="shared" ref="C70:M70" si="18">C31+C32+C26+C21+C5</f>
        <v>18</v>
      </c>
      <c r="D70">
        <f t="shared" si="18"/>
        <v>0.30000000000000004</v>
      </c>
      <c r="E70">
        <f t="shared" si="18"/>
        <v>-8</v>
      </c>
      <c r="F70">
        <f t="shared" si="18"/>
        <v>-9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1100</v>
      </c>
      <c r="N70">
        <f t="shared" si="16"/>
        <v>23.799999999999997</v>
      </c>
      <c r="P70">
        <f>P31+P32+P26+P21+P5</f>
        <v>11.399999999999999</v>
      </c>
      <c r="Q70">
        <f t="shared" si="5"/>
        <v>0.32099999999999995</v>
      </c>
      <c r="R70">
        <f>R31+R32+R26+R21+R5</f>
        <v>98.9</v>
      </c>
      <c r="S70">
        <f t="shared" si="3"/>
        <v>796.7</v>
      </c>
    </row>
    <row r="71" spans="2:19" x14ac:dyDescent="0.25">
      <c r="B71" t="s">
        <v>50</v>
      </c>
      <c r="C71">
        <f t="shared" ref="C71:M71" si="19">C34+C33+C26+C21+C5</f>
        <v>17</v>
      </c>
      <c r="D71">
        <f t="shared" si="19"/>
        <v>0.35000000000000003</v>
      </c>
      <c r="E71">
        <f t="shared" si="19"/>
        <v>-11</v>
      </c>
      <c r="F71">
        <f t="shared" si="19"/>
        <v>-10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  <c r="M71">
        <f t="shared" si="19"/>
        <v>1400</v>
      </c>
      <c r="N71">
        <f t="shared" si="16"/>
        <v>24.8</v>
      </c>
      <c r="P71">
        <f>P34+P33+P26+P21+P5</f>
        <v>13.2</v>
      </c>
      <c r="Q71">
        <f t="shared" si="5"/>
        <v>0.34799999999999998</v>
      </c>
      <c r="R71">
        <f>R34+R33+R26+R21+R5</f>
        <v>97.9</v>
      </c>
      <c r="S71">
        <f t="shared" si="3"/>
        <v>793.7</v>
      </c>
    </row>
    <row r="72" spans="2:19" x14ac:dyDescent="0.25">
      <c r="B72" t="s">
        <v>53</v>
      </c>
      <c r="C72">
        <f t="shared" ref="C72:M72" si="20">C36+C35+C26+C21+C5</f>
        <v>16</v>
      </c>
      <c r="D72">
        <f t="shared" si="20"/>
        <v>0.39</v>
      </c>
      <c r="E72">
        <f t="shared" si="20"/>
        <v>-9</v>
      </c>
      <c r="F72">
        <f t="shared" si="20"/>
        <v>-14</v>
      </c>
      <c r="G72">
        <f t="shared" si="20"/>
        <v>0</v>
      </c>
      <c r="H72">
        <f t="shared" si="20"/>
        <v>0</v>
      </c>
      <c r="I72">
        <f t="shared" si="20"/>
        <v>0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1400</v>
      </c>
      <c r="N72">
        <f t="shared" si="16"/>
        <v>23.799999999999997</v>
      </c>
      <c r="P72">
        <f>P36+P35+P26+P21+P5</f>
        <v>20.3</v>
      </c>
      <c r="Q72">
        <f t="shared" si="5"/>
        <v>0.45450000000000002</v>
      </c>
      <c r="R72">
        <f>R36+R35+R26+R21+R5</f>
        <v>302.95</v>
      </c>
      <c r="S72">
        <f t="shared" si="3"/>
        <v>1408.85</v>
      </c>
    </row>
    <row r="73" spans="2:19" x14ac:dyDescent="0.25">
      <c r="B73" t="s">
        <v>56</v>
      </c>
      <c r="C73">
        <f t="shared" ref="C73:M73" si="21">C38+C37+C26+C21+C5</f>
        <v>14</v>
      </c>
      <c r="D73">
        <f t="shared" si="21"/>
        <v>0.42500000000000004</v>
      </c>
      <c r="E73">
        <f t="shared" si="21"/>
        <v>-12</v>
      </c>
      <c r="F73">
        <f t="shared" si="21"/>
        <v>-13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0</v>
      </c>
      <c r="M73">
        <f t="shared" si="21"/>
        <v>1300</v>
      </c>
      <c r="N73">
        <f t="shared" si="16"/>
        <v>22.900000000000002</v>
      </c>
      <c r="P73">
        <f>P38+P37+P26+P21+P5</f>
        <v>18.8</v>
      </c>
      <c r="Q73">
        <f t="shared" si="5"/>
        <v>0.43199999999999994</v>
      </c>
      <c r="R73">
        <f>R38+R37+R26+R21+R5</f>
        <v>250.89999999999998</v>
      </c>
      <c r="S73">
        <f t="shared" si="3"/>
        <v>1252.6999999999998</v>
      </c>
    </row>
    <row r="74" spans="2:19" x14ac:dyDescent="0.25">
      <c r="B74" t="s">
        <v>59</v>
      </c>
      <c r="C74">
        <f>C41+C40+C39+C26+C21+C5</f>
        <v>20</v>
      </c>
      <c r="D74">
        <f t="shared" ref="D74:L74" si="22">D41+D40+D39+D26+D21+D5</f>
        <v>0.56000000000000005</v>
      </c>
      <c r="E74">
        <f t="shared" si="22"/>
        <v>-6</v>
      </c>
      <c r="F74">
        <f t="shared" si="22"/>
        <v>-5</v>
      </c>
      <c r="G74">
        <f t="shared" si="22"/>
        <v>0</v>
      </c>
      <c r="H74">
        <f t="shared" si="22"/>
        <v>-0.05</v>
      </c>
      <c r="I74">
        <f t="shared" si="22"/>
        <v>0</v>
      </c>
      <c r="J74">
        <f t="shared" si="22"/>
        <v>0</v>
      </c>
      <c r="K74">
        <f t="shared" si="22"/>
        <v>0</v>
      </c>
      <c r="L74">
        <f t="shared" si="22"/>
        <v>0</v>
      </c>
      <c r="M74">
        <f t="shared" ref="M74" si="23">M41+M40+M39+M26+M21+M5</f>
        <v>2100</v>
      </c>
      <c r="N74">
        <f t="shared" si="16"/>
        <v>16.850000000000001</v>
      </c>
      <c r="P74">
        <f>P41+P40+P39+P26+P21+P5</f>
        <v>32.6</v>
      </c>
      <c r="Q74">
        <f t="shared" si="5"/>
        <v>0.63900000000000001</v>
      </c>
      <c r="R74">
        <f>R41+R40+R39+R26+R21+R5</f>
        <v>312.89999999999998</v>
      </c>
      <c r="S74">
        <f t="shared" si="3"/>
        <v>1438.6999999999998</v>
      </c>
    </row>
    <row r="75" spans="2:19" x14ac:dyDescent="0.25">
      <c r="B75" t="s">
        <v>64</v>
      </c>
      <c r="C75">
        <f>C42+C26+C21+C5</f>
        <v>14</v>
      </c>
      <c r="D75">
        <f t="shared" ref="D75:M75" si="24">D42+D26+D21+D5</f>
        <v>0.35000000000000003</v>
      </c>
      <c r="E75">
        <f t="shared" si="24"/>
        <v>-10</v>
      </c>
      <c r="F75">
        <f t="shared" si="24"/>
        <v>-13</v>
      </c>
      <c r="G75">
        <f t="shared" si="24"/>
        <v>0</v>
      </c>
      <c r="H75">
        <f t="shared" si="24"/>
        <v>0</v>
      </c>
      <c r="I75">
        <f t="shared" si="24"/>
        <v>0</v>
      </c>
      <c r="J75">
        <f t="shared" si="24"/>
        <v>0</v>
      </c>
      <c r="K75">
        <f t="shared" si="24"/>
        <v>0</v>
      </c>
      <c r="L75">
        <f t="shared" si="24"/>
        <v>0</v>
      </c>
      <c r="M75">
        <f t="shared" si="24"/>
        <v>1200</v>
      </c>
      <c r="N75">
        <f t="shared" si="16"/>
        <v>22.8</v>
      </c>
      <c r="P75">
        <f>P42+P26+P21+P5</f>
        <v>14.3</v>
      </c>
      <c r="Q75">
        <f t="shared" si="5"/>
        <v>0.36449999999999999</v>
      </c>
      <c r="R75">
        <f>R42+R26+R21+R5</f>
        <v>112.85</v>
      </c>
      <c r="S75">
        <f t="shared" si="3"/>
        <v>838.55</v>
      </c>
    </row>
    <row r="76" spans="2:19" x14ac:dyDescent="0.25">
      <c r="B76" t="s">
        <v>66</v>
      </c>
      <c r="C76">
        <f>C43+C26+C21+C5</f>
        <v>15</v>
      </c>
      <c r="D76">
        <f t="shared" ref="D76:M76" si="25">D43+D26+D21+D5</f>
        <v>0.36000000000000004</v>
      </c>
      <c r="E76">
        <f t="shared" si="25"/>
        <v>-13</v>
      </c>
      <c r="F76">
        <f t="shared" si="25"/>
        <v>-8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5"/>
        <v>1350</v>
      </c>
      <c r="N76">
        <f t="shared" si="16"/>
        <v>23</v>
      </c>
      <c r="P76">
        <f>P43+P26+P21+P5</f>
        <v>14.8</v>
      </c>
      <c r="Q76">
        <f t="shared" si="5"/>
        <v>0.372</v>
      </c>
      <c r="R76">
        <f>R43+R26+R21+R5</f>
        <v>52.95</v>
      </c>
      <c r="S76">
        <f t="shared" si="3"/>
        <v>658.85</v>
      </c>
    </row>
    <row r="77" spans="2:19" x14ac:dyDescent="0.25">
      <c r="B77" t="s">
        <v>68</v>
      </c>
      <c r="C77">
        <f t="shared" ref="C77:M77" si="26">C44+C26+C21+C5</f>
        <v>15</v>
      </c>
      <c r="D77">
        <f t="shared" si="26"/>
        <v>0.34</v>
      </c>
      <c r="E77">
        <f t="shared" si="26"/>
        <v>-10</v>
      </c>
      <c r="F77">
        <f t="shared" si="26"/>
        <v>-8</v>
      </c>
      <c r="G77">
        <f t="shared" si="26"/>
        <v>0</v>
      </c>
      <c r="H77">
        <f t="shared" si="26"/>
        <v>0</v>
      </c>
      <c r="I77">
        <f t="shared" si="26"/>
        <v>0</v>
      </c>
      <c r="J77">
        <f t="shared" si="26"/>
        <v>0</v>
      </c>
      <c r="K77">
        <f t="shared" si="26"/>
        <v>0</v>
      </c>
      <c r="L77">
        <f t="shared" si="26"/>
        <v>0</v>
      </c>
      <c r="M77">
        <f t="shared" si="26"/>
        <v>600</v>
      </c>
      <c r="N77">
        <f t="shared" si="16"/>
        <v>21</v>
      </c>
      <c r="P77">
        <f>P44+P26+P21+P5</f>
        <v>12.8</v>
      </c>
      <c r="Q77">
        <f t="shared" si="5"/>
        <v>0.34199999999999997</v>
      </c>
      <c r="R77">
        <f>R44+R26+R21+R5</f>
        <v>52.95</v>
      </c>
      <c r="S77">
        <f t="shared" si="3"/>
        <v>658.85</v>
      </c>
    </row>
    <row r="78" spans="2:19" x14ac:dyDescent="0.25">
      <c r="B78" t="s">
        <v>71</v>
      </c>
      <c r="C78">
        <f t="shared" ref="C78:M78" si="27">C46+C45+C26+C21+C5</f>
        <v>18</v>
      </c>
      <c r="D78">
        <f t="shared" si="27"/>
        <v>0.4</v>
      </c>
      <c r="E78">
        <f t="shared" si="27"/>
        <v>-7</v>
      </c>
      <c r="F78">
        <f t="shared" si="27"/>
        <v>-15</v>
      </c>
      <c r="G78">
        <f t="shared" si="27"/>
        <v>0</v>
      </c>
      <c r="H78">
        <f t="shared" si="27"/>
        <v>0</v>
      </c>
      <c r="I78">
        <f t="shared" si="27"/>
        <v>0</v>
      </c>
      <c r="J78">
        <f t="shared" si="27"/>
        <v>0</v>
      </c>
      <c r="K78">
        <f t="shared" si="27"/>
        <v>0</v>
      </c>
      <c r="L78">
        <f t="shared" si="27"/>
        <v>0</v>
      </c>
      <c r="M78">
        <f t="shared" si="27"/>
        <v>1300</v>
      </c>
      <c r="N78">
        <f t="shared" si="16"/>
        <v>24.6</v>
      </c>
      <c r="P78">
        <f>P46+P45+P26+P21+P5</f>
        <v>17.2</v>
      </c>
      <c r="Q78">
        <f t="shared" si="5"/>
        <v>0.40800000000000003</v>
      </c>
      <c r="R78">
        <f>R46+R45+R26+R21+R5</f>
        <v>261.95</v>
      </c>
      <c r="S78">
        <f t="shared" si="3"/>
        <v>1285.8499999999999</v>
      </c>
    </row>
    <row r="79" spans="2:19" x14ac:dyDescent="0.25">
      <c r="B79" t="s">
        <v>73</v>
      </c>
      <c r="C79">
        <f t="shared" ref="C79:M79" si="28">C48+C47+C26+C21+C5</f>
        <v>16</v>
      </c>
      <c r="D79">
        <f t="shared" si="28"/>
        <v>0.31000000000000005</v>
      </c>
      <c r="E79">
        <f t="shared" si="28"/>
        <v>-8</v>
      </c>
      <c r="F79">
        <f t="shared" si="28"/>
        <v>-13</v>
      </c>
      <c r="G79">
        <f t="shared" si="28"/>
        <v>0</v>
      </c>
      <c r="H79">
        <f t="shared" si="28"/>
        <v>0</v>
      </c>
      <c r="I79">
        <f t="shared" si="28"/>
        <v>0</v>
      </c>
      <c r="J79">
        <f t="shared" si="28"/>
        <v>0</v>
      </c>
      <c r="K79">
        <f t="shared" si="28"/>
        <v>0</v>
      </c>
      <c r="L79">
        <f t="shared" si="28"/>
        <v>0</v>
      </c>
      <c r="M79">
        <f t="shared" si="28"/>
        <v>1100</v>
      </c>
      <c r="N79">
        <f t="shared" si="16"/>
        <v>24</v>
      </c>
      <c r="P79">
        <f>P48+P47+P26+P21+P5</f>
        <v>10.399999999999999</v>
      </c>
      <c r="Q79">
        <f t="shared" si="5"/>
        <v>0.30599999999999994</v>
      </c>
      <c r="R79">
        <f>R48+R47+R26+R21+R5</f>
        <v>102.95</v>
      </c>
      <c r="S79">
        <f t="shared" si="3"/>
        <v>808.85</v>
      </c>
    </row>
    <row r="80" spans="2:19" x14ac:dyDescent="0.25">
      <c r="B80" t="s">
        <v>76</v>
      </c>
      <c r="C80">
        <f t="shared" ref="C80:M80" si="29">C50+C49+C26+C21+C5</f>
        <v>17</v>
      </c>
      <c r="D80">
        <f t="shared" si="29"/>
        <v>0.39</v>
      </c>
      <c r="E80">
        <f t="shared" si="29"/>
        <v>-11</v>
      </c>
      <c r="F80">
        <f t="shared" si="29"/>
        <v>-11</v>
      </c>
      <c r="G80">
        <f t="shared" si="29"/>
        <v>0</v>
      </c>
      <c r="H80">
        <f t="shared" si="29"/>
        <v>0</v>
      </c>
      <c r="I80">
        <f t="shared" si="29"/>
        <v>0</v>
      </c>
      <c r="J80">
        <f t="shared" si="29"/>
        <v>0</v>
      </c>
      <c r="K80">
        <f t="shared" si="29"/>
        <v>0</v>
      </c>
      <c r="L80">
        <f t="shared" si="29"/>
        <v>0</v>
      </c>
      <c r="M80">
        <f t="shared" si="29"/>
        <v>1500</v>
      </c>
      <c r="N80">
        <f t="shared" si="16"/>
        <v>24.6</v>
      </c>
      <c r="P80">
        <f>P50+P49+P26+P21+P5</f>
        <v>17.399999999999999</v>
      </c>
      <c r="Q80">
        <f t="shared" si="5"/>
        <v>0.41099999999999992</v>
      </c>
      <c r="R80">
        <f>R50+R49+R26+R21+R5</f>
        <v>137.9</v>
      </c>
      <c r="S80">
        <f t="shared" si="3"/>
        <v>913.7</v>
      </c>
    </row>
    <row r="81" spans="2:19" x14ac:dyDescent="0.25">
      <c r="B81" t="s">
        <v>106</v>
      </c>
      <c r="C81">
        <f t="shared" ref="C81:M81" si="30">C52+C51+C26+C21+C5</f>
        <v>18</v>
      </c>
      <c r="D81">
        <f>D52+D51+D26+D21+D5</f>
        <v>0.33</v>
      </c>
      <c r="E81">
        <f t="shared" si="30"/>
        <v>-9</v>
      </c>
      <c r="F81">
        <f t="shared" si="30"/>
        <v>-10</v>
      </c>
      <c r="G81">
        <f t="shared" si="30"/>
        <v>0</v>
      </c>
      <c r="H81">
        <f t="shared" si="30"/>
        <v>0</v>
      </c>
      <c r="I81">
        <f t="shared" si="30"/>
        <v>0</v>
      </c>
      <c r="J81">
        <f t="shared" si="30"/>
        <v>0</v>
      </c>
      <c r="K81">
        <f t="shared" si="30"/>
        <v>0</v>
      </c>
      <c r="L81">
        <f t="shared" si="30"/>
        <v>0</v>
      </c>
      <c r="M81">
        <f t="shared" si="30"/>
        <v>1400</v>
      </c>
      <c r="N81">
        <f t="shared" si="16"/>
        <v>24.599999999999998</v>
      </c>
      <c r="P81">
        <f>P52+P51+P26+P21+P5</f>
        <v>12.6</v>
      </c>
      <c r="Q81">
        <f t="shared" si="5"/>
        <v>0.33899999999999997</v>
      </c>
      <c r="R81">
        <f>R52+R51+R26+R21+R5</f>
        <v>97.9</v>
      </c>
      <c r="S81">
        <f t="shared" si="3"/>
        <v>793.7</v>
      </c>
    </row>
    <row r="82" spans="2:19" x14ac:dyDescent="0.25">
      <c r="B82" t="s">
        <v>113</v>
      </c>
      <c r="C82">
        <f t="shared" ref="C82:M82" si="31">C54+C53+C26+C21+C5</f>
        <v>16</v>
      </c>
      <c r="D82">
        <f t="shared" si="31"/>
        <v>0.34</v>
      </c>
      <c r="E82">
        <f t="shared" si="31"/>
        <v>-10</v>
      </c>
      <c r="F82">
        <f t="shared" si="31"/>
        <v>-12</v>
      </c>
      <c r="G82">
        <f t="shared" si="31"/>
        <v>0</v>
      </c>
      <c r="H82">
        <f t="shared" si="31"/>
        <v>0</v>
      </c>
      <c r="I82">
        <f t="shared" si="31"/>
        <v>0</v>
      </c>
      <c r="J82">
        <f t="shared" si="31"/>
        <v>0</v>
      </c>
      <c r="K82">
        <f t="shared" si="31"/>
        <v>0</v>
      </c>
      <c r="L82">
        <f t="shared" si="31"/>
        <v>0</v>
      </c>
      <c r="M82">
        <f t="shared" si="31"/>
        <v>1500</v>
      </c>
      <c r="N82">
        <f t="shared" si="16"/>
        <v>24.4</v>
      </c>
      <c r="P82">
        <f>P54+P53+P26+P21+P5</f>
        <v>12.8</v>
      </c>
      <c r="Q82">
        <f t="shared" si="5"/>
        <v>0.34199999999999997</v>
      </c>
      <c r="R82">
        <f>R54+R53+R26+R21+R5</f>
        <v>134.94999999999999</v>
      </c>
      <c r="S82">
        <f t="shared" si="3"/>
        <v>904.84999999999991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2025-07-22T19:18:39Z</dcterms:modified>
</cp:coreProperties>
</file>