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nager8\comunes\importacion\api_cluster\"/>
    </mc:Choice>
  </mc:AlternateContent>
  <xr:revisionPtr revIDLastSave="0" documentId="13_ncr:1_{CBAB85FC-9B4E-4421-A50A-2885B4A90501}" xr6:coauthVersionLast="47" xr6:coauthVersionMax="47" xr10:uidLastSave="{00000000-0000-0000-0000-000000000000}"/>
  <bookViews>
    <workbookView xWindow="-108" yWindow="-108" windowWidth="23256" windowHeight="12576" xr2:uid="{F0B3DEB9-4C62-4D57-84BC-B1B8A40A9B47}"/>
  </bookViews>
  <sheets>
    <sheet name="CARTOLA" sheetId="1" r:id="rId1"/>
    <sheet name="CRITERIOS DE CLASIFICACION " sheetId="2" r:id="rId2"/>
  </sheets>
  <externalReferences>
    <externalReference r:id="rId3"/>
  </externalReferences>
  <definedNames>
    <definedName name="_xlnm._FilterDatabase" localSheetId="0" hidden="1">CARTOLA!$A$1:$L$259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2" l="1"/>
  <c r="M26" i="2"/>
  <c r="M25" i="2"/>
  <c r="C24" i="2"/>
  <c r="D24" i="2" s="1"/>
  <c r="L23" i="2"/>
  <c r="K23" i="2"/>
  <c r="J23" i="2"/>
  <c r="I23" i="2"/>
  <c r="H23" i="2"/>
  <c r="G23" i="2"/>
  <c r="F23" i="2"/>
  <c r="E23" i="2"/>
  <c r="D23" i="2"/>
  <c r="C23" i="2"/>
  <c r="B23" i="2"/>
  <c r="M23" i="2" s="1"/>
  <c r="M22" i="2"/>
  <c r="M21" i="2"/>
  <c r="L20" i="2"/>
  <c r="K20" i="2"/>
  <c r="J20" i="2"/>
  <c r="I20" i="2"/>
  <c r="H20" i="2"/>
  <c r="G20" i="2"/>
  <c r="F20" i="2"/>
  <c r="E20" i="2"/>
  <c r="D20" i="2"/>
  <c r="C20" i="2"/>
  <c r="B20" i="2"/>
  <c r="M20" i="2" s="1"/>
  <c r="L19" i="2"/>
  <c r="K19" i="2"/>
  <c r="J19" i="2"/>
  <c r="I19" i="2"/>
  <c r="H19" i="2"/>
  <c r="G19" i="2"/>
  <c r="F19" i="2"/>
  <c r="E19" i="2"/>
  <c r="D19" i="2"/>
  <c r="C19" i="2"/>
  <c r="B19" i="2"/>
  <c r="M19" i="2" s="1"/>
  <c r="B18" i="2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L17" i="2"/>
  <c r="K17" i="2"/>
  <c r="J17" i="2"/>
  <c r="I17" i="2"/>
  <c r="H17" i="2"/>
  <c r="G17" i="2"/>
  <c r="F17" i="2"/>
  <c r="E17" i="2"/>
  <c r="D17" i="2"/>
  <c r="C17" i="2"/>
  <c r="B17" i="2"/>
  <c r="M17" i="2" s="1"/>
  <c r="C15" i="2"/>
  <c r="M14" i="2"/>
  <c r="M13" i="2"/>
  <c r="G12" i="2"/>
  <c r="F12" i="2"/>
  <c r="C12" i="2"/>
  <c r="M11" i="2"/>
  <c r="M10" i="2"/>
  <c r="M9" i="2"/>
  <c r="L8" i="2"/>
  <c r="L16" i="2" s="1"/>
  <c r="K8" i="2"/>
  <c r="K12" i="2" s="1"/>
  <c r="J8" i="2"/>
  <c r="J16" i="2" s="1"/>
  <c r="I8" i="2"/>
  <c r="I16" i="2" s="1"/>
  <c r="H8" i="2"/>
  <c r="H16" i="2" s="1"/>
  <c r="G8" i="2"/>
  <c r="G16" i="2" s="1"/>
  <c r="F8" i="2"/>
  <c r="F16" i="2" s="1"/>
  <c r="E8" i="2"/>
  <c r="E12" i="2" s="1"/>
  <c r="D8" i="2"/>
  <c r="D16" i="2" s="1"/>
  <c r="C8" i="2"/>
  <c r="C16" i="2" s="1"/>
  <c r="B8" i="2"/>
  <c r="B16" i="2" s="1"/>
  <c r="M7" i="2"/>
  <c r="B27" i="2" l="1"/>
  <c r="C27" i="2"/>
  <c r="C29" i="2" s="1"/>
  <c r="E24" i="2"/>
  <c r="F24" i="2" s="1"/>
  <c r="G24" i="2" s="1"/>
  <c r="H24" i="2" s="1"/>
  <c r="I24" i="2" s="1"/>
  <c r="J24" i="2" s="1"/>
  <c r="K24" i="2" s="1"/>
  <c r="L24" i="2" s="1"/>
  <c r="M24" i="2"/>
  <c r="M8" i="2"/>
  <c r="H12" i="2"/>
  <c r="E16" i="2"/>
  <c r="M16" i="2" s="1"/>
  <c r="I12" i="2"/>
  <c r="D15" i="2"/>
  <c r="M18" i="2"/>
  <c r="B12" i="2"/>
  <c r="J12" i="2"/>
  <c r="D12" i="2"/>
  <c r="L12" i="2"/>
  <c r="K16" i="2"/>
  <c r="D27" i="2" l="1"/>
  <c r="E15" i="2"/>
  <c r="D29" i="2"/>
  <c r="M12" i="2"/>
  <c r="B29" i="2"/>
  <c r="B31" i="2" l="1"/>
  <c r="C31" i="2" s="1"/>
  <c r="D31" i="2" s="1"/>
  <c r="E27" i="2"/>
  <c r="F15" i="2"/>
  <c r="G15" i="2" l="1"/>
  <c r="F27" i="2"/>
  <c r="F29" i="2" s="1"/>
  <c r="E29" i="2"/>
  <c r="E31" i="2"/>
  <c r="F31" i="2" s="1"/>
  <c r="H15" i="2" l="1"/>
  <c r="G27" i="2"/>
  <c r="G29" i="2" l="1"/>
  <c r="I15" i="2"/>
  <c r="H27" i="2"/>
  <c r="H29" i="2" s="1"/>
  <c r="I27" i="2" l="1"/>
  <c r="J15" i="2"/>
  <c r="G31" i="2"/>
  <c r="H31" i="2" s="1"/>
  <c r="J27" i="2" l="1"/>
  <c r="J29" i="2" s="1"/>
  <c r="K15" i="2"/>
  <c r="I29" i="2"/>
  <c r="K27" i="2" l="1"/>
  <c r="K29" i="2" s="1"/>
  <c r="L15" i="2"/>
  <c r="I31" i="2"/>
  <c r="J31" i="2" s="1"/>
  <c r="K31" i="2" l="1"/>
  <c r="L27" i="2"/>
  <c r="M15" i="2"/>
  <c r="L29" i="2" l="1"/>
  <c r="M29" i="2" s="1"/>
  <c r="M27" i="2"/>
  <c r="L31" i="2"/>
</calcChain>
</file>

<file path=xl/sharedStrings.xml><?xml version="1.0" encoding="utf-8"?>
<sst xmlns="http://schemas.openxmlformats.org/spreadsheetml/2006/main" count="789" uniqueCount="207">
  <si>
    <t>Fecha</t>
  </si>
  <si>
    <t>Descripción</t>
  </si>
  <si>
    <t>Canal o Sucursal</t>
  </si>
  <si>
    <t>Nro. Docto.</t>
  </si>
  <si>
    <t>Cargos (CLP)</t>
  </si>
  <si>
    <t>Abonos (CLP)</t>
  </si>
  <si>
    <t>Saldo (CLP)</t>
  </si>
  <si>
    <t>30/06/2025</t>
  </si>
  <si>
    <t>Transferencia Desde Linea De Credito</t>
  </si>
  <si>
    <t>Torre Las Condes</t>
  </si>
  <si>
    <t>Traspaso De: Constructora Sepco S.a</t>
  </si>
  <si>
    <t>Internet</t>
  </si>
  <si>
    <t>Traspaso De: Sociedad Comercial Del Austro Y Cia Ltda</t>
  </si>
  <si>
    <t>Traspaso De: Ducci Y Swett Limitada</t>
  </si>
  <si>
    <t>Traspaso De: Cristopher Doren Sepulveda</t>
  </si>
  <si>
    <t>Traspaso De: Rojas Vega Javier Jaime</t>
  </si>
  <si>
    <t>Traspaso A: Adv Asesorias Spa</t>
  </si>
  <si>
    <t>Pago: Proveedores 0768300143</t>
  </si>
  <si>
    <t>Oficina Central</t>
  </si>
  <si>
    <t>Provision: Proveedores 00001</t>
  </si>
  <si>
    <t>Traspaso De: Vivero Sofaniv Limitada</t>
  </si>
  <si>
    <t>Pago: Proveedores 0798676601</t>
  </si>
  <si>
    <t>Cargo Seguro Proteccion Bancaria</t>
  </si>
  <si>
    <t>27/06/2025</t>
  </si>
  <si>
    <t>Traspaso A: Demarka S.a.</t>
  </si>
  <si>
    <t>Traspaso De: Claudio Enrique Diaz Anabalon</t>
  </si>
  <si>
    <t>Provision: De Sueldos 00022</t>
  </si>
  <si>
    <t>Provision: De Sueldos 00000</t>
  </si>
  <si>
    <t>Pago En Servipag.com*</t>
  </si>
  <si>
    <t>Traspaso De: Mobiquos Serv Integr De Informatica Ltda</t>
  </si>
  <si>
    <t>Traspaso De: Virtualpos Spa</t>
  </si>
  <si>
    <t>Pago: Proveedores 0769368906</t>
  </si>
  <si>
    <t>Pago: Proveedores 0773130604</t>
  </si>
  <si>
    <t>Pago: Proveedores 076691442k</t>
  </si>
  <si>
    <t>Pago: Proveedores 0776860077</t>
  </si>
  <si>
    <t>Pago: Proveedores 077481650k</t>
  </si>
  <si>
    <t>Traspaso De: Raul Hernan Alcaino Moreno</t>
  </si>
  <si>
    <t>Traspaso De: Maria Jose Bascunan Espineira</t>
  </si>
  <si>
    <t>Traspaso De: Patricio Felix Meza Flores Eirl</t>
  </si>
  <si>
    <t>Traspaso De: Chocolate Brussels Spa</t>
  </si>
  <si>
    <t>26/06/2025</t>
  </si>
  <si>
    <t>Dep.cheq.otros Bancos</t>
  </si>
  <si>
    <t>Oficina Ahumada</t>
  </si>
  <si>
    <t>4725471</t>
  </si>
  <si>
    <t>Traspaso De: Agrobox S A</t>
  </si>
  <si>
    <t>Pago: Facturas 0814482006</t>
  </si>
  <si>
    <t>Traspaso De: Comercializadora Orlando Ivan Gonzalez Jeria E I R</t>
  </si>
  <si>
    <t>25/06/2025</t>
  </si>
  <si>
    <t>Amortizacion A Linea De Credito</t>
  </si>
  <si>
    <t>Pago: Proveedores 0970040005</t>
  </si>
  <si>
    <t>Traspaso De: Reciclajes Ecologicos De Chile Limitada</t>
  </si>
  <si>
    <t>Traspaso De: Distribuidora Recotoner Spa</t>
  </si>
  <si>
    <t>Traspaso A: Cartograf Spa</t>
  </si>
  <si>
    <t>Traspaso De: Vergara Zuniga Manuel Eduardo</t>
  </si>
  <si>
    <t>Traspaso A: Alas Spa</t>
  </si>
  <si>
    <t>Traspaso De: Comercializadora Y Distribuidora Cg Impr</t>
  </si>
  <si>
    <t>Traspaso De: Servicios, Mantencion Y Transporte Limitada</t>
  </si>
  <si>
    <t>Traspaso De: 3cycle Spa</t>
  </si>
  <si>
    <t>24/06/2025</t>
  </si>
  <si>
    <t>Pago De Creditos M/n</t>
  </si>
  <si>
    <t>Traspaso A: Beneficiario 0107026355</t>
  </si>
  <si>
    <t>Traspaso De: Bohm Breuer Ricardo Miguel</t>
  </si>
  <si>
    <t>23/06/2025</t>
  </si>
  <si>
    <t>Traspaso De: Actividades De Asesoria Comercial Ltda</t>
  </si>
  <si>
    <t>Traspaso De: Felipe Guillermo Potthoff Mardones</t>
  </si>
  <si>
    <t>Traspaso De: Servicios De Limpeza Y Fu Migacion Patricia Veroni</t>
  </si>
  <si>
    <t>Traspaso De: Homevan Services Spa</t>
  </si>
  <si>
    <t>Traspaso De: Sepulveda Munoz Luis Roberto</t>
  </si>
  <si>
    <t>Traspaso De: Soc Comer Y Consult De Soluciones Digita</t>
  </si>
  <si>
    <t>App-traspaso De: Sociedad Medica S Y B Spa</t>
  </si>
  <si>
    <t>19/06/2025</t>
  </si>
  <si>
    <t>Providencia</t>
  </si>
  <si>
    <t>2231485</t>
  </si>
  <si>
    <t>Traspaso De: Easton Spa</t>
  </si>
  <si>
    <t>Traspaso De: Transportes Aereo Maritimo Terrestre Limitada</t>
  </si>
  <si>
    <t>Pago En Sii.cl*</t>
  </si>
  <si>
    <t>Pago: Proveedores 0965429409</t>
  </si>
  <si>
    <t>Pago: Proveedores 0968796208</t>
  </si>
  <si>
    <t>18/06/2025</t>
  </si>
  <si>
    <t>Traspaso De: Instituto Hijas De Nuestra Senora De La Miser</t>
  </si>
  <si>
    <t>Traspaso De: Confecciones Sonia Melej Y Compani</t>
  </si>
  <si>
    <t>Deposito En Efectivo</t>
  </si>
  <si>
    <t>Porvenir</t>
  </si>
  <si>
    <t>9120083</t>
  </si>
  <si>
    <t>Traspaso A: Agua Family Spa</t>
  </si>
  <si>
    <t>17/06/2025</t>
  </si>
  <si>
    <t>Comision Mensual Plan Ctacte Pyme</t>
  </si>
  <si>
    <t>Traspaso De: Importadora Y Distribuidora Tress</t>
  </si>
  <si>
    <t>Traspaso De: Rolando Mauricio Rojas Agurto</t>
  </si>
  <si>
    <t>Traspaso De: Felipe Victor Armijo Ceballos</t>
  </si>
  <si>
    <t>Traspaso De: Arriendos Y Administracio Nes Limitada</t>
  </si>
  <si>
    <t>Traspaso De: Minera San Pedro S.a.</t>
  </si>
  <si>
    <t>Traspaso De: Fernando Andres Besser Mahuzier</t>
  </si>
  <si>
    <t>16/06/2025</t>
  </si>
  <si>
    <t>Traspaso De: Comercial E Inversiones Cervecera Del Puerto</t>
  </si>
  <si>
    <t>Traspaso De: Distrib De Productos Graficos Mas Sa</t>
  </si>
  <si>
    <t>Traspaso De: Servicios Vortex Spa</t>
  </si>
  <si>
    <t>Traspaso De: Inversiones Y Desarrollo Matrix Spa</t>
  </si>
  <si>
    <t>Prima Seguro Desgravamen  *</t>
  </si>
  <si>
    <t>Traspaso De: Salar De Pintados S A</t>
  </si>
  <si>
    <t>Traspaso De: Sociedad Informatica Siglo 21 Limitada</t>
  </si>
  <si>
    <t>13/06/2025</t>
  </si>
  <si>
    <t>Traspaso De: Nelson Andres Salazar Pons</t>
  </si>
  <si>
    <t>Traspaso De: Pago Proveedores En Linea</t>
  </si>
  <si>
    <t>Traspaso De: Jure Esguep Ltda</t>
  </si>
  <si>
    <t>Traspaso De: Inks ? Coatings Chile S.a.</t>
  </si>
  <si>
    <t>Pago Instituciones Previsionales</t>
  </si>
  <si>
    <t>Traspaso De: Impresores Integrales Limitada</t>
  </si>
  <si>
    <t>Traspaso De: World Survey Services Sa</t>
  </si>
  <si>
    <t>Traspaso De: Transporte Y Logistica C ? C Limit</t>
  </si>
  <si>
    <t>12/06/2025</t>
  </si>
  <si>
    <t>4957047</t>
  </si>
  <si>
    <t>Pago Automatico Tarjeta De Credito</t>
  </si>
  <si>
    <t>Provision: Proveedores 00000</t>
  </si>
  <si>
    <t>Pago: Proveedores 0816687004</t>
  </si>
  <si>
    <t>11/06/2025</t>
  </si>
  <si>
    <t>Plaza Pedro De Valdivia</t>
  </si>
  <si>
    <t>3361668</t>
  </si>
  <si>
    <t>Traspaso De: Comercial Mpg Spa</t>
  </si>
  <si>
    <t>Traspaso De: Elizabeth Carolina Ara</t>
  </si>
  <si>
    <t>Traspaso De: Distribuidora Victoria Spa</t>
  </si>
  <si>
    <t>Traspaso De: Abraham Zedan E Hijos Limitada</t>
  </si>
  <si>
    <t>Traspaso De: Rocio Nicole Salazar Menares</t>
  </si>
  <si>
    <t>10/06/2025</t>
  </si>
  <si>
    <t>Traspaso De: Digimaster Spa</t>
  </si>
  <si>
    <t>Traspaso De: Comercial Inarcon Spa</t>
  </si>
  <si>
    <t>Traspaso A: Ascarcon Ltda</t>
  </si>
  <si>
    <t>Pago: Proveedores 0764625005</t>
  </si>
  <si>
    <t>Traspaso De: Comercializadora San Juan Limitada</t>
  </si>
  <si>
    <t>Traspaso A: Inversiones Apolo Spa</t>
  </si>
  <si>
    <t>09/06/2025</t>
  </si>
  <si>
    <t>Traspaso De: Gestion Y Servicios Conta Bles Y Tributarios Limit</t>
  </si>
  <si>
    <t>Traspaso De: Rodolfo Esteban Martinez Machuca</t>
  </si>
  <si>
    <t>Traspaso De: Inversiones E Inmobiliaria Rasa Spa</t>
  </si>
  <si>
    <t>06/06/2025</t>
  </si>
  <si>
    <t>Pago: Proveedores 0761638343</t>
  </si>
  <si>
    <t>Pago: Proveedores 0933600009</t>
  </si>
  <si>
    <t>Pago: Proveedores 0779799409</t>
  </si>
  <si>
    <t>Traspaso A: Ups De Chile Ltda.</t>
  </si>
  <si>
    <t>Traspaso De: Corporacion Educacional San Benildo</t>
  </si>
  <si>
    <t>Traspaso A: Etimar Spa</t>
  </si>
  <si>
    <t>Traspaso A: Dvc Computacion Ltda</t>
  </si>
  <si>
    <t>05/06/2025</t>
  </si>
  <si>
    <t>Comision Servicio De Pagos</t>
  </si>
  <si>
    <t>Traspaso De: A Professional Aviation Services Chile S</t>
  </si>
  <si>
    <t>Traspaso De: Corporacion Educacional San Jose De La Famili</t>
  </si>
  <si>
    <t>Traspaso De: Acevedo Y Compania Spa</t>
  </si>
  <si>
    <t>04/06/2025</t>
  </si>
  <si>
    <t>Traspaso A: Inversiones Isla Kent Spa</t>
  </si>
  <si>
    <t>Traspaso A: Inmobiliaria Monjitas Sa</t>
  </si>
  <si>
    <t>Traspaso A: Malsch Y Compania S.a.</t>
  </si>
  <si>
    <t>03/06/2025</t>
  </si>
  <si>
    <t>Intereses Linea De Credito</t>
  </si>
  <si>
    <t>Impuesto Linea De Credito</t>
  </si>
  <si>
    <t>Pago: Proveedores 0965569405</t>
  </si>
  <si>
    <t>Traspaso De: Veronica Silvia Cisternas Aguirre</t>
  </si>
  <si>
    <t>Traspaso De: Juan Pablo Arcos Valenzuela</t>
  </si>
  <si>
    <t>02/06/2025</t>
  </si>
  <si>
    <t>Traspaso De: Luis Gonzalo Manzano Donoso</t>
  </si>
  <si>
    <t>Traspaso De: Maria Carolina Doren</t>
  </si>
  <si>
    <t>Pago: Proveedores 0769396942</t>
  </si>
  <si>
    <t>Traspaso De: Bluemedical Spa</t>
  </si>
  <si>
    <t>Traspaso De: Ingetrol Corporativo Limitada</t>
  </si>
  <si>
    <t>Traspaso De: Revista Mundo Nuevo Limit Ada</t>
  </si>
  <si>
    <t>Traspaso De: Imp Y Comercializadora Ksk Group Spa</t>
  </si>
  <si>
    <t>Traspaso De: Asmc Project Spa</t>
  </si>
  <si>
    <t>CLASIFICACION</t>
  </si>
  <si>
    <t>INFORME FLUJO CAJA</t>
  </si>
  <si>
    <t>FECHA DE VENCIMIENTO: 01/08/2025 hasta 30/06/2026</t>
  </si>
  <si>
    <t>EMPRESA: RECICLAJES ECOLOGICOS DE CHILE LIMITADA</t>
  </si>
  <si>
    <t>DETALLES</t>
  </si>
  <si>
    <t>AGO-2025</t>
  </si>
  <si>
    <t>SEP-2025</t>
  </si>
  <si>
    <t>OCT-2025</t>
  </si>
  <si>
    <t>NOV-2025</t>
  </si>
  <si>
    <t>DIC-2025</t>
  </si>
  <si>
    <t>ENE-2026</t>
  </si>
  <si>
    <t>FEB-2026</t>
  </si>
  <si>
    <t>MAR-2026</t>
  </si>
  <si>
    <t>ABR-2026</t>
  </si>
  <si>
    <t>MAY-2026</t>
  </si>
  <si>
    <t>JUN-2026</t>
  </si>
  <si>
    <t>TOTALES</t>
  </si>
  <si>
    <t>INGRESOS</t>
  </si>
  <si>
    <t>SALDO INICIAL</t>
  </si>
  <si>
    <t xml:space="preserve">1.01.05.01 - Facturas por cobrar Nacional- FLUJO </t>
  </si>
  <si>
    <t xml:space="preserve">Financiamiento Externo </t>
  </si>
  <si>
    <t>TOTAL INGRESOS</t>
  </si>
  <si>
    <t>EGRESOS</t>
  </si>
  <si>
    <t xml:space="preserve">2.01.07.01 - Proveedores Nacionales Fijos </t>
  </si>
  <si>
    <t xml:space="preserve">2.01.07.01 - Proveedores Nacionales existencias </t>
  </si>
  <si>
    <t>2.01.08.01 - Remuneraciones por Pagar</t>
  </si>
  <si>
    <t>2.01.07.01 - Proveedores Arrdo  Oficina , estacionamiento ,Kame</t>
  </si>
  <si>
    <t xml:space="preserve">Impuestos </t>
  </si>
  <si>
    <t>Imposiciones</t>
  </si>
  <si>
    <t xml:space="preserve">Honorarios </t>
  </si>
  <si>
    <t>Pago Tarjeta de crédito</t>
  </si>
  <si>
    <t xml:space="preserve">Crédito Banco de Chile </t>
  </si>
  <si>
    <t>Gastos y comisiones Bancarias ( BANCO CHILE - SECURITY )</t>
  </si>
  <si>
    <t>Bice ( intereses prestamo)</t>
  </si>
  <si>
    <t>TOTAL EGRESOS</t>
  </si>
  <si>
    <t>SUPERHABIT / DÉFICIT</t>
  </si>
  <si>
    <t>SALDO DISPONIBLE</t>
  </si>
  <si>
    <t xml:space="preserve">2.01.07.01 - Proveedores Nacionales </t>
  </si>
  <si>
    <t xml:space="preserve">LINEA DE CREDITO </t>
  </si>
  <si>
    <t xml:space="preserve">Seguros </t>
  </si>
  <si>
    <t>2.01.07.01 - Proveedores Nacionales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</si>
</sst>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#,##0_ ;\-#,##0\ 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ptos Narrow"/>
      <family val="2"/>
      <scheme val="minor"/>
    </font>
    <font>
      <b/>
      <sz val="12"/>
      <color rgb="FF00B050"/>
      <name val="Aptos Narrow"/>
      <family val="2"/>
      <scheme val="minor"/>
    </font>
    <font>
      <b/>
      <sz val="12"/>
      <color rgb="FFEE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249977111117893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/>
      <right/>
      <top style="thin">
        <color theme="0" tint="-0.249977111117893"/>
      </top>
      <bottom style="thin">
        <color theme="0"/>
      </bottom>
      <diagonal/>
    </border>
    <border>
      <left/>
      <right style="thin">
        <color theme="0"/>
      </right>
      <top style="thin">
        <color theme="0" tint="-0.249977111117893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2" fillId="3" borderId="1" xfId="0" applyFont="1" applyFill="1" applyBorder="1" applyAlignment="1" applyProtection="1">
      <alignment horizontal="left" vertical="center" wrapText="1" indent="1"/>
      <protection locked="0"/>
    </xf>
    <xf numFmtId="0" fontId="2" fillId="3" borderId="4" xfId="0" applyFont="1" applyFill="1" applyBorder="1" applyAlignment="1" applyProtection="1">
      <alignment horizontal="left" vertical="center" wrapText="1" indent="1"/>
      <protection locked="0"/>
    </xf>
    <xf numFmtId="0" fontId="2" fillId="3" borderId="6" xfId="0" applyFont="1" applyFill="1" applyBorder="1" applyAlignment="1" applyProtection="1">
      <alignment horizontal="left" vertical="center" wrapText="1" indent="1"/>
      <protection locked="0"/>
    </xf>
    <xf numFmtId="165" fontId="2" fillId="3" borderId="7" xfId="0" applyNumberFormat="1" applyFont="1" applyFill="1" applyBorder="1" applyAlignment="1">
      <alignment horizontal="right" vertical="center" wrapText="1" indent="1"/>
    </xf>
    <xf numFmtId="0" fontId="2" fillId="3" borderId="0" xfId="0" applyFont="1" applyFill="1"/>
    <xf numFmtId="0" fontId="3" fillId="3" borderId="0" xfId="0" applyFont="1" applyFill="1" applyAlignment="1">
      <alignment horizontal="center" vertical="center"/>
    </xf>
    <xf numFmtId="2" fontId="4" fillId="0" borderId="8" xfId="0" applyNumberFormat="1" applyFont="1" applyBorder="1" applyAlignment="1">
      <alignment vertical="center"/>
    </xf>
    <xf numFmtId="2" fontId="4" fillId="0" borderId="9" xfId="0" applyNumberFormat="1" applyFont="1" applyBorder="1" applyAlignment="1">
      <alignment vertical="center"/>
    </xf>
    <xf numFmtId="2" fontId="4" fillId="0" borderId="10" xfId="0" applyNumberFormat="1" applyFont="1" applyBorder="1" applyAlignment="1">
      <alignment vertical="center"/>
    </xf>
    <xf numFmtId="2" fontId="4" fillId="0" borderId="11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13" xfId="0" applyNumberFormat="1" applyFont="1" applyBorder="1" applyAlignment="1">
      <alignment vertical="center"/>
    </xf>
    <xf numFmtId="0" fontId="2" fillId="3" borderId="14" xfId="0" applyFont="1" applyFill="1" applyBorder="1"/>
    <xf numFmtId="0" fontId="2" fillId="3" borderId="15" xfId="0" applyFont="1" applyFill="1" applyBorder="1"/>
    <xf numFmtId="0" fontId="2" fillId="0" borderId="16" xfId="0" applyFont="1" applyBorder="1"/>
    <xf numFmtId="0" fontId="2" fillId="0" borderId="10" xfId="0" applyFont="1" applyBorder="1"/>
    <xf numFmtId="0" fontId="2" fillId="0" borderId="9" xfId="0" applyFont="1" applyBorder="1"/>
    <xf numFmtId="0" fontId="2" fillId="0" borderId="18" xfId="0" applyFont="1" applyBorder="1"/>
    <xf numFmtId="0" fontId="2" fillId="3" borderId="11" xfId="0" applyFont="1" applyFill="1" applyBorder="1"/>
    <xf numFmtId="0" fontId="2" fillId="3" borderId="12" xfId="0" applyFont="1" applyFill="1" applyBorder="1"/>
    <xf numFmtId="0" fontId="5" fillId="3" borderId="0" xfId="0" applyFont="1" applyFill="1" applyAlignment="1">
      <alignment vertical="center" wrapText="1"/>
    </xf>
    <xf numFmtId="0" fontId="5" fillId="3" borderId="19" xfId="0" applyFont="1" applyFill="1" applyBorder="1" applyAlignment="1">
      <alignment vertical="center" wrapText="1"/>
    </xf>
    <xf numFmtId="0" fontId="5" fillId="3" borderId="20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 indent="1"/>
    </xf>
    <xf numFmtId="164" fontId="2" fillId="3" borderId="2" xfId="0" applyNumberFormat="1" applyFont="1" applyFill="1" applyBorder="1" applyAlignment="1">
      <alignment horizontal="left" vertical="center" indent="1"/>
    </xf>
    <xf numFmtId="165" fontId="2" fillId="3" borderId="1" xfId="0" applyNumberFormat="1" applyFont="1" applyFill="1" applyBorder="1" applyAlignment="1">
      <alignment horizontal="right" vertical="center" wrapText="1" indent="1"/>
    </xf>
    <xf numFmtId="165" fontId="2" fillId="3" borderId="4" xfId="0" applyNumberFormat="1" applyFont="1" applyFill="1" applyBorder="1" applyAlignment="1">
      <alignment horizontal="right" vertical="center" wrapText="1" indent="1"/>
    </xf>
    <xf numFmtId="165" fontId="2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5" fillId="3" borderId="17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0" xfId="0" applyFont="1"/>
    <xf numFmtId="3" fontId="6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0" fillId="0" borderId="0" xfId="0" applyNumberFormat="1"/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rubilar\Recotoner%20Dropbox\henry%20rubilar\C_Henry_Rubilar\GERENCIA\REUNION%20ASESOR%2002.07.2025\tblInfFlujoCaja_Proyecci&#243;n_Agosto_2025_Junio_2026.xlsx" TargetMode="External"/><Relationship Id="rId1" Type="http://schemas.openxmlformats.org/officeDocument/2006/relationships/externalLinkPath" Target="/Users/Hrubilar/Recotoner%20Dropbox/henry%20rubilar/C_Henry_Rubilar/GERENCIA/REUNION%20ASESOR%2002.07.2025/tblInfFlujoCaja_Proyecci&#243;n_Agosto_2025_Junio_20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d"/>
      <sheetName val="PPTO RESULTADOS"/>
      <sheetName val="flujo Julio 2025"/>
      <sheetName val="proveedores_mensuales "/>
      <sheetName val="PROYECCION COMPRAS PROV "/>
      <sheetName val="FLUJO INGRESOS "/>
      <sheetName val="REMUNERACIONES_PPTO"/>
      <sheetName val="IMPUESTOS PROYECTADOS "/>
      <sheetName val="TABLA CREDITO "/>
    </sheetNames>
    <sheetDataSet>
      <sheetData sheetId="0"/>
      <sheetData sheetId="1"/>
      <sheetData sheetId="2"/>
      <sheetData sheetId="3">
        <row r="84">
          <cell r="Q84">
            <v>0.3</v>
          </cell>
        </row>
      </sheetData>
      <sheetData sheetId="4"/>
      <sheetData sheetId="5">
        <row r="8">
          <cell r="C8">
            <v>50854293.000000007</v>
          </cell>
          <cell r="D8">
            <v>52178049</v>
          </cell>
          <cell r="E8">
            <v>55266813</v>
          </cell>
          <cell r="F8">
            <v>59679333.000000007</v>
          </cell>
          <cell r="G8">
            <v>60341211</v>
          </cell>
          <cell r="H8">
            <v>65305296</v>
          </cell>
          <cell r="I8">
            <v>66518739</v>
          </cell>
          <cell r="J8">
            <v>73137519</v>
          </cell>
          <cell r="K8">
            <v>78763482</v>
          </cell>
          <cell r="L8">
            <v>81741933</v>
          </cell>
          <cell r="M8">
            <v>82624437</v>
          </cell>
        </row>
      </sheetData>
      <sheetData sheetId="6">
        <row r="4">
          <cell r="C4">
            <v>14153718</v>
          </cell>
          <cell r="D4">
            <v>4835636</v>
          </cell>
        </row>
        <row r="5">
          <cell r="C5">
            <v>13961718</v>
          </cell>
          <cell r="D5">
            <v>4787636</v>
          </cell>
        </row>
        <row r="6">
          <cell r="C6">
            <v>14057718</v>
          </cell>
        </row>
        <row r="7">
          <cell r="C7">
            <v>14249718</v>
          </cell>
          <cell r="D7">
            <v>4859636</v>
          </cell>
        </row>
        <row r="8">
          <cell r="C8">
            <v>14537718</v>
          </cell>
          <cell r="D8">
            <v>4931636</v>
          </cell>
        </row>
        <row r="9">
          <cell r="C9">
            <v>14537718</v>
          </cell>
          <cell r="D9">
            <v>4931636</v>
          </cell>
        </row>
        <row r="10">
          <cell r="C10">
            <v>14537718</v>
          </cell>
          <cell r="D10">
            <v>4931636</v>
          </cell>
        </row>
        <row r="11">
          <cell r="C11">
            <v>14537718</v>
          </cell>
          <cell r="D11">
            <v>4931636</v>
          </cell>
        </row>
        <row r="12">
          <cell r="C12">
            <v>14537718</v>
          </cell>
          <cell r="D12">
            <v>4931636</v>
          </cell>
        </row>
        <row r="13">
          <cell r="C13">
            <v>14537718</v>
          </cell>
          <cell r="D13">
            <v>4931636</v>
          </cell>
        </row>
        <row r="14">
          <cell r="C14">
            <v>14537718</v>
          </cell>
          <cell r="D14">
            <v>4931636</v>
          </cell>
        </row>
      </sheetData>
      <sheetData sheetId="7">
        <row r="9">
          <cell r="C9">
            <v>5818955.5</v>
          </cell>
          <cell r="H9">
            <v>6904268.91764706</v>
          </cell>
          <cell r="M9">
            <v>6994249.7176470589</v>
          </cell>
          <cell r="R9">
            <v>7338063.717647058</v>
          </cell>
          <cell r="V9">
            <v>8099460.3176470604</v>
          </cell>
          <cell r="AA9">
            <v>7980649.8176470585</v>
          </cell>
          <cell r="AF9">
            <v>8814764.41764706</v>
          </cell>
          <cell r="AK9">
            <v>9905482.91764706</v>
          </cell>
          <cell r="AP9">
            <v>9636004.0176470578</v>
          </cell>
          <cell r="AU9">
            <v>10504541.217647059</v>
          </cell>
          <cell r="AZ9">
            <v>10997612.517647058</v>
          </cell>
        </row>
      </sheetData>
      <sheetData sheetId="8">
        <row r="6">
          <cell r="G6">
            <v>1499369</v>
          </cell>
        </row>
        <row r="7">
          <cell r="G7">
            <v>1497398</v>
          </cell>
        </row>
        <row r="8">
          <cell r="G8">
            <v>1496587</v>
          </cell>
        </row>
        <row r="9">
          <cell r="G9">
            <v>1496277</v>
          </cell>
        </row>
        <row r="10">
          <cell r="G10">
            <v>1494945</v>
          </cell>
        </row>
        <row r="11">
          <cell r="G11">
            <v>1495471</v>
          </cell>
        </row>
        <row r="12">
          <cell r="G12">
            <v>1492850</v>
          </cell>
        </row>
        <row r="13">
          <cell r="G13">
            <v>1491623</v>
          </cell>
        </row>
        <row r="14">
          <cell r="G14">
            <v>1491916</v>
          </cell>
        </row>
        <row r="15">
          <cell r="G15">
            <v>1491019</v>
          </cell>
        </row>
        <row r="16">
          <cell r="G16">
            <v>1489802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EDA2-BB1F-4DFF-9F34-B004576D5196}">
  <dimension ref="A1:N259"/>
  <sheetViews>
    <sheetView tabSelected="1" topLeftCell="A100" workbookViewId="0">
      <selection activeCell="G105" sqref="G105"/>
    </sheetView>
  </sheetViews>
  <sheetFormatPr baseColWidth="10" defaultRowHeight="14.4" x14ac:dyDescent="0.3"/>
  <cols>
    <col min="1" max="1" width="14.77734375" customWidth="1"/>
    <col min="2" max="2" width="9.109375" customWidth="1"/>
    <col min="3" max="3" width="44.77734375" customWidth="1"/>
    <col min="4" max="4" width="21.109375" customWidth="1"/>
    <col min="5" max="5" width="21.44140625" customWidth="1"/>
    <col min="6" max="6" width="28.109375" customWidth="1"/>
    <col min="7" max="7" width="25" customWidth="1"/>
    <col min="8" max="8" width="9" customWidth="1"/>
    <col min="9" max="9" width="11" customWidth="1"/>
    <col min="10" max="10" width="3" customWidth="1"/>
    <col min="11" max="11" width="8.5546875" hidden="1" customWidth="1"/>
    <col min="12" max="12" width="71.6640625" style="43" customWidth="1"/>
    <col min="257" max="257" width="14.77734375" customWidth="1"/>
    <col min="258" max="258" width="9.109375" customWidth="1"/>
    <col min="259" max="259" width="46.6640625" customWidth="1"/>
    <col min="260" max="260" width="21.109375" customWidth="1"/>
    <col min="261" max="261" width="21.44140625" customWidth="1"/>
    <col min="262" max="262" width="28.109375" customWidth="1"/>
    <col min="263" max="263" width="25" customWidth="1"/>
    <col min="264" max="265" width="0" hidden="1" customWidth="1"/>
    <col min="266" max="266" width="27.77734375" customWidth="1"/>
    <col min="267" max="267" width="0" hidden="1" customWidth="1"/>
    <col min="513" max="513" width="14.77734375" customWidth="1"/>
    <col min="514" max="514" width="9.109375" customWidth="1"/>
    <col min="515" max="515" width="46.6640625" customWidth="1"/>
    <col min="516" max="516" width="21.109375" customWidth="1"/>
    <col min="517" max="517" width="21.44140625" customWidth="1"/>
    <col min="518" max="518" width="28.109375" customWidth="1"/>
    <col min="519" max="519" width="25" customWidth="1"/>
    <col min="520" max="521" width="0" hidden="1" customWidth="1"/>
    <col min="522" max="522" width="27.77734375" customWidth="1"/>
    <col min="523" max="523" width="0" hidden="1" customWidth="1"/>
    <col min="769" max="769" width="14.77734375" customWidth="1"/>
    <col min="770" max="770" width="9.109375" customWidth="1"/>
    <col min="771" max="771" width="46.6640625" customWidth="1"/>
    <col min="772" max="772" width="21.109375" customWidth="1"/>
    <col min="773" max="773" width="21.44140625" customWidth="1"/>
    <col min="774" max="774" width="28.109375" customWidth="1"/>
    <col min="775" max="775" width="25" customWidth="1"/>
    <col min="776" max="777" width="0" hidden="1" customWidth="1"/>
    <col min="778" max="778" width="27.77734375" customWidth="1"/>
    <col min="779" max="779" width="0" hidden="1" customWidth="1"/>
    <col min="1025" max="1025" width="14.77734375" customWidth="1"/>
    <col min="1026" max="1026" width="9.109375" customWidth="1"/>
    <col min="1027" max="1027" width="46.6640625" customWidth="1"/>
    <col min="1028" max="1028" width="21.109375" customWidth="1"/>
    <col min="1029" max="1029" width="21.44140625" customWidth="1"/>
    <col min="1030" max="1030" width="28.109375" customWidth="1"/>
    <col min="1031" max="1031" width="25" customWidth="1"/>
    <col min="1032" max="1033" width="0" hidden="1" customWidth="1"/>
    <col min="1034" max="1034" width="27.77734375" customWidth="1"/>
    <col min="1035" max="1035" width="0" hidden="1" customWidth="1"/>
    <col min="1281" max="1281" width="14.77734375" customWidth="1"/>
    <col min="1282" max="1282" width="9.109375" customWidth="1"/>
    <col min="1283" max="1283" width="46.6640625" customWidth="1"/>
    <col min="1284" max="1284" width="21.109375" customWidth="1"/>
    <col min="1285" max="1285" width="21.44140625" customWidth="1"/>
    <col min="1286" max="1286" width="28.109375" customWidth="1"/>
    <col min="1287" max="1287" width="25" customWidth="1"/>
    <col min="1288" max="1289" width="0" hidden="1" customWidth="1"/>
    <col min="1290" max="1290" width="27.77734375" customWidth="1"/>
    <col min="1291" max="1291" width="0" hidden="1" customWidth="1"/>
    <col min="1537" max="1537" width="14.77734375" customWidth="1"/>
    <col min="1538" max="1538" width="9.109375" customWidth="1"/>
    <col min="1539" max="1539" width="46.6640625" customWidth="1"/>
    <col min="1540" max="1540" width="21.109375" customWidth="1"/>
    <col min="1541" max="1541" width="21.44140625" customWidth="1"/>
    <col min="1542" max="1542" width="28.109375" customWidth="1"/>
    <col min="1543" max="1543" width="25" customWidth="1"/>
    <col min="1544" max="1545" width="0" hidden="1" customWidth="1"/>
    <col min="1546" max="1546" width="27.77734375" customWidth="1"/>
    <col min="1547" max="1547" width="0" hidden="1" customWidth="1"/>
    <col min="1793" max="1793" width="14.77734375" customWidth="1"/>
    <col min="1794" max="1794" width="9.109375" customWidth="1"/>
    <col min="1795" max="1795" width="46.6640625" customWidth="1"/>
    <col min="1796" max="1796" width="21.109375" customWidth="1"/>
    <col min="1797" max="1797" width="21.44140625" customWidth="1"/>
    <col min="1798" max="1798" width="28.109375" customWidth="1"/>
    <col min="1799" max="1799" width="25" customWidth="1"/>
    <col min="1800" max="1801" width="0" hidden="1" customWidth="1"/>
    <col min="1802" max="1802" width="27.77734375" customWidth="1"/>
    <col min="1803" max="1803" width="0" hidden="1" customWidth="1"/>
    <col min="2049" max="2049" width="14.77734375" customWidth="1"/>
    <col min="2050" max="2050" width="9.109375" customWidth="1"/>
    <col min="2051" max="2051" width="46.6640625" customWidth="1"/>
    <col min="2052" max="2052" width="21.109375" customWidth="1"/>
    <col min="2053" max="2053" width="21.44140625" customWidth="1"/>
    <col min="2054" max="2054" width="28.109375" customWidth="1"/>
    <col min="2055" max="2055" width="25" customWidth="1"/>
    <col min="2056" max="2057" width="0" hidden="1" customWidth="1"/>
    <col min="2058" max="2058" width="27.77734375" customWidth="1"/>
    <col min="2059" max="2059" width="0" hidden="1" customWidth="1"/>
    <col min="2305" max="2305" width="14.77734375" customWidth="1"/>
    <col min="2306" max="2306" width="9.109375" customWidth="1"/>
    <col min="2307" max="2307" width="46.6640625" customWidth="1"/>
    <col min="2308" max="2308" width="21.109375" customWidth="1"/>
    <col min="2309" max="2309" width="21.44140625" customWidth="1"/>
    <col min="2310" max="2310" width="28.109375" customWidth="1"/>
    <col min="2311" max="2311" width="25" customWidth="1"/>
    <col min="2312" max="2313" width="0" hidden="1" customWidth="1"/>
    <col min="2314" max="2314" width="27.77734375" customWidth="1"/>
    <col min="2315" max="2315" width="0" hidden="1" customWidth="1"/>
    <col min="2561" max="2561" width="14.77734375" customWidth="1"/>
    <col min="2562" max="2562" width="9.109375" customWidth="1"/>
    <col min="2563" max="2563" width="46.6640625" customWidth="1"/>
    <col min="2564" max="2564" width="21.109375" customWidth="1"/>
    <col min="2565" max="2565" width="21.44140625" customWidth="1"/>
    <col min="2566" max="2566" width="28.109375" customWidth="1"/>
    <col min="2567" max="2567" width="25" customWidth="1"/>
    <col min="2568" max="2569" width="0" hidden="1" customWidth="1"/>
    <col min="2570" max="2570" width="27.77734375" customWidth="1"/>
    <col min="2571" max="2571" width="0" hidden="1" customWidth="1"/>
    <col min="2817" max="2817" width="14.77734375" customWidth="1"/>
    <col min="2818" max="2818" width="9.109375" customWidth="1"/>
    <col min="2819" max="2819" width="46.6640625" customWidth="1"/>
    <col min="2820" max="2820" width="21.109375" customWidth="1"/>
    <col min="2821" max="2821" width="21.44140625" customWidth="1"/>
    <col min="2822" max="2822" width="28.109375" customWidth="1"/>
    <col min="2823" max="2823" width="25" customWidth="1"/>
    <col min="2824" max="2825" width="0" hidden="1" customWidth="1"/>
    <col min="2826" max="2826" width="27.77734375" customWidth="1"/>
    <col min="2827" max="2827" width="0" hidden="1" customWidth="1"/>
    <col min="3073" max="3073" width="14.77734375" customWidth="1"/>
    <col min="3074" max="3074" width="9.109375" customWidth="1"/>
    <col min="3075" max="3075" width="46.6640625" customWidth="1"/>
    <col min="3076" max="3076" width="21.109375" customWidth="1"/>
    <col min="3077" max="3077" width="21.44140625" customWidth="1"/>
    <col min="3078" max="3078" width="28.109375" customWidth="1"/>
    <col min="3079" max="3079" width="25" customWidth="1"/>
    <col min="3080" max="3081" width="0" hidden="1" customWidth="1"/>
    <col min="3082" max="3082" width="27.77734375" customWidth="1"/>
    <col min="3083" max="3083" width="0" hidden="1" customWidth="1"/>
    <col min="3329" max="3329" width="14.77734375" customWidth="1"/>
    <col min="3330" max="3330" width="9.109375" customWidth="1"/>
    <col min="3331" max="3331" width="46.6640625" customWidth="1"/>
    <col min="3332" max="3332" width="21.109375" customWidth="1"/>
    <col min="3333" max="3333" width="21.44140625" customWidth="1"/>
    <col min="3334" max="3334" width="28.109375" customWidth="1"/>
    <col min="3335" max="3335" width="25" customWidth="1"/>
    <col min="3336" max="3337" width="0" hidden="1" customWidth="1"/>
    <col min="3338" max="3338" width="27.77734375" customWidth="1"/>
    <col min="3339" max="3339" width="0" hidden="1" customWidth="1"/>
    <col min="3585" max="3585" width="14.77734375" customWidth="1"/>
    <col min="3586" max="3586" width="9.109375" customWidth="1"/>
    <col min="3587" max="3587" width="46.6640625" customWidth="1"/>
    <col min="3588" max="3588" width="21.109375" customWidth="1"/>
    <col min="3589" max="3589" width="21.44140625" customWidth="1"/>
    <col min="3590" max="3590" width="28.109375" customWidth="1"/>
    <col min="3591" max="3591" width="25" customWidth="1"/>
    <col min="3592" max="3593" width="0" hidden="1" customWidth="1"/>
    <col min="3594" max="3594" width="27.77734375" customWidth="1"/>
    <col min="3595" max="3595" width="0" hidden="1" customWidth="1"/>
    <col min="3841" max="3841" width="14.77734375" customWidth="1"/>
    <col min="3842" max="3842" width="9.109375" customWidth="1"/>
    <col min="3843" max="3843" width="46.6640625" customWidth="1"/>
    <col min="3844" max="3844" width="21.109375" customWidth="1"/>
    <col min="3845" max="3845" width="21.44140625" customWidth="1"/>
    <col min="3846" max="3846" width="28.109375" customWidth="1"/>
    <col min="3847" max="3847" width="25" customWidth="1"/>
    <col min="3848" max="3849" width="0" hidden="1" customWidth="1"/>
    <col min="3850" max="3850" width="27.77734375" customWidth="1"/>
    <col min="3851" max="3851" width="0" hidden="1" customWidth="1"/>
    <col min="4097" max="4097" width="14.77734375" customWidth="1"/>
    <col min="4098" max="4098" width="9.109375" customWidth="1"/>
    <col min="4099" max="4099" width="46.6640625" customWidth="1"/>
    <col min="4100" max="4100" width="21.109375" customWidth="1"/>
    <col min="4101" max="4101" width="21.44140625" customWidth="1"/>
    <col min="4102" max="4102" width="28.109375" customWidth="1"/>
    <col min="4103" max="4103" width="25" customWidth="1"/>
    <col min="4104" max="4105" width="0" hidden="1" customWidth="1"/>
    <col min="4106" max="4106" width="27.77734375" customWidth="1"/>
    <col min="4107" max="4107" width="0" hidden="1" customWidth="1"/>
    <col min="4353" max="4353" width="14.77734375" customWidth="1"/>
    <col min="4354" max="4354" width="9.109375" customWidth="1"/>
    <col min="4355" max="4355" width="46.6640625" customWidth="1"/>
    <col min="4356" max="4356" width="21.109375" customWidth="1"/>
    <col min="4357" max="4357" width="21.44140625" customWidth="1"/>
    <col min="4358" max="4358" width="28.109375" customWidth="1"/>
    <col min="4359" max="4359" width="25" customWidth="1"/>
    <col min="4360" max="4361" width="0" hidden="1" customWidth="1"/>
    <col min="4362" max="4362" width="27.77734375" customWidth="1"/>
    <col min="4363" max="4363" width="0" hidden="1" customWidth="1"/>
    <col min="4609" max="4609" width="14.77734375" customWidth="1"/>
    <col min="4610" max="4610" width="9.109375" customWidth="1"/>
    <col min="4611" max="4611" width="46.6640625" customWidth="1"/>
    <col min="4612" max="4612" width="21.109375" customWidth="1"/>
    <col min="4613" max="4613" width="21.44140625" customWidth="1"/>
    <col min="4614" max="4614" width="28.109375" customWidth="1"/>
    <col min="4615" max="4615" width="25" customWidth="1"/>
    <col min="4616" max="4617" width="0" hidden="1" customWidth="1"/>
    <col min="4618" max="4618" width="27.77734375" customWidth="1"/>
    <col min="4619" max="4619" width="0" hidden="1" customWidth="1"/>
    <col min="4865" max="4865" width="14.77734375" customWidth="1"/>
    <col min="4866" max="4866" width="9.109375" customWidth="1"/>
    <col min="4867" max="4867" width="46.6640625" customWidth="1"/>
    <col min="4868" max="4868" width="21.109375" customWidth="1"/>
    <col min="4869" max="4869" width="21.44140625" customWidth="1"/>
    <col min="4870" max="4870" width="28.109375" customWidth="1"/>
    <col min="4871" max="4871" width="25" customWidth="1"/>
    <col min="4872" max="4873" width="0" hidden="1" customWidth="1"/>
    <col min="4874" max="4874" width="27.77734375" customWidth="1"/>
    <col min="4875" max="4875" width="0" hidden="1" customWidth="1"/>
    <col min="5121" max="5121" width="14.77734375" customWidth="1"/>
    <col min="5122" max="5122" width="9.109375" customWidth="1"/>
    <col min="5123" max="5123" width="46.6640625" customWidth="1"/>
    <col min="5124" max="5124" width="21.109375" customWidth="1"/>
    <col min="5125" max="5125" width="21.44140625" customWidth="1"/>
    <col min="5126" max="5126" width="28.109375" customWidth="1"/>
    <col min="5127" max="5127" width="25" customWidth="1"/>
    <col min="5128" max="5129" width="0" hidden="1" customWidth="1"/>
    <col min="5130" max="5130" width="27.77734375" customWidth="1"/>
    <col min="5131" max="5131" width="0" hidden="1" customWidth="1"/>
    <col min="5377" max="5377" width="14.77734375" customWidth="1"/>
    <col min="5378" max="5378" width="9.109375" customWidth="1"/>
    <col min="5379" max="5379" width="46.6640625" customWidth="1"/>
    <col min="5380" max="5380" width="21.109375" customWidth="1"/>
    <col min="5381" max="5381" width="21.44140625" customWidth="1"/>
    <col min="5382" max="5382" width="28.109375" customWidth="1"/>
    <col min="5383" max="5383" width="25" customWidth="1"/>
    <col min="5384" max="5385" width="0" hidden="1" customWidth="1"/>
    <col min="5386" max="5386" width="27.77734375" customWidth="1"/>
    <col min="5387" max="5387" width="0" hidden="1" customWidth="1"/>
    <col min="5633" max="5633" width="14.77734375" customWidth="1"/>
    <col min="5634" max="5634" width="9.109375" customWidth="1"/>
    <col min="5635" max="5635" width="46.6640625" customWidth="1"/>
    <col min="5636" max="5636" width="21.109375" customWidth="1"/>
    <col min="5637" max="5637" width="21.44140625" customWidth="1"/>
    <col min="5638" max="5638" width="28.109375" customWidth="1"/>
    <col min="5639" max="5639" width="25" customWidth="1"/>
    <col min="5640" max="5641" width="0" hidden="1" customWidth="1"/>
    <col min="5642" max="5642" width="27.77734375" customWidth="1"/>
    <col min="5643" max="5643" width="0" hidden="1" customWidth="1"/>
    <col min="5889" max="5889" width="14.77734375" customWidth="1"/>
    <col min="5890" max="5890" width="9.109375" customWidth="1"/>
    <col min="5891" max="5891" width="46.6640625" customWidth="1"/>
    <col min="5892" max="5892" width="21.109375" customWidth="1"/>
    <col min="5893" max="5893" width="21.44140625" customWidth="1"/>
    <col min="5894" max="5894" width="28.109375" customWidth="1"/>
    <col min="5895" max="5895" width="25" customWidth="1"/>
    <col min="5896" max="5897" width="0" hidden="1" customWidth="1"/>
    <col min="5898" max="5898" width="27.77734375" customWidth="1"/>
    <col min="5899" max="5899" width="0" hidden="1" customWidth="1"/>
    <col min="6145" max="6145" width="14.77734375" customWidth="1"/>
    <col min="6146" max="6146" width="9.109375" customWidth="1"/>
    <col min="6147" max="6147" width="46.6640625" customWidth="1"/>
    <col min="6148" max="6148" width="21.109375" customWidth="1"/>
    <col min="6149" max="6149" width="21.44140625" customWidth="1"/>
    <col min="6150" max="6150" width="28.109375" customWidth="1"/>
    <col min="6151" max="6151" width="25" customWidth="1"/>
    <col min="6152" max="6153" width="0" hidden="1" customWidth="1"/>
    <col min="6154" max="6154" width="27.77734375" customWidth="1"/>
    <col min="6155" max="6155" width="0" hidden="1" customWidth="1"/>
    <col min="6401" max="6401" width="14.77734375" customWidth="1"/>
    <col min="6402" max="6402" width="9.109375" customWidth="1"/>
    <col min="6403" max="6403" width="46.6640625" customWidth="1"/>
    <col min="6404" max="6404" width="21.109375" customWidth="1"/>
    <col min="6405" max="6405" width="21.44140625" customWidth="1"/>
    <col min="6406" max="6406" width="28.109375" customWidth="1"/>
    <col min="6407" max="6407" width="25" customWidth="1"/>
    <col min="6408" max="6409" width="0" hidden="1" customWidth="1"/>
    <col min="6410" max="6410" width="27.77734375" customWidth="1"/>
    <col min="6411" max="6411" width="0" hidden="1" customWidth="1"/>
    <col min="6657" max="6657" width="14.77734375" customWidth="1"/>
    <col min="6658" max="6658" width="9.109375" customWidth="1"/>
    <col min="6659" max="6659" width="46.6640625" customWidth="1"/>
    <col min="6660" max="6660" width="21.109375" customWidth="1"/>
    <col min="6661" max="6661" width="21.44140625" customWidth="1"/>
    <col min="6662" max="6662" width="28.109375" customWidth="1"/>
    <col min="6663" max="6663" width="25" customWidth="1"/>
    <col min="6664" max="6665" width="0" hidden="1" customWidth="1"/>
    <col min="6666" max="6666" width="27.77734375" customWidth="1"/>
    <col min="6667" max="6667" width="0" hidden="1" customWidth="1"/>
    <col min="6913" max="6913" width="14.77734375" customWidth="1"/>
    <col min="6914" max="6914" width="9.109375" customWidth="1"/>
    <col min="6915" max="6915" width="46.6640625" customWidth="1"/>
    <col min="6916" max="6916" width="21.109375" customWidth="1"/>
    <col min="6917" max="6917" width="21.44140625" customWidth="1"/>
    <col min="6918" max="6918" width="28.109375" customWidth="1"/>
    <col min="6919" max="6919" width="25" customWidth="1"/>
    <col min="6920" max="6921" width="0" hidden="1" customWidth="1"/>
    <col min="6922" max="6922" width="27.77734375" customWidth="1"/>
    <col min="6923" max="6923" width="0" hidden="1" customWidth="1"/>
    <col min="7169" max="7169" width="14.77734375" customWidth="1"/>
    <col min="7170" max="7170" width="9.109375" customWidth="1"/>
    <col min="7171" max="7171" width="46.6640625" customWidth="1"/>
    <col min="7172" max="7172" width="21.109375" customWidth="1"/>
    <col min="7173" max="7173" width="21.44140625" customWidth="1"/>
    <col min="7174" max="7174" width="28.109375" customWidth="1"/>
    <col min="7175" max="7175" width="25" customWidth="1"/>
    <col min="7176" max="7177" width="0" hidden="1" customWidth="1"/>
    <col min="7178" max="7178" width="27.77734375" customWidth="1"/>
    <col min="7179" max="7179" width="0" hidden="1" customWidth="1"/>
    <col min="7425" max="7425" width="14.77734375" customWidth="1"/>
    <col min="7426" max="7426" width="9.109375" customWidth="1"/>
    <col min="7427" max="7427" width="46.6640625" customWidth="1"/>
    <col min="7428" max="7428" width="21.109375" customWidth="1"/>
    <col min="7429" max="7429" width="21.44140625" customWidth="1"/>
    <col min="7430" max="7430" width="28.109375" customWidth="1"/>
    <col min="7431" max="7431" width="25" customWidth="1"/>
    <col min="7432" max="7433" width="0" hidden="1" customWidth="1"/>
    <col min="7434" max="7434" width="27.77734375" customWidth="1"/>
    <col min="7435" max="7435" width="0" hidden="1" customWidth="1"/>
    <col min="7681" max="7681" width="14.77734375" customWidth="1"/>
    <col min="7682" max="7682" width="9.109375" customWidth="1"/>
    <col min="7683" max="7683" width="46.6640625" customWidth="1"/>
    <col min="7684" max="7684" width="21.109375" customWidth="1"/>
    <col min="7685" max="7685" width="21.44140625" customWidth="1"/>
    <col min="7686" max="7686" width="28.109375" customWidth="1"/>
    <col min="7687" max="7687" width="25" customWidth="1"/>
    <col min="7688" max="7689" width="0" hidden="1" customWidth="1"/>
    <col min="7690" max="7690" width="27.77734375" customWidth="1"/>
    <col min="7691" max="7691" width="0" hidden="1" customWidth="1"/>
    <col min="7937" max="7937" width="14.77734375" customWidth="1"/>
    <col min="7938" max="7938" width="9.109375" customWidth="1"/>
    <col min="7939" max="7939" width="46.6640625" customWidth="1"/>
    <col min="7940" max="7940" width="21.109375" customWidth="1"/>
    <col min="7941" max="7941" width="21.44140625" customWidth="1"/>
    <col min="7942" max="7942" width="28.109375" customWidth="1"/>
    <col min="7943" max="7943" width="25" customWidth="1"/>
    <col min="7944" max="7945" width="0" hidden="1" customWidth="1"/>
    <col min="7946" max="7946" width="27.77734375" customWidth="1"/>
    <col min="7947" max="7947" width="0" hidden="1" customWidth="1"/>
    <col min="8193" max="8193" width="14.77734375" customWidth="1"/>
    <col min="8194" max="8194" width="9.109375" customWidth="1"/>
    <col min="8195" max="8195" width="46.6640625" customWidth="1"/>
    <col min="8196" max="8196" width="21.109375" customWidth="1"/>
    <col min="8197" max="8197" width="21.44140625" customWidth="1"/>
    <col min="8198" max="8198" width="28.109375" customWidth="1"/>
    <col min="8199" max="8199" width="25" customWidth="1"/>
    <col min="8200" max="8201" width="0" hidden="1" customWidth="1"/>
    <col min="8202" max="8202" width="27.77734375" customWidth="1"/>
    <col min="8203" max="8203" width="0" hidden="1" customWidth="1"/>
    <col min="8449" max="8449" width="14.77734375" customWidth="1"/>
    <col min="8450" max="8450" width="9.109375" customWidth="1"/>
    <col min="8451" max="8451" width="46.6640625" customWidth="1"/>
    <col min="8452" max="8452" width="21.109375" customWidth="1"/>
    <col min="8453" max="8453" width="21.44140625" customWidth="1"/>
    <col min="8454" max="8454" width="28.109375" customWidth="1"/>
    <col min="8455" max="8455" width="25" customWidth="1"/>
    <col min="8456" max="8457" width="0" hidden="1" customWidth="1"/>
    <col min="8458" max="8458" width="27.77734375" customWidth="1"/>
    <col min="8459" max="8459" width="0" hidden="1" customWidth="1"/>
    <col min="8705" max="8705" width="14.77734375" customWidth="1"/>
    <col min="8706" max="8706" width="9.109375" customWidth="1"/>
    <col min="8707" max="8707" width="46.6640625" customWidth="1"/>
    <col min="8708" max="8708" width="21.109375" customWidth="1"/>
    <col min="8709" max="8709" width="21.44140625" customWidth="1"/>
    <col min="8710" max="8710" width="28.109375" customWidth="1"/>
    <col min="8711" max="8711" width="25" customWidth="1"/>
    <col min="8712" max="8713" width="0" hidden="1" customWidth="1"/>
    <col min="8714" max="8714" width="27.77734375" customWidth="1"/>
    <col min="8715" max="8715" width="0" hidden="1" customWidth="1"/>
    <col min="8961" max="8961" width="14.77734375" customWidth="1"/>
    <col min="8962" max="8962" width="9.109375" customWidth="1"/>
    <col min="8963" max="8963" width="46.6640625" customWidth="1"/>
    <col min="8964" max="8964" width="21.109375" customWidth="1"/>
    <col min="8965" max="8965" width="21.44140625" customWidth="1"/>
    <col min="8966" max="8966" width="28.109375" customWidth="1"/>
    <col min="8967" max="8967" width="25" customWidth="1"/>
    <col min="8968" max="8969" width="0" hidden="1" customWidth="1"/>
    <col min="8970" max="8970" width="27.77734375" customWidth="1"/>
    <col min="8971" max="8971" width="0" hidden="1" customWidth="1"/>
    <col min="9217" max="9217" width="14.77734375" customWidth="1"/>
    <col min="9218" max="9218" width="9.109375" customWidth="1"/>
    <col min="9219" max="9219" width="46.6640625" customWidth="1"/>
    <col min="9220" max="9220" width="21.109375" customWidth="1"/>
    <col min="9221" max="9221" width="21.44140625" customWidth="1"/>
    <col min="9222" max="9222" width="28.109375" customWidth="1"/>
    <col min="9223" max="9223" width="25" customWidth="1"/>
    <col min="9224" max="9225" width="0" hidden="1" customWidth="1"/>
    <col min="9226" max="9226" width="27.77734375" customWidth="1"/>
    <col min="9227" max="9227" width="0" hidden="1" customWidth="1"/>
    <col min="9473" max="9473" width="14.77734375" customWidth="1"/>
    <col min="9474" max="9474" width="9.109375" customWidth="1"/>
    <col min="9475" max="9475" width="46.6640625" customWidth="1"/>
    <col min="9476" max="9476" width="21.109375" customWidth="1"/>
    <col min="9477" max="9477" width="21.44140625" customWidth="1"/>
    <col min="9478" max="9478" width="28.109375" customWidth="1"/>
    <col min="9479" max="9479" width="25" customWidth="1"/>
    <col min="9480" max="9481" width="0" hidden="1" customWidth="1"/>
    <col min="9482" max="9482" width="27.77734375" customWidth="1"/>
    <col min="9483" max="9483" width="0" hidden="1" customWidth="1"/>
    <col min="9729" max="9729" width="14.77734375" customWidth="1"/>
    <col min="9730" max="9730" width="9.109375" customWidth="1"/>
    <col min="9731" max="9731" width="46.6640625" customWidth="1"/>
    <col min="9732" max="9732" width="21.109375" customWidth="1"/>
    <col min="9733" max="9733" width="21.44140625" customWidth="1"/>
    <col min="9734" max="9734" width="28.109375" customWidth="1"/>
    <col min="9735" max="9735" width="25" customWidth="1"/>
    <col min="9736" max="9737" width="0" hidden="1" customWidth="1"/>
    <col min="9738" max="9738" width="27.77734375" customWidth="1"/>
    <col min="9739" max="9739" width="0" hidden="1" customWidth="1"/>
    <col min="9985" max="9985" width="14.77734375" customWidth="1"/>
    <col min="9986" max="9986" width="9.109375" customWidth="1"/>
    <col min="9987" max="9987" width="46.6640625" customWidth="1"/>
    <col min="9988" max="9988" width="21.109375" customWidth="1"/>
    <col min="9989" max="9989" width="21.44140625" customWidth="1"/>
    <col min="9990" max="9990" width="28.109375" customWidth="1"/>
    <col min="9991" max="9991" width="25" customWidth="1"/>
    <col min="9992" max="9993" width="0" hidden="1" customWidth="1"/>
    <col min="9994" max="9994" width="27.77734375" customWidth="1"/>
    <col min="9995" max="9995" width="0" hidden="1" customWidth="1"/>
    <col min="10241" max="10241" width="14.77734375" customWidth="1"/>
    <col min="10242" max="10242" width="9.109375" customWidth="1"/>
    <col min="10243" max="10243" width="46.6640625" customWidth="1"/>
    <col min="10244" max="10244" width="21.109375" customWidth="1"/>
    <col min="10245" max="10245" width="21.44140625" customWidth="1"/>
    <col min="10246" max="10246" width="28.109375" customWidth="1"/>
    <col min="10247" max="10247" width="25" customWidth="1"/>
    <col min="10248" max="10249" width="0" hidden="1" customWidth="1"/>
    <col min="10250" max="10250" width="27.77734375" customWidth="1"/>
    <col min="10251" max="10251" width="0" hidden="1" customWidth="1"/>
    <col min="10497" max="10497" width="14.77734375" customWidth="1"/>
    <col min="10498" max="10498" width="9.109375" customWidth="1"/>
    <col min="10499" max="10499" width="46.6640625" customWidth="1"/>
    <col min="10500" max="10500" width="21.109375" customWidth="1"/>
    <col min="10501" max="10501" width="21.44140625" customWidth="1"/>
    <col min="10502" max="10502" width="28.109375" customWidth="1"/>
    <col min="10503" max="10503" width="25" customWidth="1"/>
    <col min="10504" max="10505" width="0" hidden="1" customWidth="1"/>
    <col min="10506" max="10506" width="27.77734375" customWidth="1"/>
    <col min="10507" max="10507" width="0" hidden="1" customWidth="1"/>
    <col min="10753" max="10753" width="14.77734375" customWidth="1"/>
    <col min="10754" max="10754" width="9.109375" customWidth="1"/>
    <col min="10755" max="10755" width="46.6640625" customWidth="1"/>
    <col min="10756" max="10756" width="21.109375" customWidth="1"/>
    <col min="10757" max="10757" width="21.44140625" customWidth="1"/>
    <col min="10758" max="10758" width="28.109375" customWidth="1"/>
    <col min="10759" max="10759" width="25" customWidth="1"/>
    <col min="10760" max="10761" width="0" hidden="1" customWidth="1"/>
    <col min="10762" max="10762" width="27.77734375" customWidth="1"/>
    <col min="10763" max="10763" width="0" hidden="1" customWidth="1"/>
    <col min="11009" max="11009" width="14.77734375" customWidth="1"/>
    <col min="11010" max="11010" width="9.109375" customWidth="1"/>
    <col min="11011" max="11011" width="46.6640625" customWidth="1"/>
    <col min="11012" max="11012" width="21.109375" customWidth="1"/>
    <col min="11013" max="11013" width="21.44140625" customWidth="1"/>
    <col min="11014" max="11014" width="28.109375" customWidth="1"/>
    <col min="11015" max="11015" width="25" customWidth="1"/>
    <col min="11016" max="11017" width="0" hidden="1" customWidth="1"/>
    <col min="11018" max="11018" width="27.77734375" customWidth="1"/>
    <col min="11019" max="11019" width="0" hidden="1" customWidth="1"/>
    <col min="11265" max="11265" width="14.77734375" customWidth="1"/>
    <col min="11266" max="11266" width="9.109375" customWidth="1"/>
    <col min="11267" max="11267" width="46.6640625" customWidth="1"/>
    <col min="11268" max="11268" width="21.109375" customWidth="1"/>
    <col min="11269" max="11269" width="21.44140625" customWidth="1"/>
    <col min="11270" max="11270" width="28.109375" customWidth="1"/>
    <col min="11271" max="11271" width="25" customWidth="1"/>
    <col min="11272" max="11273" width="0" hidden="1" customWidth="1"/>
    <col min="11274" max="11274" width="27.77734375" customWidth="1"/>
    <col min="11275" max="11275" width="0" hidden="1" customWidth="1"/>
    <col min="11521" max="11521" width="14.77734375" customWidth="1"/>
    <col min="11522" max="11522" width="9.109375" customWidth="1"/>
    <col min="11523" max="11523" width="46.6640625" customWidth="1"/>
    <col min="11524" max="11524" width="21.109375" customWidth="1"/>
    <col min="11525" max="11525" width="21.44140625" customWidth="1"/>
    <col min="11526" max="11526" width="28.109375" customWidth="1"/>
    <col min="11527" max="11527" width="25" customWidth="1"/>
    <col min="11528" max="11529" width="0" hidden="1" customWidth="1"/>
    <col min="11530" max="11530" width="27.77734375" customWidth="1"/>
    <col min="11531" max="11531" width="0" hidden="1" customWidth="1"/>
    <col min="11777" max="11777" width="14.77734375" customWidth="1"/>
    <col min="11778" max="11778" width="9.109375" customWidth="1"/>
    <col min="11779" max="11779" width="46.6640625" customWidth="1"/>
    <col min="11780" max="11780" width="21.109375" customWidth="1"/>
    <col min="11781" max="11781" width="21.44140625" customWidth="1"/>
    <col min="11782" max="11782" width="28.109375" customWidth="1"/>
    <col min="11783" max="11783" width="25" customWidth="1"/>
    <col min="11784" max="11785" width="0" hidden="1" customWidth="1"/>
    <col min="11786" max="11786" width="27.77734375" customWidth="1"/>
    <col min="11787" max="11787" width="0" hidden="1" customWidth="1"/>
    <col min="12033" max="12033" width="14.77734375" customWidth="1"/>
    <col min="12034" max="12034" width="9.109375" customWidth="1"/>
    <col min="12035" max="12035" width="46.6640625" customWidth="1"/>
    <col min="12036" max="12036" width="21.109375" customWidth="1"/>
    <col min="12037" max="12037" width="21.44140625" customWidth="1"/>
    <col min="12038" max="12038" width="28.109375" customWidth="1"/>
    <col min="12039" max="12039" width="25" customWidth="1"/>
    <col min="12040" max="12041" width="0" hidden="1" customWidth="1"/>
    <col min="12042" max="12042" width="27.77734375" customWidth="1"/>
    <col min="12043" max="12043" width="0" hidden="1" customWidth="1"/>
    <col min="12289" max="12289" width="14.77734375" customWidth="1"/>
    <col min="12290" max="12290" width="9.109375" customWidth="1"/>
    <col min="12291" max="12291" width="46.6640625" customWidth="1"/>
    <col min="12292" max="12292" width="21.109375" customWidth="1"/>
    <col min="12293" max="12293" width="21.44140625" customWidth="1"/>
    <col min="12294" max="12294" width="28.109375" customWidth="1"/>
    <col min="12295" max="12295" width="25" customWidth="1"/>
    <col min="12296" max="12297" width="0" hidden="1" customWidth="1"/>
    <col min="12298" max="12298" width="27.77734375" customWidth="1"/>
    <col min="12299" max="12299" width="0" hidden="1" customWidth="1"/>
    <col min="12545" max="12545" width="14.77734375" customWidth="1"/>
    <col min="12546" max="12546" width="9.109375" customWidth="1"/>
    <col min="12547" max="12547" width="46.6640625" customWidth="1"/>
    <col min="12548" max="12548" width="21.109375" customWidth="1"/>
    <col min="12549" max="12549" width="21.44140625" customWidth="1"/>
    <col min="12550" max="12550" width="28.109375" customWidth="1"/>
    <col min="12551" max="12551" width="25" customWidth="1"/>
    <col min="12552" max="12553" width="0" hidden="1" customWidth="1"/>
    <col min="12554" max="12554" width="27.77734375" customWidth="1"/>
    <col min="12555" max="12555" width="0" hidden="1" customWidth="1"/>
    <col min="12801" max="12801" width="14.77734375" customWidth="1"/>
    <col min="12802" max="12802" width="9.109375" customWidth="1"/>
    <col min="12803" max="12803" width="46.6640625" customWidth="1"/>
    <col min="12804" max="12804" width="21.109375" customWidth="1"/>
    <col min="12805" max="12805" width="21.44140625" customWidth="1"/>
    <col min="12806" max="12806" width="28.109375" customWidth="1"/>
    <col min="12807" max="12807" width="25" customWidth="1"/>
    <col min="12808" max="12809" width="0" hidden="1" customWidth="1"/>
    <col min="12810" max="12810" width="27.77734375" customWidth="1"/>
    <col min="12811" max="12811" width="0" hidden="1" customWidth="1"/>
    <col min="13057" max="13057" width="14.77734375" customWidth="1"/>
    <col min="13058" max="13058" width="9.109375" customWidth="1"/>
    <col min="13059" max="13059" width="46.6640625" customWidth="1"/>
    <col min="13060" max="13060" width="21.109375" customWidth="1"/>
    <col min="13061" max="13061" width="21.44140625" customWidth="1"/>
    <col min="13062" max="13062" width="28.109375" customWidth="1"/>
    <col min="13063" max="13063" width="25" customWidth="1"/>
    <col min="13064" max="13065" width="0" hidden="1" customWidth="1"/>
    <col min="13066" max="13066" width="27.77734375" customWidth="1"/>
    <col min="13067" max="13067" width="0" hidden="1" customWidth="1"/>
    <col min="13313" max="13313" width="14.77734375" customWidth="1"/>
    <col min="13314" max="13314" width="9.109375" customWidth="1"/>
    <col min="13315" max="13315" width="46.6640625" customWidth="1"/>
    <col min="13316" max="13316" width="21.109375" customWidth="1"/>
    <col min="13317" max="13317" width="21.44140625" customWidth="1"/>
    <col min="13318" max="13318" width="28.109375" customWidth="1"/>
    <col min="13319" max="13319" width="25" customWidth="1"/>
    <col min="13320" max="13321" width="0" hidden="1" customWidth="1"/>
    <col min="13322" max="13322" width="27.77734375" customWidth="1"/>
    <col min="13323" max="13323" width="0" hidden="1" customWidth="1"/>
    <col min="13569" max="13569" width="14.77734375" customWidth="1"/>
    <col min="13570" max="13570" width="9.109375" customWidth="1"/>
    <col min="13571" max="13571" width="46.6640625" customWidth="1"/>
    <col min="13572" max="13572" width="21.109375" customWidth="1"/>
    <col min="13573" max="13573" width="21.44140625" customWidth="1"/>
    <col min="13574" max="13574" width="28.109375" customWidth="1"/>
    <col min="13575" max="13575" width="25" customWidth="1"/>
    <col min="13576" max="13577" width="0" hidden="1" customWidth="1"/>
    <col min="13578" max="13578" width="27.77734375" customWidth="1"/>
    <col min="13579" max="13579" width="0" hidden="1" customWidth="1"/>
    <col min="13825" max="13825" width="14.77734375" customWidth="1"/>
    <col min="13826" max="13826" width="9.109375" customWidth="1"/>
    <col min="13827" max="13827" width="46.6640625" customWidth="1"/>
    <col min="13828" max="13828" width="21.109375" customWidth="1"/>
    <col min="13829" max="13829" width="21.44140625" customWidth="1"/>
    <col min="13830" max="13830" width="28.109375" customWidth="1"/>
    <col min="13831" max="13831" width="25" customWidth="1"/>
    <col min="13832" max="13833" width="0" hidden="1" customWidth="1"/>
    <col min="13834" max="13834" width="27.77734375" customWidth="1"/>
    <col min="13835" max="13835" width="0" hidden="1" customWidth="1"/>
    <col min="14081" max="14081" width="14.77734375" customWidth="1"/>
    <col min="14082" max="14082" width="9.109375" customWidth="1"/>
    <col min="14083" max="14083" width="46.6640625" customWidth="1"/>
    <col min="14084" max="14084" width="21.109375" customWidth="1"/>
    <col min="14085" max="14085" width="21.44140625" customWidth="1"/>
    <col min="14086" max="14086" width="28.109375" customWidth="1"/>
    <col min="14087" max="14087" width="25" customWidth="1"/>
    <col min="14088" max="14089" width="0" hidden="1" customWidth="1"/>
    <col min="14090" max="14090" width="27.77734375" customWidth="1"/>
    <col min="14091" max="14091" width="0" hidden="1" customWidth="1"/>
    <col min="14337" max="14337" width="14.77734375" customWidth="1"/>
    <col min="14338" max="14338" width="9.109375" customWidth="1"/>
    <col min="14339" max="14339" width="46.6640625" customWidth="1"/>
    <col min="14340" max="14340" width="21.109375" customWidth="1"/>
    <col min="14341" max="14341" width="21.44140625" customWidth="1"/>
    <col min="14342" max="14342" width="28.109375" customWidth="1"/>
    <col min="14343" max="14343" width="25" customWidth="1"/>
    <col min="14344" max="14345" width="0" hidden="1" customWidth="1"/>
    <col min="14346" max="14346" width="27.77734375" customWidth="1"/>
    <col min="14347" max="14347" width="0" hidden="1" customWidth="1"/>
    <col min="14593" max="14593" width="14.77734375" customWidth="1"/>
    <col min="14594" max="14594" width="9.109375" customWidth="1"/>
    <col min="14595" max="14595" width="46.6640625" customWidth="1"/>
    <col min="14596" max="14596" width="21.109375" customWidth="1"/>
    <col min="14597" max="14597" width="21.44140625" customWidth="1"/>
    <col min="14598" max="14598" width="28.109375" customWidth="1"/>
    <col min="14599" max="14599" width="25" customWidth="1"/>
    <col min="14600" max="14601" width="0" hidden="1" customWidth="1"/>
    <col min="14602" max="14602" width="27.77734375" customWidth="1"/>
    <col min="14603" max="14603" width="0" hidden="1" customWidth="1"/>
    <col min="14849" max="14849" width="14.77734375" customWidth="1"/>
    <col min="14850" max="14850" width="9.109375" customWidth="1"/>
    <col min="14851" max="14851" width="46.6640625" customWidth="1"/>
    <col min="14852" max="14852" width="21.109375" customWidth="1"/>
    <col min="14853" max="14853" width="21.44140625" customWidth="1"/>
    <col min="14854" max="14854" width="28.109375" customWidth="1"/>
    <col min="14855" max="14855" width="25" customWidth="1"/>
    <col min="14856" max="14857" width="0" hidden="1" customWidth="1"/>
    <col min="14858" max="14858" width="27.77734375" customWidth="1"/>
    <col min="14859" max="14859" width="0" hidden="1" customWidth="1"/>
    <col min="15105" max="15105" width="14.77734375" customWidth="1"/>
    <col min="15106" max="15106" width="9.109375" customWidth="1"/>
    <col min="15107" max="15107" width="46.6640625" customWidth="1"/>
    <col min="15108" max="15108" width="21.109375" customWidth="1"/>
    <col min="15109" max="15109" width="21.44140625" customWidth="1"/>
    <col min="15110" max="15110" width="28.109375" customWidth="1"/>
    <col min="15111" max="15111" width="25" customWidth="1"/>
    <col min="15112" max="15113" width="0" hidden="1" customWidth="1"/>
    <col min="15114" max="15114" width="27.77734375" customWidth="1"/>
    <col min="15115" max="15115" width="0" hidden="1" customWidth="1"/>
    <col min="15361" max="15361" width="14.77734375" customWidth="1"/>
    <col min="15362" max="15362" width="9.109375" customWidth="1"/>
    <col min="15363" max="15363" width="46.6640625" customWidth="1"/>
    <col min="15364" max="15364" width="21.109375" customWidth="1"/>
    <col min="15365" max="15365" width="21.44140625" customWidth="1"/>
    <col min="15366" max="15366" width="28.109375" customWidth="1"/>
    <col min="15367" max="15367" width="25" customWidth="1"/>
    <col min="15368" max="15369" width="0" hidden="1" customWidth="1"/>
    <col min="15370" max="15370" width="27.77734375" customWidth="1"/>
    <col min="15371" max="15371" width="0" hidden="1" customWidth="1"/>
    <col min="15617" max="15617" width="14.77734375" customWidth="1"/>
    <col min="15618" max="15618" width="9.109375" customWidth="1"/>
    <col min="15619" max="15619" width="46.6640625" customWidth="1"/>
    <col min="15620" max="15620" width="21.109375" customWidth="1"/>
    <col min="15621" max="15621" width="21.44140625" customWidth="1"/>
    <col min="15622" max="15622" width="28.109375" customWidth="1"/>
    <col min="15623" max="15623" width="25" customWidth="1"/>
    <col min="15624" max="15625" width="0" hidden="1" customWidth="1"/>
    <col min="15626" max="15626" width="27.77734375" customWidth="1"/>
    <col min="15627" max="15627" width="0" hidden="1" customWidth="1"/>
    <col min="15873" max="15873" width="14.77734375" customWidth="1"/>
    <col min="15874" max="15874" width="9.109375" customWidth="1"/>
    <col min="15875" max="15875" width="46.6640625" customWidth="1"/>
    <col min="15876" max="15876" width="21.109375" customWidth="1"/>
    <col min="15877" max="15877" width="21.44140625" customWidth="1"/>
    <col min="15878" max="15878" width="28.109375" customWidth="1"/>
    <col min="15879" max="15879" width="25" customWidth="1"/>
    <col min="15880" max="15881" width="0" hidden="1" customWidth="1"/>
    <col min="15882" max="15882" width="27.77734375" customWidth="1"/>
    <col min="15883" max="15883" width="0" hidden="1" customWidth="1"/>
    <col min="16129" max="16129" width="14.77734375" customWidth="1"/>
    <col min="16130" max="16130" width="9.109375" customWidth="1"/>
    <col min="16131" max="16131" width="46.6640625" customWidth="1"/>
    <col min="16132" max="16132" width="21.109375" customWidth="1"/>
    <col min="16133" max="16133" width="21.44140625" customWidth="1"/>
    <col min="16134" max="16134" width="28.109375" customWidth="1"/>
    <col min="16135" max="16135" width="25" customWidth="1"/>
    <col min="16136" max="16137" width="0" hidden="1" customWidth="1"/>
    <col min="16138" max="16138" width="27.77734375" customWidth="1"/>
    <col min="16139" max="16139" width="0" hidden="1" customWidth="1"/>
  </cols>
  <sheetData>
    <row r="1" spans="1:14" ht="23.25" customHeight="1" x14ac:dyDescent="0.3">
      <c r="A1" s="31" t="s">
        <v>0</v>
      </c>
      <c r="B1" s="32"/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31" t="s">
        <v>6</v>
      </c>
      <c r="I1" s="33"/>
      <c r="J1" s="33"/>
      <c r="K1" s="32"/>
      <c r="L1" s="44" t="s">
        <v>166</v>
      </c>
      <c r="M1" s="45"/>
      <c r="N1" s="45"/>
    </row>
    <row r="2" spans="1:14" ht="31.05" customHeight="1" x14ac:dyDescent="0.3">
      <c r="A2" s="26" t="s">
        <v>7</v>
      </c>
      <c r="B2" s="27"/>
      <c r="C2" s="3" t="s">
        <v>8</v>
      </c>
      <c r="D2" s="4" t="s">
        <v>9</v>
      </c>
      <c r="E2" s="5"/>
      <c r="F2" s="6"/>
      <c r="G2" s="6">
        <v>2278533</v>
      </c>
      <c r="H2" s="28">
        <v>0</v>
      </c>
      <c r="I2" s="29"/>
      <c r="J2" s="29"/>
      <c r="K2" s="30"/>
      <c r="L2" s="42" t="s">
        <v>204</v>
      </c>
    </row>
    <row r="3" spans="1:14" ht="31.05" customHeight="1" x14ac:dyDescent="0.3">
      <c r="A3" s="26" t="s">
        <v>7</v>
      </c>
      <c r="B3" s="27"/>
      <c r="C3" s="3" t="s">
        <v>10</v>
      </c>
      <c r="D3" s="4" t="s">
        <v>11</v>
      </c>
      <c r="E3" s="5"/>
      <c r="F3" s="6"/>
      <c r="G3" s="6">
        <v>43999</v>
      </c>
      <c r="H3" s="28">
        <v>-2278533</v>
      </c>
      <c r="I3" s="29"/>
      <c r="J3" s="29"/>
      <c r="K3" s="30"/>
      <c r="L3" s="43" t="s">
        <v>185</v>
      </c>
    </row>
    <row r="4" spans="1:14" ht="31.05" customHeight="1" x14ac:dyDescent="0.3">
      <c r="A4" s="26" t="s">
        <v>7</v>
      </c>
      <c r="B4" s="27"/>
      <c r="C4" s="3" t="s">
        <v>12</v>
      </c>
      <c r="D4" s="4" t="s">
        <v>11</v>
      </c>
      <c r="E4" s="5"/>
      <c r="F4" s="6"/>
      <c r="G4" s="6">
        <v>1426479</v>
      </c>
      <c r="H4" s="28">
        <v>-2322532</v>
      </c>
      <c r="I4" s="29"/>
      <c r="J4" s="29"/>
      <c r="K4" s="30"/>
      <c r="L4" s="43" t="s">
        <v>185</v>
      </c>
    </row>
    <row r="5" spans="1:14" ht="31.05" customHeight="1" x14ac:dyDescent="0.3">
      <c r="A5" s="26" t="s">
        <v>7</v>
      </c>
      <c r="B5" s="27"/>
      <c r="C5" s="3" t="s">
        <v>13</v>
      </c>
      <c r="D5" s="4" t="s">
        <v>11</v>
      </c>
      <c r="E5" s="5"/>
      <c r="F5" s="6"/>
      <c r="G5" s="6">
        <v>141993</v>
      </c>
      <c r="H5" s="28">
        <v>-3749011</v>
      </c>
      <c r="I5" s="29"/>
      <c r="J5" s="29"/>
      <c r="K5" s="30"/>
      <c r="L5" s="43" t="s">
        <v>185</v>
      </c>
    </row>
    <row r="6" spans="1:14" ht="31.05" customHeight="1" x14ac:dyDescent="0.3">
      <c r="A6" s="26" t="s">
        <v>7</v>
      </c>
      <c r="B6" s="27"/>
      <c r="C6" s="3" t="s">
        <v>14</v>
      </c>
      <c r="D6" s="4" t="s">
        <v>11</v>
      </c>
      <c r="E6" s="5"/>
      <c r="F6" s="6"/>
      <c r="G6" s="6">
        <v>28120</v>
      </c>
      <c r="H6" s="28">
        <v>-3891004</v>
      </c>
      <c r="I6" s="29"/>
      <c r="J6" s="29"/>
      <c r="K6" s="30"/>
      <c r="L6" s="43" t="s">
        <v>185</v>
      </c>
    </row>
    <row r="7" spans="1:14" ht="31.05" customHeight="1" x14ac:dyDescent="0.3">
      <c r="A7" s="26" t="s">
        <v>7</v>
      </c>
      <c r="B7" s="27"/>
      <c r="C7" s="3" t="s">
        <v>15</v>
      </c>
      <c r="D7" s="4" t="s">
        <v>11</v>
      </c>
      <c r="E7" s="5"/>
      <c r="F7" s="6"/>
      <c r="G7" s="6">
        <v>130937</v>
      </c>
      <c r="H7" s="28">
        <v>-3919124</v>
      </c>
      <c r="I7" s="29"/>
      <c r="J7" s="29"/>
      <c r="K7" s="30"/>
      <c r="L7" s="43" t="s">
        <v>185</v>
      </c>
    </row>
    <row r="8" spans="1:14" ht="31.05" customHeight="1" x14ac:dyDescent="0.3">
      <c r="A8" s="26" t="s">
        <v>7</v>
      </c>
      <c r="B8" s="27"/>
      <c r="C8" s="3" t="s">
        <v>16</v>
      </c>
      <c r="D8" s="4" t="s">
        <v>11</v>
      </c>
      <c r="E8" s="5"/>
      <c r="F8" s="6">
        <v>297500</v>
      </c>
      <c r="G8" s="6"/>
      <c r="H8" s="28">
        <v>-4050061</v>
      </c>
      <c r="I8" s="29"/>
      <c r="J8" s="29"/>
      <c r="K8" s="30"/>
      <c r="L8" s="43" t="s">
        <v>203</v>
      </c>
    </row>
    <row r="9" spans="1:14" ht="31.05" customHeight="1" x14ac:dyDescent="0.3">
      <c r="A9" s="26" t="s">
        <v>7</v>
      </c>
      <c r="B9" s="27"/>
      <c r="C9" s="3" t="s">
        <v>17</v>
      </c>
      <c r="D9" s="4" t="s">
        <v>18</v>
      </c>
      <c r="E9" s="5"/>
      <c r="F9" s="6"/>
      <c r="G9" s="6">
        <v>105541</v>
      </c>
      <c r="H9" s="28">
        <v>-3752561</v>
      </c>
      <c r="I9" s="29"/>
      <c r="J9" s="29"/>
      <c r="K9" s="30"/>
      <c r="L9" s="43" t="s">
        <v>185</v>
      </c>
    </row>
    <row r="10" spans="1:14" ht="31.05" customHeight="1" x14ac:dyDescent="0.3">
      <c r="A10" s="26" t="s">
        <v>7</v>
      </c>
      <c r="B10" s="27"/>
      <c r="C10" s="3" t="s">
        <v>19</v>
      </c>
      <c r="D10" s="4" t="s">
        <v>18</v>
      </c>
      <c r="E10" s="5"/>
      <c r="F10" s="6">
        <v>5477608</v>
      </c>
      <c r="G10" s="6"/>
      <c r="H10" s="28">
        <v>-3858102</v>
      </c>
      <c r="I10" s="29"/>
      <c r="J10" s="29"/>
      <c r="K10" s="30"/>
      <c r="L10" s="43" t="s">
        <v>203</v>
      </c>
    </row>
    <row r="11" spans="1:14" ht="31.05" customHeight="1" x14ac:dyDescent="0.3">
      <c r="A11" s="26" t="s">
        <v>7</v>
      </c>
      <c r="B11" s="27"/>
      <c r="C11" s="3" t="s">
        <v>20</v>
      </c>
      <c r="D11" s="4" t="s">
        <v>11</v>
      </c>
      <c r="E11" s="5"/>
      <c r="F11" s="6"/>
      <c r="G11" s="6">
        <v>181489</v>
      </c>
      <c r="H11" s="28">
        <v>1619506</v>
      </c>
      <c r="I11" s="29"/>
      <c r="J11" s="29"/>
      <c r="K11" s="30"/>
      <c r="L11" s="43" t="s">
        <v>185</v>
      </c>
    </row>
    <row r="12" spans="1:14" ht="31.05" customHeight="1" x14ac:dyDescent="0.3">
      <c r="A12" s="26" t="s">
        <v>7</v>
      </c>
      <c r="B12" s="27"/>
      <c r="C12" s="3" t="s">
        <v>21</v>
      </c>
      <c r="D12" s="4" t="s">
        <v>18</v>
      </c>
      <c r="E12" s="5"/>
      <c r="F12" s="6"/>
      <c r="G12" s="6">
        <v>79399</v>
      </c>
      <c r="H12" s="28">
        <v>1438017</v>
      </c>
      <c r="I12" s="29"/>
      <c r="J12" s="29"/>
      <c r="K12" s="30"/>
      <c r="L12" s="43" t="s">
        <v>185</v>
      </c>
    </row>
    <row r="13" spans="1:14" ht="31.05" customHeight="1" x14ac:dyDescent="0.3">
      <c r="A13" s="26" t="s">
        <v>7</v>
      </c>
      <c r="B13" s="27"/>
      <c r="C13" s="3" t="s">
        <v>22</v>
      </c>
      <c r="D13" s="4" t="s">
        <v>18</v>
      </c>
      <c r="E13" s="5"/>
      <c r="F13" s="6">
        <v>8042</v>
      </c>
      <c r="G13" s="6"/>
      <c r="H13" s="28">
        <v>1358618</v>
      </c>
      <c r="I13" s="29"/>
      <c r="J13" s="29"/>
      <c r="K13" s="30"/>
      <c r="L13" s="43" t="s">
        <v>198</v>
      </c>
    </row>
    <row r="14" spans="1:14" ht="31.05" customHeight="1" x14ac:dyDescent="0.3">
      <c r="A14" s="26" t="s">
        <v>23</v>
      </c>
      <c r="B14" s="27"/>
      <c r="C14" s="3" t="s">
        <v>24</v>
      </c>
      <c r="D14" s="4" t="s">
        <v>11</v>
      </c>
      <c r="E14" s="5"/>
      <c r="F14" s="6">
        <v>79004</v>
      </c>
      <c r="G14" s="6"/>
      <c r="H14" s="28">
        <v>1366660</v>
      </c>
      <c r="I14" s="29"/>
      <c r="J14" s="29"/>
      <c r="K14" s="30"/>
      <c r="L14" s="43" t="s">
        <v>206</v>
      </c>
    </row>
    <row r="15" spans="1:14" ht="31.05" customHeight="1" x14ac:dyDescent="0.3">
      <c r="A15" s="26" t="s">
        <v>23</v>
      </c>
      <c r="B15" s="27"/>
      <c r="C15" s="3" t="s">
        <v>25</v>
      </c>
      <c r="D15" s="4" t="s">
        <v>11</v>
      </c>
      <c r="E15" s="5"/>
      <c r="F15" s="6"/>
      <c r="G15" s="6">
        <v>141753</v>
      </c>
      <c r="H15" s="28">
        <v>1445664</v>
      </c>
      <c r="I15" s="29"/>
      <c r="J15" s="29"/>
      <c r="K15" s="30"/>
      <c r="L15" s="43" t="s">
        <v>185</v>
      </c>
    </row>
    <row r="16" spans="1:14" ht="31.05" customHeight="1" x14ac:dyDescent="0.3">
      <c r="A16" s="26" t="s">
        <v>23</v>
      </c>
      <c r="B16" s="27"/>
      <c r="C16" s="3" t="s">
        <v>26</v>
      </c>
      <c r="D16" s="4" t="s">
        <v>18</v>
      </c>
      <c r="E16" s="5"/>
      <c r="F16" s="6">
        <v>12932402</v>
      </c>
      <c r="G16" s="6"/>
      <c r="H16" s="28">
        <v>1303911</v>
      </c>
      <c r="I16" s="29"/>
      <c r="J16" s="29"/>
      <c r="K16" s="30"/>
      <c r="L16" s="43" t="s">
        <v>191</v>
      </c>
    </row>
    <row r="17" spans="1:12" ht="31.05" customHeight="1" x14ac:dyDescent="0.3">
      <c r="A17" s="26" t="s">
        <v>23</v>
      </c>
      <c r="B17" s="27"/>
      <c r="C17" s="3" t="s">
        <v>27</v>
      </c>
      <c r="D17" s="4" t="s">
        <v>18</v>
      </c>
      <c r="E17" s="5"/>
      <c r="F17" s="6">
        <v>400054</v>
      </c>
      <c r="G17" s="6"/>
      <c r="H17" s="28">
        <v>14236313</v>
      </c>
      <c r="I17" s="29"/>
      <c r="J17" s="29"/>
      <c r="K17" s="30"/>
      <c r="L17" s="43" t="s">
        <v>191</v>
      </c>
    </row>
    <row r="18" spans="1:12" ht="31.05" customHeight="1" x14ac:dyDescent="0.3">
      <c r="A18" s="26" t="s">
        <v>23</v>
      </c>
      <c r="B18" s="27"/>
      <c r="C18" s="3" t="s">
        <v>28</v>
      </c>
      <c r="D18" s="4" t="s">
        <v>18</v>
      </c>
      <c r="E18" s="5"/>
      <c r="F18" s="6">
        <v>143439</v>
      </c>
      <c r="G18" s="6"/>
      <c r="H18" s="28">
        <v>14636367</v>
      </c>
      <c r="I18" s="29"/>
      <c r="J18" s="29"/>
      <c r="K18" s="30"/>
      <c r="L18" s="43" t="s">
        <v>203</v>
      </c>
    </row>
    <row r="19" spans="1:12" ht="31.05" customHeight="1" x14ac:dyDescent="0.3">
      <c r="A19" s="26" t="s">
        <v>23</v>
      </c>
      <c r="B19" s="27"/>
      <c r="C19" s="3" t="s">
        <v>17</v>
      </c>
      <c r="D19" s="4" t="s">
        <v>18</v>
      </c>
      <c r="E19" s="5"/>
      <c r="F19" s="6"/>
      <c r="G19" s="6">
        <v>18327</v>
      </c>
      <c r="H19" s="28">
        <v>14779806</v>
      </c>
      <c r="I19" s="29"/>
      <c r="J19" s="29"/>
      <c r="K19" s="30"/>
      <c r="L19" s="43" t="s">
        <v>185</v>
      </c>
    </row>
    <row r="20" spans="1:12" ht="31.05" customHeight="1" x14ac:dyDescent="0.3">
      <c r="A20" s="26" t="s">
        <v>23</v>
      </c>
      <c r="B20" s="27"/>
      <c r="C20" s="3" t="s">
        <v>29</v>
      </c>
      <c r="D20" s="4" t="s">
        <v>11</v>
      </c>
      <c r="E20" s="5"/>
      <c r="F20" s="6"/>
      <c r="G20" s="6">
        <v>711982</v>
      </c>
      <c r="H20" s="28">
        <v>14761479</v>
      </c>
      <c r="I20" s="29"/>
      <c r="J20" s="29"/>
      <c r="K20" s="30"/>
      <c r="L20" s="43" t="s">
        <v>185</v>
      </c>
    </row>
    <row r="21" spans="1:12" ht="31.05" customHeight="1" x14ac:dyDescent="0.3">
      <c r="A21" s="26" t="s">
        <v>23</v>
      </c>
      <c r="B21" s="27"/>
      <c r="C21" s="3" t="s">
        <v>30</v>
      </c>
      <c r="D21" s="4" t="s">
        <v>11</v>
      </c>
      <c r="E21" s="5"/>
      <c r="F21" s="6"/>
      <c r="G21" s="6">
        <v>1783364</v>
      </c>
      <c r="H21" s="28">
        <v>14049497</v>
      </c>
      <c r="I21" s="29"/>
      <c r="J21" s="29"/>
      <c r="K21" s="30"/>
      <c r="L21" s="43" t="s">
        <v>185</v>
      </c>
    </row>
    <row r="22" spans="1:12" ht="31.05" customHeight="1" x14ac:dyDescent="0.3">
      <c r="A22" s="26" t="s">
        <v>23</v>
      </c>
      <c r="B22" s="27"/>
      <c r="C22" s="3" t="s">
        <v>31</v>
      </c>
      <c r="D22" s="4" t="s">
        <v>18</v>
      </c>
      <c r="E22" s="5"/>
      <c r="F22" s="6"/>
      <c r="G22" s="6">
        <v>417690</v>
      </c>
      <c r="H22" s="28">
        <v>12266133</v>
      </c>
      <c r="I22" s="29"/>
      <c r="J22" s="29"/>
      <c r="K22" s="30"/>
      <c r="L22" s="43" t="s">
        <v>185</v>
      </c>
    </row>
    <row r="23" spans="1:12" ht="31.05" customHeight="1" x14ac:dyDescent="0.3">
      <c r="A23" s="26" t="s">
        <v>23</v>
      </c>
      <c r="B23" s="27"/>
      <c r="C23" s="3" t="s">
        <v>32</v>
      </c>
      <c r="D23" s="4" t="s">
        <v>18</v>
      </c>
      <c r="E23" s="5"/>
      <c r="F23" s="6"/>
      <c r="G23" s="6">
        <v>411264</v>
      </c>
      <c r="H23" s="28">
        <v>11848443</v>
      </c>
      <c r="I23" s="29"/>
      <c r="J23" s="29"/>
      <c r="K23" s="30"/>
      <c r="L23" s="43" t="s">
        <v>185</v>
      </c>
    </row>
    <row r="24" spans="1:12" ht="31.05" customHeight="1" x14ac:dyDescent="0.3">
      <c r="A24" s="26" t="s">
        <v>23</v>
      </c>
      <c r="B24" s="27"/>
      <c r="C24" s="3" t="s">
        <v>33</v>
      </c>
      <c r="D24" s="4" t="s">
        <v>18</v>
      </c>
      <c r="E24" s="5"/>
      <c r="F24" s="6"/>
      <c r="G24" s="6">
        <v>642600</v>
      </c>
      <c r="H24" s="28">
        <v>11437179</v>
      </c>
      <c r="I24" s="29"/>
      <c r="J24" s="29"/>
      <c r="K24" s="30"/>
      <c r="L24" s="43" t="s">
        <v>185</v>
      </c>
    </row>
    <row r="25" spans="1:12" ht="31.05" customHeight="1" x14ac:dyDescent="0.3">
      <c r="A25" s="26" t="s">
        <v>23</v>
      </c>
      <c r="B25" s="27"/>
      <c r="C25" s="3" t="s">
        <v>34</v>
      </c>
      <c r="D25" s="4" t="s">
        <v>18</v>
      </c>
      <c r="E25" s="5"/>
      <c r="F25" s="6"/>
      <c r="G25" s="6">
        <v>50250</v>
      </c>
      <c r="H25" s="28">
        <v>10794579</v>
      </c>
      <c r="I25" s="29"/>
      <c r="J25" s="29"/>
      <c r="K25" s="30"/>
      <c r="L25" s="43" t="s">
        <v>185</v>
      </c>
    </row>
    <row r="26" spans="1:12" ht="31.05" customHeight="1" x14ac:dyDescent="0.3">
      <c r="A26" s="26" t="s">
        <v>23</v>
      </c>
      <c r="B26" s="27"/>
      <c r="C26" s="3" t="s">
        <v>35</v>
      </c>
      <c r="D26" s="4" t="s">
        <v>18</v>
      </c>
      <c r="E26" s="5"/>
      <c r="F26" s="6"/>
      <c r="G26" s="6">
        <v>89321</v>
      </c>
      <c r="H26" s="28">
        <v>10744329</v>
      </c>
      <c r="I26" s="29"/>
      <c r="J26" s="29"/>
      <c r="K26" s="30"/>
      <c r="L26" s="43" t="s">
        <v>185</v>
      </c>
    </row>
    <row r="27" spans="1:12" ht="31.05" customHeight="1" x14ac:dyDescent="0.3">
      <c r="A27" s="26" t="s">
        <v>23</v>
      </c>
      <c r="B27" s="27"/>
      <c r="C27" s="3" t="s">
        <v>36</v>
      </c>
      <c r="D27" s="4" t="s">
        <v>11</v>
      </c>
      <c r="E27" s="5"/>
      <c r="F27" s="6"/>
      <c r="G27" s="6">
        <v>59990</v>
      </c>
      <c r="H27" s="28">
        <v>10655008</v>
      </c>
      <c r="I27" s="29"/>
      <c r="J27" s="29"/>
      <c r="K27" s="30"/>
      <c r="L27" s="43" t="s">
        <v>185</v>
      </c>
    </row>
    <row r="28" spans="1:12" ht="31.05" customHeight="1" x14ac:dyDescent="0.3">
      <c r="A28" s="26" t="s">
        <v>23</v>
      </c>
      <c r="B28" s="27"/>
      <c r="C28" s="3" t="s">
        <v>37</v>
      </c>
      <c r="D28" s="4" t="s">
        <v>11</v>
      </c>
      <c r="E28" s="5"/>
      <c r="F28" s="6"/>
      <c r="G28" s="6">
        <v>16980</v>
      </c>
      <c r="H28" s="28">
        <v>10595018</v>
      </c>
      <c r="I28" s="29"/>
      <c r="J28" s="29"/>
      <c r="K28" s="30"/>
      <c r="L28" s="43" t="s">
        <v>185</v>
      </c>
    </row>
    <row r="29" spans="1:12" ht="31.05" customHeight="1" x14ac:dyDescent="0.3">
      <c r="A29" s="26" t="s">
        <v>23</v>
      </c>
      <c r="B29" s="27"/>
      <c r="C29" s="3" t="s">
        <v>38</v>
      </c>
      <c r="D29" s="4" t="s">
        <v>11</v>
      </c>
      <c r="E29" s="5"/>
      <c r="F29" s="6"/>
      <c r="G29" s="6">
        <v>92110</v>
      </c>
      <c r="H29" s="28">
        <v>10578038</v>
      </c>
      <c r="I29" s="29"/>
      <c r="J29" s="29"/>
      <c r="K29" s="30"/>
      <c r="L29" s="43" t="s">
        <v>185</v>
      </c>
    </row>
    <row r="30" spans="1:12" ht="31.05" customHeight="1" x14ac:dyDescent="0.3">
      <c r="A30" s="26" t="s">
        <v>23</v>
      </c>
      <c r="B30" s="27"/>
      <c r="C30" s="3" t="s">
        <v>39</v>
      </c>
      <c r="D30" s="4" t="s">
        <v>11</v>
      </c>
      <c r="E30" s="5"/>
      <c r="F30" s="6"/>
      <c r="G30" s="6">
        <v>190000</v>
      </c>
      <c r="H30" s="28">
        <v>10485928</v>
      </c>
      <c r="I30" s="29"/>
      <c r="J30" s="29"/>
      <c r="K30" s="30"/>
      <c r="L30" s="43" t="s">
        <v>185</v>
      </c>
    </row>
    <row r="31" spans="1:12" ht="31.05" customHeight="1" x14ac:dyDescent="0.3">
      <c r="A31" s="26" t="s">
        <v>40</v>
      </c>
      <c r="B31" s="27"/>
      <c r="C31" s="3" t="s">
        <v>41</v>
      </c>
      <c r="D31" s="4" t="s">
        <v>42</v>
      </c>
      <c r="E31" s="5" t="s">
        <v>43</v>
      </c>
      <c r="F31" s="6"/>
      <c r="G31" s="6">
        <v>32448</v>
      </c>
      <c r="H31" s="28">
        <v>10295928</v>
      </c>
      <c r="I31" s="29"/>
      <c r="J31" s="29"/>
      <c r="K31" s="30"/>
      <c r="L31" s="43" t="s">
        <v>185</v>
      </c>
    </row>
    <row r="32" spans="1:12" ht="31.05" customHeight="1" x14ac:dyDescent="0.3">
      <c r="A32" s="26" t="s">
        <v>40</v>
      </c>
      <c r="B32" s="27"/>
      <c r="C32" s="3" t="s">
        <v>44</v>
      </c>
      <c r="D32" s="4" t="s">
        <v>11</v>
      </c>
      <c r="E32" s="5"/>
      <c r="F32" s="6"/>
      <c r="G32" s="6">
        <v>55950</v>
      </c>
      <c r="H32" s="28">
        <v>10263480</v>
      </c>
      <c r="I32" s="29"/>
      <c r="J32" s="29"/>
      <c r="K32" s="30"/>
      <c r="L32" s="43" t="s">
        <v>185</v>
      </c>
    </row>
    <row r="33" spans="1:12" ht="31.05" customHeight="1" x14ac:dyDescent="0.3">
      <c r="A33" s="26" t="s">
        <v>40</v>
      </c>
      <c r="B33" s="27"/>
      <c r="C33" s="3" t="s">
        <v>45</v>
      </c>
      <c r="D33" s="4" t="s">
        <v>18</v>
      </c>
      <c r="E33" s="5"/>
      <c r="F33" s="6"/>
      <c r="G33" s="6">
        <v>28579</v>
      </c>
      <c r="H33" s="28">
        <v>10207530</v>
      </c>
      <c r="I33" s="29"/>
      <c r="J33" s="29"/>
      <c r="K33" s="30"/>
      <c r="L33" s="43" t="s">
        <v>185</v>
      </c>
    </row>
    <row r="34" spans="1:12" ht="31.05" customHeight="1" x14ac:dyDescent="0.3">
      <c r="A34" s="26" t="s">
        <v>40</v>
      </c>
      <c r="B34" s="27"/>
      <c r="C34" s="3" t="s">
        <v>45</v>
      </c>
      <c r="D34" s="4" t="s">
        <v>18</v>
      </c>
      <c r="E34" s="5"/>
      <c r="F34" s="6"/>
      <c r="G34" s="6">
        <v>28660</v>
      </c>
      <c r="H34" s="28">
        <v>10178951</v>
      </c>
      <c r="I34" s="29"/>
      <c r="J34" s="29"/>
      <c r="K34" s="30"/>
      <c r="L34" s="43" t="s">
        <v>185</v>
      </c>
    </row>
    <row r="35" spans="1:12" ht="31.05" customHeight="1" x14ac:dyDescent="0.3">
      <c r="A35" s="26" t="s">
        <v>40</v>
      </c>
      <c r="B35" s="27"/>
      <c r="C35" s="3" t="s">
        <v>45</v>
      </c>
      <c r="D35" s="4" t="s">
        <v>18</v>
      </c>
      <c r="E35" s="5"/>
      <c r="F35" s="6"/>
      <c r="G35" s="6">
        <v>37890</v>
      </c>
      <c r="H35" s="28">
        <v>10150291</v>
      </c>
      <c r="I35" s="29"/>
      <c r="J35" s="29"/>
      <c r="K35" s="30"/>
      <c r="L35" s="43" t="s">
        <v>185</v>
      </c>
    </row>
    <row r="36" spans="1:12" ht="31.05" customHeight="1" x14ac:dyDescent="0.3">
      <c r="A36" s="26" t="s">
        <v>40</v>
      </c>
      <c r="B36" s="27"/>
      <c r="C36" s="3" t="s">
        <v>19</v>
      </c>
      <c r="D36" s="4" t="s">
        <v>18</v>
      </c>
      <c r="E36" s="5"/>
      <c r="F36" s="6">
        <v>726681</v>
      </c>
      <c r="G36" s="6"/>
      <c r="H36" s="28">
        <v>10112401</v>
      </c>
      <c r="I36" s="29"/>
      <c r="J36" s="29"/>
      <c r="K36" s="30"/>
      <c r="L36" s="43" t="s">
        <v>203</v>
      </c>
    </row>
    <row r="37" spans="1:12" ht="31.05" customHeight="1" x14ac:dyDescent="0.3">
      <c r="A37" s="26" t="s">
        <v>40</v>
      </c>
      <c r="B37" s="27"/>
      <c r="C37" s="3" t="s">
        <v>17</v>
      </c>
      <c r="D37" s="4" t="s">
        <v>18</v>
      </c>
      <c r="E37" s="5"/>
      <c r="F37" s="6"/>
      <c r="G37" s="6">
        <v>106931</v>
      </c>
      <c r="H37" s="28">
        <v>10839082</v>
      </c>
      <c r="I37" s="29"/>
      <c r="J37" s="29"/>
      <c r="K37" s="30"/>
      <c r="L37" s="43" t="s">
        <v>185</v>
      </c>
    </row>
    <row r="38" spans="1:12" ht="31.05" customHeight="1" x14ac:dyDescent="0.3">
      <c r="A38" s="26" t="s">
        <v>40</v>
      </c>
      <c r="B38" s="27"/>
      <c r="C38" s="3" t="s">
        <v>30</v>
      </c>
      <c r="D38" s="4" t="s">
        <v>11</v>
      </c>
      <c r="E38" s="5"/>
      <c r="F38" s="6"/>
      <c r="G38" s="6">
        <v>467354</v>
      </c>
      <c r="H38" s="28">
        <v>10732151</v>
      </c>
      <c r="I38" s="29"/>
      <c r="J38" s="29"/>
      <c r="K38" s="30"/>
      <c r="L38" s="43" t="s">
        <v>185</v>
      </c>
    </row>
    <row r="39" spans="1:12" ht="31.05" customHeight="1" x14ac:dyDescent="0.3">
      <c r="A39" s="26" t="s">
        <v>40</v>
      </c>
      <c r="B39" s="27"/>
      <c r="C39" s="3" t="s">
        <v>46</v>
      </c>
      <c r="D39" s="4" t="s">
        <v>11</v>
      </c>
      <c r="E39" s="5"/>
      <c r="F39" s="6"/>
      <c r="G39" s="6">
        <v>162097</v>
      </c>
      <c r="H39" s="28">
        <v>10264797</v>
      </c>
      <c r="I39" s="29"/>
      <c r="J39" s="29"/>
      <c r="K39" s="30"/>
      <c r="L39" s="43" t="s">
        <v>185</v>
      </c>
    </row>
    <row r="40" spans="1:12" ht="31.05" customHeight="1" x14ac:dyDescent="0.3">
      <c r="A40" s="26" t="s">
        <v>47</v>
      </c>
      <c r="B40" s="27"/>
      <c r="C40" s="3" t="s">
        <v>48</v>
      </c>
      <c r="D40" s="4" t="s">
        <v>9</v>
      </c>
      <c r="E40" s="5"/>
      <c r="F40" s="6">
        <v>1804820</v>
      </c>
      <c r="G40" s="6"/>
      <c r="H40" s="28">
        <v>10102700</v>
      </c>
      <c r="I40" s="29"/>
      <c r="J40" s="29"/>
      <c r="K40" s="30"/>
      <c r="L40" s="42" t="s">
        <v>204</v>
      </c>
    </row>
    <row r="41" spans="1:12" ht="31.05" customHeight="1" x14ac:dyDescent="0.3">
      <c r="A41" s="26" t="s">
        <v>47</v>
      </c>
      <c r="B41" s="27"/>
      <c r="C41" s="3" t="s">
        <v>49</v>
      </c>
      <c r="D41" s="4" t="s">
        <v>18</v>
      </c>
      <c r="E41" s="5"/>
      <c r="F41" s="6"/>
      <c r="G41" s="6">
        <v>13781349</v>
      </c>
      <c r="H41" s="28">
        <v>11907520</v>
      </c>
      <c r="I41" s="29"/>
      <c r="J41" s="29"/>
      <c r="K41" s="30"/>
      <c r="L41" s="43" t="s">
        <v>185</v>
      </c>
    </row>
    <row r="42" spans="1:12" ht="31.05" customHeight="1" x14ac:dyDescent="0.3">
      <c r="A42" s="26" t="s">
        <v>47</v>
      </c>
      <c r="B42" s="27"/>
      <c r="C42" s="3" t="s">
        <v>50</v>
      </c>
      <c r="D42" s="4" t="s">
        <v>11</v>
      </c>
      <c r="E42" s="5"/>
      <c r="F42" s="6"/>
      <c r="G42" s="6">
        <v>183261</v>
      </c>
      <c r="H42" s="28">
        <v>-1873829</v>
      </c>
      <c r="I42" s="29"/>
      <c r="J42" s="29"/>
      <c r="K42" s="30"/>
      <c r="L42" s="43" t="s">
        <v>185</v>
      </c>
    </row>
    <row r="43" spans="1:12" ht="31.05" customHeight="1" x14ac:dyDescent="0.3">
      <c r="A43" s="26" t="s">
        <v>47</v>
      </c>
      <c r="B43" s="27"/>
      <c r="C43" s="3" t="s">
        <v>51</v>
      </c>
      <c r="D43" s="4" t="s">
        <v>11</v>
      </c>
      <c r="E43" s="5"/>
      <c r="F43" s="6"/>
      <c r="G43" s="6">
        <v>600000</v>
      </c>
      <c r="H43" s="28">
        <v>-2057090</v>
      </c>
      <c r="I43" s="29"/>
      <c r="J43" s="29"/>
      <c r="K43" s="30"/>
      <c r="L43" s="43" t="s">
        <v>185</v>
      </c>
    </row>
    <row r="44" spans="1:12" ht="31.05" customHeight="1" x14ac:dyDescent="0.3">
      <c r="A44" s="26" t="s">
        <v>47</v>
      </c>
      <c r="B44" s="27"/>
      <c r="C44" s="3" t="s">
        <v>52</v>
      </c>
      <c r="D44" s="4" t="s">
        <v>11</v>
      </c>
      <c r="E44" s="5"/>
      <c r="F44" s="6">
        <v>1945650</v>
      </c>
      <c r="G44" s="6"/>
      <c r="H44" s="28">
        <v>-2657090</v>
      </c>
      <c r="I44" s="29"/>
      <c r="J44" s="29"/>
      <c r="K44" s="30"/>
      <c r="L44" s="43" t="s">
        <v>206</v>
      </c>
    </row>
    <row r="45" spans="1:12" ht="31.05" customHeight="1" x14ac:dyDescent="0.3">
      <c r="A45" s="26" t="s">
        <v>47</v>
      </c>
      <c r="B45" s="27"/>
      <c r="C45" s="3" t="s">
        <v>53</v>
      </c>
      <c r="D45" s="4" t="s">
        <v>11</v>
      </c>
      <c r="E45" s="5"/>
      <c r="F45" s="6"/>
      <c r="G45" s="6">
        <v>44566</v>
      </c>
      <c r="H45" s="28">
        <v>-711440</v>
      </c>
      <c r="I45" s="29"/>
      <c r="J45" s="29"/>
      <c r="K45" s="30"/>
      <c r="L45" s="43" t="s">
        <v>185</v>
      </c>
    </row>
    <row r="46" spans="1:12" ht="31.05" customHeight="1" x14ac:dyDescent="0.3">
      <c r="A46" s="26" t="s">
        <v>47</v>
      </c>
      <c r="B46" s="27"/>
      <c r="C46" s="3" t="s">
        <v>54</v>
      </c>
      <c r="D46" s="4" t="s">
        <v>11</v>
      </c>
      <c r="E46" s="5"/>
      <c r="F46" s="6">
        <v>1139053</v>
      </c>
      <c r="G46" s="6"/>
      <c r="H46" s="28">
        <v>-756006</v>
      </c>
      <c r="I46" s="29"/>
      <c r="J46" s="29"/>
      <c r="K46" s="30"/>
      <c r="L46" s="43" t="s">
        <v>206</v>
      </c>
    </row>
    <row r="47" spans="1:12" ht="31.05" customHeight="1" x14ac:dyDescent="0.3">
      <c r="A47" s="26" t="s">
        <v>47</v>
      </c>
      <c r="B47" s="27"/>
      <c r="C47" s="3" t="s">
        <v>55</v>
      </c>
      <c r="D47" s="4" t="s">
        <v>11</v>
      </c>
      <c r="E47" s="5"/>
      <c r="F47" s="6"/>
      <c r="G47" s="6">
        <v>111930</v>
      </c>
      <c r="H47" s="28">
        <v>383047</v>
      </c>
      <c r="I47" s="29"/>
      <c r="J47" s="29"/>
      <c r="K47" s="30"/>
      <c r="L47" s="43" t="s">
        <v>185</v>
      </c>
    </row>
    <row r="48" spans="1:12" ht="31.05" customHeight="1" x14ac:dyDescent="0.3">
      <c r="A48" s="26" t="s">
        <v>47</v>
      </c>
      <c r="B48" s="27"/>
      <c r="C48" s="3" t="s">
        <v>56</v>
      </c>
      <c r="D48" s="4" t="s">
        <v>11</v>
      </c>
      <c r="E48" s="5"/>
      <c r="F48" s="6"/>
      <c r="G48" s="6">
        <v>128825</v>
      </c>
      <c r="H48" s="28">
        <v>271117</v>
      </c>
      <c r="I48" s="29"/>
      <c r="J48" s="29"/>
      <c r="K48" s="30"/>
      <c r="L48" s="43" t="s">
        <v>185</v>
      </c>
    </row>
    <row r="49" spans="1:12" ht="31.05" customHeight="1" x14ac:dyDescent="0.3">
      <c r="A49" s="26" t="s">
        <v>47</v>
      </c>
      <c r="B49" s="27"/>
      <c r="C49" s="3" t="s">
        <v>17</v>
      </c>
      <c r="D49" s="4" t="s">
        <v>18</v>
      </c>
      <c r="E49" s="5"/>
      <c r="F49" s="6"/>
      <c r="G49" s="6">
        <v>76312</v>
      </c>
      <c r="H49" s="28">
        <v>142292</v>
      </c>
      <c r="I49" s="29"/>
      <c r="J49" s="29"/>
      <c r="K49" s="30"/>
      <c r="L49" s="43" t="s">
        <v>185</v>
      </c>
    </row>
    <row r="50" spans="1:12" ht="31.05" customHeight="1" x14ac:dyDescent="0.3">
      <c r="A50" s="26" t="s">
        <v>47</v>
      </c>
      <c r="B50" s="27"/>
      <c r="C50" s="3" t="s">
        <v>30</v>
      </c>
      <c r="D50" s="4" t="s">
        <v>11</v>
      </c>
      <c r="E50" s="5"/>
      <c r="F50" s="6"/>
      <c r="G50" s="6">
        <v>40401</v>
      </c>
      <c r="H50" s="28">
        <v>65980</v>
      </c>
      <c r="I50" s="29"/>
      <c r="J50" s="29"/>
      <c r="K50" s="30"/>
      <c r="L50" s="43" t="s">
        <v>185</v>
      </c>
    </row>
    <row r="51" spans="1:12" ht="31.05" customHeight="1" x14ac:dyDescent="0.3">
      <c r="A51" s="26" t="s">
        <v>47</v>
      </c>
      <c r="B51" s="27"/>
      <c r="C51" s="3" t="s">
        <v>57</v>
      </c>
      <c r="D51" s="4" t="s">
        <v>11</v>
      </c>
      <c r="E51" s="5"/>
      <c r="F51" s="6"/>
      <c r="G51" s="6">
        <v>25579</v>
      </c>
      <c r="H51" s="28">
        <v>25579</v>
      </c>
      <c r="I51" s="29"/>
      <c r="J51" s="29"/>
      <c r="K51" s="30"/>
      <c r="L51" s="43" t="s">
        <v>185</v>
      </c>
    </row>
    <row r="52" spans="1:12" ht="31.05" customHeight="1" x14ac:dyDescent="0.3">
      <c r="A52" s="26" t="s">
        <v>58</v>
      </c>
      <c r="B52" s="27"/>
      <c r="C52" s="3" t="s">
        <v>8</v>
      </c>
      <c r="D52" s="4" t="s">
        <v>9</v>
      </c>
      <c r="E52" s="5"/>
      <c r="F52" s="6"/>
      <c r="G52" s="6">
        <v>1501948</v>
      </c>
      <c r="H52" s="28">
        <v>0</v>
      </c>
      <c r="I52" s="29"/>
      <c r="J52" s="29"/>
      <c r="K52" s="30"/>
      <c r="L52" s="43" t="s">
        <v>185</v>
      </c>
    </row>
    <row r="53" spans="1:12" ht="31.05" customHeight="1" x14ac:dyDescent="0.3">
      <c r="A53" s="26" t="s">
        <v>58</v>
      </c>
      <c r="B53" s="27"/>
      <c r="C53" s="3" t="s">
        <v>59</v>
      </c>
      <c r="D53" s="4" t="s">
        <v>9</v>
      </c>
      <c r="E53" s="5"/>
      <c r="F53" s="6">
        <v>1499233</v>
      </c>
      <c r="G53" s="6"/>
      <c r="H53" s="28">
        <v>-1501948</v>
      </c>
      <c r="I53" s="29"/>
      <c r="J53" s="29"/>
      <c r="K53" s="30"/>
      <c r="L53" s="43" t="s">
        <v>197</v>
      </c>
    </row>
    <row r="54" spans="1:12" ht="31.05" customHeight="1" x14ac:dyDescent="0.3">
      <c r="A54" s="26" t="s">
        <v>58</v>
      </c>
      <c r="B54" s="27"/>
      <c r="C54" s="3" t="s">
        <v>60</v>
      </c>
      <c r="D54" s="4" t="s">
        <v>11</v>
      </c>
      <c r="E54" s="5"/>
      <c r="F54" s="6">
        <v>58665</v>
      </c>
      <c r="G54" s="6"/>
      <c r="H54" s="28">
        <v>-2715</v>
      </c>
      <c r="I54" s="29"/>
      <c r="J54" s="29"/>
      <c r="K54" s="30"/>
      <c r="L54" s="43" t="s">
        <v>206</v>
      </c>
    </row>
    <row r="55" spans="1:12" ht="31.05" customHeight="1" x14ac:dyDescent="0.3">
      <c r="A55" s="26" t="s">
        <v>58</v>
      </c>
      <c r="B55" s="27"/>
      <c r="C55" s="3" t="s">
        <v>61</v>
      </c>
      <c r="D55" s="4" t="s">
        <v>11</v>
      </c>
      <c r="E55" s="5"/>
      <c r="F55" s="6"/>
      <c r="G55" s="6">
        <v>55950</v>
      </c>
      <c r="H55" s="28">
        <v>55950</v>
      </c>
      <c r="I55" s="29"/>
      <c r="J55" s="29"/>
      <c r="K55" s="30"/>
      <c r="L55" s="43" t="s">
        <v>185</v>
      </c>
    </row>
    <row r="56" spans="1:12" ht="31.05" customHeight="1" x14ac:dyDescent="0.3">
      <c r="A56" s="26" t="s">
        <v>62</v>
      </c>
      <c r="B56" s="27"/>
      <c r="C56" s="3" t="s">
        <v>48</v>
      </c>
      <c r="D56" s="4" t="s">
        <v>9</v>
      </c>
      <c r="E56" s="5"/>
      <c r="F56" s="6">
        <v>1190699</v>
      </c>
      <c r="G56" s="6"/>
      <c r="H56" s="28">
        <v>0</v>
      </c>
      <c r="I56" s="29"/>
      <c r="J56" s="29"/>
      <c r="K56" s="30"/>
      <c r="L56" s="42" t="s">
        <v>204</v>
      </c>
    </row>
    <row r="57" spans="1:12" ht="31.05" customHeight="1" x14ac:dyDescent="0.3">
      <c r="A57" s="26" t="s">
        <v>62</v>
      </c>
      <c r="B57" s="27"/>
      <c r="C57" s="3" t="s">
        <v>63</v>
      </c>
      <c r="D57" s="4" t="s">
        <v>11</v>
      </c>
      <c r="E57" s="5"/>
      <c r="F57" s="6"/>
      <c r="G57" s="6">
        <v>107029</v>
      </c>
      <c r="H57" s="28">
        <v>1190699</v>
      </c>
      <c r="I57" s="29"/>
      <c r="J57" s="29"/>
      <c r="K57" s="30"/>
      <c r="L57" s="43" t="s">
        <v>185</v>
      </c>
    </row>
    <row r="58" spans="1:12" ht="31.05" customHeight="1" x14ac:dyDescent="0.3">
      <c r="A58" s="26" t="s">
        <v>62</v>
      </c>
      <c r="B58" s="27"/>
      <c r="C58" s="3" t="s">
        <v>17</v>
      </c>
      <c r="D58" s="4" t="s">
        <v>18</v>
      </c>
      <c r="E58" s="5"/>
      <c r="F58" s="6"/>
      <c r="G58" s="6">
        <v>274494</v>
      </c>
      <c r="H58" s="28">
        <v>1083670</v>
      </c>
      <c r="I58" s="29"/>
      <c r="J58" s="29"/>
      <c r="K58" s="30"/>
      <c r="L58" s="43" t="s">
        <v>185</v>
      </c>
    </row>
    <row r="59" spans="1:12" ht="31.05" customHeight="1" x14ac:dyDescent="0.3">
      <c r="A59" s="26" t="s">
        <v>62</v>
      </c>
      <c r="B59" s="27"/>
      <c r="C59" s="3" t="s">
        <v>64</v>
      </c>
      <c r="D59" s="4" t="s">
        <v>11</v>
      </c>
      <c r="E59" s="5"/>
      <c r="F59" s="6"/>
      <c r="G59" s="6">
        <v>91772</v>
      </c>
      <c r="H59" s="28">
        <v>809176</v>
      </c>
      <c r="I59" s="29"/>
      <c r="J59" s="29"/>
      <c r="K59" s="30"/>
      <c r="L59" s="43" t="s">
        <v>185</v>
      </c>
    </row>
    <row r="60" spans="1:12" ht="31.05" customHeight="1" x14ac:dyDescent="0.3">
      <c r="A60" s="26" t="s">
        <v>62</v>
      </c>
      <c r="B60" s="27"/>
      <c r="C60" s="3" t="s">
        <v>65</v>
      </c>
      <c r="D60" s="4" t="s">
        <v>11</v>
      </c>
      <c r="E60" s="5"/>
      <c r="F60" s="6"/>
      <c r="G60" s="6">
        <v>22868</v>
      </c>
      <c r="H60" s="28">
        <v>717404</v>
      </c>
      <c r="I60" s="29"/>
      <c r="J60" s="29"/>
      <c r="K60" s="30"/>
      <c r="L60" s="43" t="s">
        <v>185</v>
      </c>
    </row>
    <row r="61" spans="1:12" ht="31.05" customHeight="1" x14ac:dyDescent="0.3">
      <c r="A61" s="26" t="s">
        <v>62</v>
      </c>
      <c r="B61" s="27"/>
      <c r="C61" s="3" t="s">
        <v>66</v>
      </c>
      <c r="D61" s="4" t="s">
        <v>11</v>
      </c>
      <c r="E61" s="5"/>
      <c r="F61" s="6"/>
      <c r="G61" s="6">
        <v>89250</v>
      </c>
      <c r="H61" s="28">
        <v>694536</v>
      </c>
      <c r="I61" s="29"/>
      <c r="J61" s="29"/>
      <c r="K61" s="30"/>
      <c r="L61" s="43" t="s">
        <v>185</v>
      </c>
    </row>
    <row r="62" spans="1:12" ht="31.05" customHeight="1" x14ac:dyDescent="0.3">
      <c r="A62" s="26" t="s">
        <v>62</v>
      </c>
      <c r="B62" s="27"/>
      <c r="C62" s="3" t="s">
        <v>67</v>
      </c>
      <c r="D62" s="4" t="s">
        <v>11</v>
      </c>
      <c r="E62" s="5"/>
      <c r="F62" s="6"/>
      <c r="G62" s="6">
        <v>44993</v>
      </c>
      <c r="H62" s="28">
        <v>605286</v>
      </c>
      <c r="I62" s="29"/>
      <c r="J62" s="29"/>
      <c r="K62" s="30"/>
      <c r="L62" s="43" t="s">
        <v>185</v>
      </c>
    </row>
    <row r="63" spans="1:12" ht="31.05" customHeight="1" x14ac:dyDescent="0.3">
      <c r="A63" s="26" t="s">
        <v>62</v>
      </c>
      <c r="B63" s="27"/>
      <c r="C63" s="3" t="s">
        <v>68</v>
      </c>
      <c r="D63" s="4" t="s">
        <v>11</v>
      </c>
      <c r="E63" s="5"/>
      <c r="F63" s="6"/>
      <c r="G63" s="6">
        <v>402432</v>
      </c>
      <c r="H63" s="28">
        <v>560293</v>
      </c>
      <c r="I63" s="29"/>
      <c r="J63" s="29"/>
      <c r="K63" s="30"/>
      <c r="L63" s="43" t="s">
        <v>185</v>
      </c>
    </row>
    <row r="64" spans="1:12" ht="31.05" customHeight="1" x14ac:dyDescent="0.3">
      <c r="A64" s="26" t="s">
        <v>62</v>
      </c>
      <c r="B64" s="27"/>
      <c r="C64" s="3" t="s">
        <v>69</v>
      </c>
      <c r="D64" s="4" t="s">
        <v>11</v>
      </c>
      <c r="E64" s="5"/>
      <c r="F64" s="6"/>
      <c r="G64" s="6">
        <v>70141</v>
      </c>
      <c r="H64" s="28">
        <v>157861</v>
      </c>
      <c r="I64" s="29"/>
      <c r="J64" s="29"/>
      <c r="K64" s="30"/>
      <c r="L64" s="43" t="s">
        <v>185</v>
      </c>
    </row>
    <row r="65" spans="1:12" ht="31.05" customHeight="1" x14ac:dyDescent="0.3">
      <c r="A65" s="26" t="s">
        <v>70</v>
      </c>
      <c r="B65" s="27"/>
      <c r="C65" s="3" t="s">
        <v>8</v>
      </c>
      <c r="D65" s="4" t="s">
        <v>9</v>
      </c>
      <c r="E65" s="5"/>
      <c r="F65" s="6"/>
      <c r="G65" s="6">
        <v>1493571</v>
      </c>
      <c r="H65" s="28">
        <v>87720</v>
      </c>
      <c r="I65" s="29"/>
      <c r="J65" s="29"/>
      <c r="K65" s="30"/>
      <c r="L65" s="43" t="s">
        <v>185</v>
      </c>
    </row>
    <row r="66" spans="1:12" ht="31.05" customHeight="1" x14ac:dyDescent="0.3">
      <c r="A66" s="26" t="s">
        <v>70</v>
      </c>
      <c r="B66" s="27"/>
      <c r="C66" s="3" t="s">
        <v>41</v>
      </c>
      <c r="D66" s="4" t="s">
        <v>71</v>
      </c>
      <c r="E66" s="5" t="s">
        <v>72</v>
      </c>
      <c r="F66" s="6"/>
      <c r="G66" s="6">
        <v>87720</v>
      </c>
      <c r="H66" s="28">
        <v>-1405851</v>
      </c>
      <c r="I66" s="29"/>
      <c r="J66" s="29"/>
      <c r="K66" s="30"/>
      <c r="L66" s="43" t="s">
        <v>185</v>
      </c>
    </row>
    <row r="67" spans="1:12" ht="31.05" customHeight="1" x14ac:dyDescent="0.3">
      <c r="A67" s="26" t="s">
        <v>70</v>
      </c>
      <c r="B67" s="27"/>
      <c r="C67" s="3" t="s">
        <v>73</v>
      </c>
      <c r="D67" s="4" t="s">
        <v>11</v>
      </c>
      <c r="E67" s="5"/>
      <c r="F67" s="6"/>
      <c r="G67" s="6">
        <v>202300</v>
      </c>
      <c r="H67" s="28">
        <v>-1493571</v>
      </c>
      <c r="I67" s="29"/>
      <c r="J67" s="29"/>
      <c r="K67" s="30"/>
      <c r="L67" s="43" t="s">
        <v>185</v>
      </c>
    </row>
    <row r="68" spans="1:12" ht="31.05" customHeight="1" x14ac:dyDescent="0.3">
      <c r="A68" s="26" t="s">
        <v>70</v>
      </c>
      <c r="B68" s="27"/>
      <c r="C68" s="3" t="s">
        <v>74</v>
      </c>
      <c r="D68" s="4" t="s">
        <v>11</v>
      </c>
      <c r="E68" s="5"/>
      <c r="F68" s="6"/>
      <c r="G68" s="6">
        <v>35981</v>
      </c>
      <c r="H68" s="28">
        <v>-1695871</v>
      </c>
      <c r="I68" s="29"/>
      <c r="J68" s="29"/>
      <c r="K68" s="30"/>
      <c r="L68" s="43" t="s">
        <v>185</v>
      </c>
    </row>
    <row r="69" spans="1:12" ht="31.05" customHeight="1" x14ac:dyDescent="0.3">
      <c r="A69" s="26" t="s">
        <v>70</v>
      </c>
      <c r="B69" s="27"/>
      <c r="C69" s="3" t="s">
        <v>75</v>
      </c>
      <c r="D69" s="4" t="s">
        <v>18</v>
      </c>
      <c r="E69" s="5"/>
      <c r="F69" s="6">
        <v>5181639</v>
      </c>
      <c r="G69" s="6"/>
      <c r="H69" s="28">
        <v>-1731852</v>
      </c>
      <c r="I69" s="29"/>
      <c r="J69" s="29"/>
      <c r="K69" s="30"/>
      <c r="L69" s="43" t="s">
        <v>193</v>
      </c>
    </row>
    <row r="70" spans="1:12" ht="31.05" customHeight="1" x14ac:dyDescent="0.3">
      <c r="A70" s="26" t="s">
        <v>70</v>
      </c>
      <c r="B70" s="27"/>
      <c r="C70" s="3" t="s">
        <v>17</v>
      </c>
      <c r="D70" s="4" t="s">
        <v>18</v>
      </c>
      <c r="E70" s="5"/>
      <c r="F70" s="6"/>
      <c r="G70" s="6">
        <v>25859</v>
      </c>
      <c r="H70" s="28">
        <v>3449787</v>
      </c>
      <c r="I70" s="29"/>
      <c r="J70" s="29"/>
      <c r="K70" s="30"/>
      <c r="L70" s="43" t="s">
        <v>185</v>
      </c>
    </row>
    <row r="71" spans="1:12" ht="31.05" customHeight="1" x14ac:dyDescent="0.3">
      <c r="A71" s="26" t="s">
        <v>70</v>
      </c>
      <c r="B71" s="27"/>
      <c r="C71" s="3" t="s">
        <v>76</v>
      </c>
      <c r="D71" s="4" t="s">
        <v>18</v>
      </c>
      <c r="E71" s="5"/>
      <c r="F71" s="6"/>
      <c r="G71" s="6">
        <v>72482</v>
      </c>
      <c r="H71" s="28">
        <v>3423928</v>
      </c>
      <c r="I71" s="29"/>
      <c r="J71" s="29"/>
      <c r="K71" s="30"/>
      <c r="L71" s="43" t="s">
        <v>185</v>
      </c>
    </row>
    <row r="72" spans="1:12" ht="31.05" customHeight="1" x14ac:dyDescent="0.3">
      <c r="A72" s="26" t="s">
        <v>70</v>
      </c>
      <c r="B72" s="27"/>
      <c r="C72" s="3" t="s">
        <v>77</v>
      </c>
      <c r="D72" s="4" t="s">
        <v>18</v>
      </c>
      <c r="E72" s="5"/>
      <c r="F72" s="6"/>
      <c r="G72" s="6">
        <v>70122</v>
      </c>
      <c r="H72" s="28">
        <v>3351446</v>
      </c>
      <c r="I72" s="29"/>
      <c r="J72" s="29"/>
      <c r="K72" s="30"/>
      <c r="L72" s="43" t="s">
        <v>185</v>
      </c>
    </row>
    <row r="73" spans="1:12" ht="31.05" customHeight="1" x14ac:dyDescent="0.3">
      <c r="A73" s="26" t="s">
        <v>78</v>
      </c>
      <c r="B73" s="27"/>
      <c r="C73" s="3" t="s">
        <v>79</v>
      </c>
      <c r="D73" s="4" t="s">
        <v>11</v>
      </c>
      <c r="E73" s="5"/>
      <c r="F73" s="6"/>
      <c r="G73" s="6">
        <v>14330</v>
      </c>
      <c r="H73" s="28">
        <v>3281324</v>
      </c>
      <c r="I73" s="29"/>
      <c r="J73" s="29"/>
      <c r="K73" s="30"/>
      <c r="L73" s="43" t="s">
        <v>185</v>
      </c>
    </row>
    <row r="74" spans="1:12" ht="31.05" customHeight="1" x14ac:dyDescent="0.3">
      <c r="A74" s="26" t="s">
        <v>78</v>
      </c>
      <c r="B74" s="27"/>
      <c r="C74" s="3" t="s">
        <v>80</v>
      </c>
      <c r="D74" s="4" t="s">
        <v>11</v>
      </c>
      <c r="E74" s="5"/>
      <c r="F74" s="6"/>
      <c r="G74" s="6">
        <v>106188</v>
      </c>
      <c r="H74" s="28">
        <v>3266994</v>
      </c>
      <c r="I74" s="29"/>
      <c r="J74" s="29"/>
      <c r="K74" s="30"/>
      <c r="L74" s="43" t="s">
        <v>185</v>
      </c>
    </row>
    <row r="75" spans="1:12" ht="31.05" customHeight="1" x14ac:dyDescent="0.3">
      <c r="A75" s="26" t="s">
        <v>78</v>
      </c>
      <c r="B75" s="27"/>
      <c r="C75" s="3" t="s">
        <v>81</v>
      </c>
      <c r="D75" s="4" t="s">
        <v>82</v>
      </c>
      <c r="E75" s="5" t="s">
        <v>83</v>
      </c>
      <c r="F75" s="6"/>
      <c r="G75" s="6">
        <v>36110</v>
      </c>
      <c r="H75" s="28">
        <v>3160806</v>
      </c>
      <c r="I75" s="29"/>
      <c r="J75" s="29"/>
      <c r="K75" s="30"/>
      <c r="L75" s="43" t="s">
        <v>185</v>
      </c>
    </row>
    <row r="76" spans="1:12" ht="31.05" customHeight="1" x14ac:dyDescent="0.3">
      <c r="A76" s="26" t="s">
        <v>78</v>
      </c>
      <c r="B76" s="27"/>
      <c r="C76" s="3" t="s">
        <v>17</v>
      </c>
      <c r="D76" s="4" t="s">
        <v>18</v>
      </c>
      <c r="E76" s="5"/>
      <c r="F76" s="6"/>
      <c r="G76" s="6">
        <v>296780</v>
      </c>
      <c r="H76" s="28">
        <v>3124696</v>
      </c>
      <c r="I76" s="29"/>
      <c r="J76" s="29"/>
      <c r="K76" s="30"/>
      <c r="L76" s="43" t="s">
        <v>185</v>
      </c>
    </row>
    <row r="77" spans="1:12" ht="31.05" customHeight="1" x14ac:dyDescent="0.3">
      <c r="A77" s="26" t="s">
        <v>78</v>
      </c>
      <c r="B77" s="27"/>
      <c r="C77" s="3" t="s">
        <v>84</v>
      </c>
      <c r="D77" s="4" t="s">
        <v>11</v>
      </c>
      <c r="E77" s="5"/>
      <c r="F77" s="6">
        <v>21000</v>
      </c>
      <c r="G77" s="6"/>
      <c r="H77" s="28">
        <v>2827916</v>
      </c>
      <c r="I77" s="29"/>
      <c r="J77" s="29"/>
      <c r="K77" s="30"/>
      <c r="L77" s="43" t="s">
        <v>206</v>
      </c>
    </row>
    <row r="78" spans="1:12" ht="31.05" customHeight="1" x14ac:dyDescent="0.3">
      <c r="A78" s="26" t="s">
        <v>78</v>
      </c>
      <c r="B78" s="27"/>
      <c r="C78" s="3" t="s">
        <v>39</v>
      </c>
      <c r="D78" s="4" t="s">
        <v>11</v>
      </c>
      <c r="E78" s="5"/>
      <c r="F78" s="6"/>
      <c r="G78" s="6">
        <v>190000</v>
      </c>
      <c r="H78" s="28">
        <v>2848916</v>
      </c>
      <c r="I78" s="29"/>
      <c r="J78" s="29"/>
      <c r="K78" s="30"/>
      <c r="L78" s="43" t="s">
        <v>185</v>
      </c>
    </row>
    <row r="79" spans="1:12" ht="31.05" customHeight="1" x14ac:dyDescent="0.3">
      <c r="A79" s="26" t="s">
        <v>85</v>
      </c>
      <c r="B79" s="27"/>
      <c r="C79" s="3" t="s">
        <v>86</v>
      </c>
      <c r="D79" s="4" t="s">
        <v>18</v>
      </c>
      <c r="E79" s="5"/>
      <c r="F79" s="6">
        <v>15389</v>
      </c>
      <c r="G79" s="6"/>
      <c r="H79" s="28">
        <v>2658916</v>
      </c>
      <c r="I79" s="29"/>
      <c r="J79" s="29"/>
      <c r="K79" s="30"/>
      <c r="L79" s="43" t="s">
        <v>198</v>
      </c>
    </row>
    <row r="80" spans="1:12" ht="31.05" customHeight="1" x14ac:dyDescent="0.3">
      <c r="A80" s="26" t="s">
        <v>85</v>
      </c>
      <c r="B80" s="27"/>
      <c r="C80" s="3" t="s">
        <v>87</v>
      </c>
      <c r="D80" s="4" t="s">
        <v>11</v>
      </c>
      <c r="E80" s="5"/>
      <c r="F80" s="6"/>
      <c r="G80" s="6">
        <v>152388</v>
      </c>
      <c r="H80" s="28">
        <v>2674305</v>
      </c>
      <c r="I80" s="29"/>
      <c r="J80" s="29"/>
      <c r="K80" s="30"/>
      <c r="L80" s="43" t="s">
        <v>185</v>
      </c>
    </row>
    <row r="81" spans="1:12" ht="31.05" customHeight="1" x14ac:dyDescent="0.3">
      <c r="A81" s="26" t="s">
        <v>85</v>
      </c>
      <c r="B81" s="27"/>
      <c r="C81" s="3" t="s">
        <v>88</v>
      </c>
      <c r="D81" s="4" t="s">
        <v>11</v>
      </c>
      <c r="E81" s="5"/>
      <c r="F81" s="6"/>
      <c r="G81" s="6">
        <v>41746</v>
      </c>
      <c r="H81" s="28">
        <v>2521917</v>
      </c>
      <c r="I81" s="29"/>
      <c r="J81" s="29"/>
      <c r="K81" s="30"/>
      <c r="L81" s="43" t="s">
        <v>185</v>
      </c>
    </row>
    <row r="82" spans="1:12" ht="31.05" customHeight="1" x14ac:dyDescent="0.3">
      <c r="A82" s="26" t="s">
        <v>85</v>
      </c>
      <c r="B82" s="27"/>
      <c r="C82" s="3" t="s">
        <v>89</v>
      </c>
      <c r="D82" s="4" t="s">
        <v>11</v>
      </c>
      <c r="E82" s="5"/>
      <c r="F82" s="6"/>
      <c r="G82" s="6">
        <v>76646</v>
      </c>
      <c r="H82" s="28">
        <v>2480171</v>
      </c>
      <c r="I82" s="29"/>
      <c r="J82" s="29"/>
      <c r="K82" s="30"/>
      <c r="L82" s="43" t="s">
        <v>185</v>
      </c>
    </row>
    <row r="83" spans="1:12" ht="31.05" customHeight="1" x14ac:dyDescent="0.3">
      <c r="A83" s="26" t="s">
        <v>85</v>
      </c>
      <c r="B83" s="27"/>
      <c r="C83" s="3" t="s">
        <v>17</v>
      </c>
      <c r="D83" s="4" t="s">
        <v>18</v>
      </c>
      <c r="E83" s="5"/>
      <c r="F83" s="6"/>
      <c r="G83" s="6">
        <v>57908</v>
      </c>
      <c r="H83" s="28">
        <v>2403525</v>
      </c>
      <c r="I83" s="29"/>
      <c r="J83" s="29"/>
      <c r="K83" s="30"/>
      <c r="L83" s="43" t="s">
        <v>185</v>
      </c>
    </row>
    <row r="84" spans="1:12" ht="31.05" customHeight="1" x14ac:dyDescent="0.3">
      <c r="A84" s="26" t="s">
        <v>85</v>
      </c>
      <c r="B84" s="27"/>
      <c r="C84" s="3" t="s">
        <v>30</v>
      </c>
      <c r="D84" s="4" t="s">
        <v>11</v>
      </c>
      <c r="E84" s="5"/>
      <c r="F84" s="6"/>
      <c r="G84" s="6">
        <v>25128</v>
      </c>
      <c r="H84" s="28">
        <v>2345617</v>
      </c>
      <c r="I84" s="29"/>
      <c r="J84" s="29"/>
      <c r="K84" s="30"/>
      <c r="L84" s="43" t="s">
        <v>185</v>
      </c>
    </row>
    <row r="85" spans="1:12" ht="31.05" customHeight="1" x14ac:dyDescent="0.3">
      <c r="A85" s="26" t="s">
        <v>85</v>
      </c>
      <c r="B85" s="27"/>
      <c r="C85" s="3" t="s">
        <v>90</v>
      </c>
      <c r="D85" s="4" t="s">
        <v>11</v>
      </c>
      <c r="E85" s="5"/>
      <c r="F85" s="6"/>
      <c r="G85" s="6">
        <v>16980</v>
      </c>
      <c r="H85" s="28">
        <v>2320489</v>
      </c>
      <c r="I85" s="29"/>
      <c r="J85" s="29"/>
      <c r="K85" s="30"/>
      <c r="L85" s="43" t="s">
        <v>185</v>
      </c>
    </row>
    <row r="86" spans="1:12" ht="31.05" customHeight="1" x14ac:dyDescent="0.3">
      <c r="A86" s="26" t="s">
        <v>85</v>
      </c>
      <c r="B86" s="27"/>
      <c r="C86" s="3" t="s">
        <v>91</v>
      </c>
      <c r="D86" s="4" t="s">
        <v>11</v>
      </c>
      <c r="E86" s="5"/>
      <c r="F86" s="6"/>
      <c r="G86" s="6">
        <v>62839</v>
      </c>
      <c r="H86" s="28">
        <v>2303509</v>
      </c>
      <c r="I86" s="29"/>
      <c r="J86" s="29"/>
      <c r="K86" s="30"/>
      <c r="L86" s="43" t="s">
        <v>185</v>
      </c>
    </row>
    <row r="87" spans="1:12" ht="31.05" customHeight="1" x14ac:dyDescent="0.3">
      <c r="A87" s="26" t="s">
        <v>85</v>
      </c>
      <c r="B87" s="27"/>
      <c r="C87" s="3" t="s">
        <v>92</v>
      </c>
      <c r="D87" s="4" t="s">
        <v>11</v>
      </c>
      <c r="E87" s="5"/>
      <c r="F87" s="6"/>
      <c r="G87" s="6">
        <v>23949</v>
      </c>
      <c r="H87" s="28">
        <v>2240670</v>
      </c>
      <c r="I87" s="29"/>
      <c r="J87" s="29"/>
      <c r="K87" s="30"/>
      <c r="L87" s="43" t="s">
        <v>185</v>
      </c>
    </row>
    <row r="88" spans="1:12" ht="31.05" customHeight="1" x14ac:dyDescent="0.3">
      <c r="A88" s="26" t="s">
        <v>93</v>
      </c>
      <c r="B88" s="27"/>
      <c r="C88" s="3" t="s">
        <v>94</v>
      </c>
      <c r="D88" s="4" t="s">
        <v>11</v>
      </c>
      <c r="E88" s="5"/>
      <c r="F88" s="6"/>
      <c r="G88" s="6">
        <v>276739</v>
      </c>
      <c r="H88" s="28">
        <v>2216721</v>
      </c>
      <c r="I88" s="29"/>
      <c r="J88" s="29"/>
      <c r="K88" s="30"/>
      <c r="L88" s="43" t="s">
        <v>185</v>
      </c>
    </row>
    <row r="89" spans="1:12" ht="31.05" customHeight="1" x14ac:dyDescent="0.3">
      <c r="A89" s="26" t="s">
        <v>93</v>
      </c>
      <c r="B89" s="27"/>
      <c r="C89" s="3" t="s">
        <v>95</v>
      </c>
      <c r="D89" s="4" t="s">
        <v>11</v>
      </c>
      <c r="E89" s="5"/>
      <c r="F89" s="6"/>
      <c r="G89" s="6">
        <v>226031</v>
      </c>
      <c r="H89" s="28">
        <v>1939982</v>
      </c>
      <c r="I89" s="29"/>
      <c r="J89" s="29"/>
      <c r="K89" s="30"/>
      <c r="L89" s="43" t="s">
        <v>185</v>
      </c>
    </row>
    <row r="90" spans="1:12" ht="31.05" customHeight="1" x14ac:dyDescent="0.3">
      <c r="A90" s="26" t="s">
        <v>93</v>
      </c>
      <c r="B90" s="27"/>
      <c r="C90" s="3" t="s">
        <v>96</v>
      </c>
      <c r="D90" s="4" t="s">
        <v>11</v>
      </c>
      <c r="E90" s="5"/>
      <c r="F90" s="6"/>
      <c r="G90" s="6">
        <v>331510</v>
      </c>
      <c r="H90" s="28">
        <v>1713951</v>
      </c>
      <c r="I90" s="29"/>
      <c r="J90" s="29"/>
      <c r="K90" s="30"/>
      <c r="L90" s="43" t="s">
        <v>185</v>
      </c>
    </row>
    <row r="91" spans="1:12" ht="31.05" customHeight="1" x14ac:dyDescent="0.3">
      <c r="A91" s="26" t="s">
        <v>93</v>
      </c>
      <c r="B91" s="27"/>
      <c r="C91" s="3" t="s">
        <v>17</v>
      </c>
      <c r="D91" s="4" t="s">
        <v>18</v>
      </c>
      <c r="E91" s="5"/>
      <c r="F91" s="6"/>
      <c r="G91" s="6">
        <v>511930</v>
      </c>
      <c r="H91" s="28">
        <v>1382441</v>
      </c>
      <c r="I91" s="29"/>
      <c r="J91" s="29"/>
      <c r="K91" s="30"/>
      <c r="L91" s="43" t="s">
        <v>185</v>
      </c>
    </row>
    <row r="92" spans="1:12" ht="31.05" customHeight="1" x14ac:dyDescent="0.3">
      <c r="A92" s="26" t="s">
        <v>93</v>
      </c>
      <c r="B92" s="27"/>
      <c r="C92" s="3" t="s">
        <v>51</v>
      </c>
      <c r="D92" s="4" t="s">
        <v>11</v>
      </c>
      <c r="E92" s="5"/>
      <c r="F92" s="6"/>
      <c r="G92" s="6">
        <v>700000</v>
      </c>
      <c r="H92" s="28">
        <v>870511</v>
      </c>
      <c r="I92" s="29"/>
      <c r="J92" s="29"/>
      <c r="K92" s="30"/>
      <c r="L92" s="43" t="s">
        <v>185</v>
      </c>
    </row>
    <row r="93" spans="1:12" ht="31.05" customHeight="1" x14ac:dyDescent="0.3">
      <c r="A93" s="26" t="s">
        <v>93</v>
      </c>
      <c r="B93" s="27"/>
      <c r="C93" s="3" t="s">
        <v>97</v>
      </c>
      <c r="D93" s="4" t="s">
        <v>11</v>
      </c>
      <c r="E93" s="5"/>
      <c r="F93" s="6"/>
      <c r="G93" s="6">
        <v>89647</v>
      </c>
      <c r="H93" s="28">
        <v>170511</v>
      </c>
      <c r="I93" s="29"/>
      <c r="J93" s="29"/>
      <c r="K93" s="30"/>
      <c r="L93" s="43" t="s">
        <v>185</v>
      </c>
    </row>
    <row r="94" spans="1:12" ht="31.05" customHeight="1" x14ac:dyDescent="0.3">
      <c r="A94" s="26" t="s">
        <v>93</v>
      </c>
      <c r="B94" s="27"/>
      <c r="C94" s="3" t="s">
        <v>98</v>
      </c>
      <c r="D94" s="4" t="s">
        <v>18</v>
      </c>
      <c r="E94" s="5"/>
      <c r="F94" s="6">
        <v>17505</v>
      </c>
      <c r="G94" s="6"/>
      <c r="H94" s="28">
        <v>80864</v>
      </c>
      <c r="I94" s="29"/>
      <c r="J94" s="29"/>
      <c r="K94" s="30"/>
      <c r="L94" s="42" t="s">
        <v>205</v>
      </c>
    </row>
    <row r="95" spans="1:12" ht="31.05" customHeight="1" x14ac:dyDescent="0.3">
      <c r="A95" s="26" t="s">
        <v>93</v>
      </c>
      <c r="B95" s="27"/>
      <c r="C95" s="3" t="s">
        <v>98</v>
      </c>
      <c r="D95" s="4" t="s">
        <v>18</v>
      </c>
      <c r="E95" s="5"/>
      <c r="F95" s="6">
        <v>17505</v>
      </c>
      <c r="G95" s="6"/>
      <c r="H95" s="28">
        <v>98369</v>
      </c>
      <c r="I95" s="29"/>
      <c r="J95" s="29"/>
      <c r="K95" s="30"/>
      <c r="L95" s="42" t="s">
        <v>205</v>
      </c>
    </row>
    <row r="96" spans="1:12" ht="31.05" customHeight="1" x14ac:dyDescent="0.3">
      <c r="A96" s="26" t="s">
        <v>93</v>
      </c>
      <c r="B96" s="27"/>
      <c r="C96" s="3" t="s">
        <v>99</v>
      </c>
      <c r="D96" s="4" t="s">
        <v>11</v>
      </c>
      <c r="E96" s="5"/>
      <c r="F96" s="6"/>
      <c r="G96" s="6">
        <v>52271</v>
      </c>
      <c r="H96" s="28">
        <v>115874</v>
      </c>
      <c r="I96" s="29"/>
      <c r="J96" s="29"/>
      <c r="K96" s="30"/>
      <c r="L96" s="43" t="s">
        <v>185</v>
      </c>
    </row>
    <row r="97" spans="1:12" ht="31.05" customHeight="1" x14ac:dyDescent="0.3">
      <c r="A97" s="26" t="s">
        <v>93</v>
      </c>
      <c r="B97" s="27"/>
      <c r="C97" s="3" t="s">
        <v>100</v>
      </c>
      <c r="D97" s="4" t="s">
        <v>11</v>
      </c>
      <c r="E97" s="5"/>
      <c r="F97" s="6"/>
      <c r="G97" s="6">
        <v>23351</v>
      </c>
      <c r="H97" s="28">
        <v>63603</v>
      </c>
      <c r="I97" s="29"/>
      <c r="J97" s="29"/>
      <c r="K97" s="30"/>
      <c r="L97" s="43" t="s">
        <v>185</v>
      </c>
    </row>
    <row r="98" spans="1:12" ht="31.05" customHeight="1" x14ac:dyDescent="0.3">
      <c r="A98" s="26" t="s">
        <v>101</v>
      </c>
      <c r="B98" s="27"/>
      <c r="C98" s="3" t="s">
        <v>48</v>
      </c>
      <c r="D98" s="4" t="s">
        <v>9</v>
      </c>
      <c r="E98" s="5"/>
      <c r="F98" s="6">
        <v>3044202</v>
      </c>
      <c r="G98" s="6"/>
      <c r="H98" s="28">
        <v>40252</v>
      </c>
      <c r="I98" s="29"/>
      <c r="J98" s="29"/>
      <c r="K98" s="30"/>
      <c r="L98" s="42" t="s">
        <v>204</v>
      </c>
    </row>
    <row r="99" spans="1:12" ht="31.05" customHeight="1" x14ac:dyDescent="0.3">
      <c r="A99" s="26" t="s">
        <v>101</v>
      </c>
      <c r="B99" s="27"/>
      <c r="C99" s="3" t="s">
        <v>102</v>
      </c>
      <c r="D99" s="4" t="s">
        <v>11</v>
      </c>
      <c r="E99" s="5"/>
      <c r="F99" s="6"/>
      <c r="G99" s="6">
        <v>46246</v>
      </c>
      <c r="H99" s="28">
        <v>3084454</v>
      </c>
      <c r="I99" s="29"/>
      <c r="J99" s="29"/>
      <c r="K99" s="30"/>
      <c r="L99" s="43" t="s">
        <v>185</v>
      </c>
    </row>
    <row r="100" spans="1:12" ht="31.05" customHeight="1" x14ac:dyDescent="0.3">
      <c r="A100" s="26" t="s">
        <v>101</v>
      </c>
      <c r="B100" s="27"/>
      <c r="C100" s="3" t="s">
        <v>17</v>
      </c>
      <c r="D100" s="4" t="s">
        <v>18</v>
      </c>
      <c r="E100" s="5"/>
      <c r="F100" s="6"/>
      <c r="G100" s="6">
        <v>212707</v>
      </c>
      <c r="H100" s="28">
        <v>3038208</v>
      </c>
      <c r="I100" s="29"/>
      <c r="J100" s="29"/>
      <c r="K100" s="30"/>
      <c r="L100" s="43" t="s">
        <v>185</v>
      </c>
    </row>
    <row r="101" spans="1:12" ht="31.05" customHeight="1" x14ac:dyDescent="0.3">
      <c r="A101" s="26" t="s">
        <v>101</v>
      </c>
      <c r="B101" s="27"/>
      <c r="C101" s="3" t="s">
        <v>103</v>
      </c>
      <c r="D101" s="4" t="s">
        <v>11</v>
      </c>
      <c r="E101" s="5"/>
      <c r="F101" s="6"/>
      <c r="G101" s="6">
        <v>565349</v>
      </c>
      <c r="H101" s="28">
        <v>2825501</v>
      </c>
      <c r="I101" s="29"/>
      <c r="J101" s="29"/>
      <c r="K101" s="30"/>
      <c r="L101" s="43" t="s">
        <v>185</v>
      </c>
    </row>
    <row r="102" spans="1:12" ht="31.05" customHeight="1" x14ac:dyDescent="0.3">
      <c r="A102" s="26" t="s">
        <v>101</v>
      </c>
      <c r="B102" s="27"/>
      <c r="C102" s="3" t="s">
        <v>104</v>
      </c>
      <c r="D102" s="4" t="s">
        <v>11</v>
      </c>
      <c r="E102" s="5"/>
      <c r="F102" s="6"/>
      <c r="G102" s="6">
        <v>341623</v>
      </c>
      <c r="H102" s="28">
        <v>2260152</v>
      </c>
      <c r="I102" s="29"/>
      <c r="J102" s="29"/>
      <c r="K102" s="30"/>
      <c r="L102" s="43" t="s">
        <v>185</v>
      </c>
    </row>
    <row r="103" spans="1:12" ht="31.05" customHeight="1" x14ac:dyDescent="0.3">
      <c r="A103" s="26" t="s">
        <v>101</v>
      </c>
      <c r="B103" s="27"/>
      <c r="C103" s="3" t="s">
        <v>105</v>
      </c>
      <c r="D103" s="4" t="s">
        <v>11</v>
      </c>
      <c r="E103" s="5"/>
      <c r="F103" s="6"/>
      <c r="G103" s="6">
        <v>63353</v>
      </c>
      <c r="H103" s="28">
        <v>1918529</v>
      </c>
      <c r="I103" s="29"/>
      <c r="J103" s="29"/>
      <c r="K103" s="30"/>
      <c r="L103" s="43" t="s">
        <v>185</v>
      </c>
    </row>
    <row r="104" spans="1:12" ht="31.05" customHeight="1" x14ac:dyDescent="0.3">
      <c r="A104" s="26" t="s">
        <v>101</v>
      </c>
      <c r="B104" s="27"/>
      <c r="C104" s="3" t="s">
        <v>106</v>
      </c>
      <c r="D104" s="4" t="s">
        <v>18</v>
      </c>
      <c r="E104" s="5"/>
      <c r="F104" s="6">
        <v>4509844</v>
      </c>
      <c r="G104" s="6"/>
      <c r="H104" s="28">
        <v>1855176</v>
      </c>
      <c r="I104" s="29"/>
      <c r="J104" s="29"/>
      <c r="K104" s="30"/>
      <c r="L104" s="43" t="s">
        <v>194</v>
      </c>
    </row>
    <row r="105" spans="1:12" ht="31.05" customHeight="1" x14ac:dyDescent="0.3">
      <c r="A105" s="26" t="s">
        <v>101</v>
      </c>
      <c r="B105" s="27"/>
      <c r="C105" s="3" t="s">
        <v>107</v>
      </c>
      <c r="D105" s="4" t="s">
        <v>11</v>
      </c>
      <c r="E105" s="5"/>
      <c r="F105" s="6"/>
      <c r="G105" s="6">
        <v>3000000</v>
      </c>
      <c r="H105" s="28">
        <v>6365020</v>
      </c>
      <c r="I105" s="29"/>
      <c r="J105" s="29"/>
      <c r="K105" s="30"/>
      <c r="L105" s="43" t="s">
        <v>185</v>
      </c>
    </row>
    <row r="106" spans="1:12" ht="31.05" customHeight="1" x14ac:dyDescent="0.3">
      <c r="A106" s="26" t="s">
        <v>101</v>
      </c>
      <c r="B106" s="27"/>
      <c r="C106" s="3" t="s">
        <v>30</v>
      </c>
      <c r="D106" s="4" t="s">
        <v>11</v>
      </c>
      <c r="E106" s="5"/>
      <c r="F106" s="6"/>
      <c r="G106" s="6">
        <v>1093919</v>
      </c>
      <c r="H106" s="28">
        <v>3365020</v>
      </c>
      <c r="I106" s="29"/>
      <c r="J106" s="29"/>
      <c r="K106" s="30"/>
      <c r="L106" s="43" t="s">
        <v>185</v>
      </c>
    </row>
    <row r="107" spans="1:12" ht="31.05" customHeight="1" x14ac:dyDescent="0.3">
      <c r="A107" s="26" t="s">
        <v>101</v>
      </c>
      <c r="B107" s="27"/>
      <c r="C107" s="3" t="s">
        <v>77</v>
      </c>
      <c r="D107" s="4" t="s">
        <v>18</v>
      </c>
      <c r="E107" s="5"/>
      <c r="F107" s="6"/>
      <c r="G107" s="6">
        <v>37973</v>
      </c>
      <c r="H107" s="28">
        <v>2271101</v>
      </c>
      <c r="I107" s="29"/>
      <c r="J107" s="29"/>
      <c r="K107" s="30"/>
      <c r="L107" s="43" t="s">
        <v>185</v>
      </c>
    </row>
    <row r="108" spans="1:12" ht="31.05" customHeight="1" x14ac:dyDescent="0.3">
      <c r="A108" s="26" t="s">
        <v>101</v>
      </c>
      <c r="B108" s="27"/>
      <c r="C108" s="3" t="s">
        <v>108</v>
      </c>
      <c r="D108" s="4" t="s">
        <v>11</v>
      </c>
      <c r="E108" s="5"/>
      <c r="F108" s="6"/>
      <c r="G108" s="6">
        <v>96558</v>
      </c>
      <c r="H108" s="28">
        <v>2233128</v>
      </c>
      <c r="I108" s="29"/>
      <c r="J108" s="29"/>
      <c r="K108" s="30"/>
      <c r="L108" s="43" t="s">
        <v>185</v>
      </c>
    </row>
    <row r="109" spans="1:12" ht="31.05" customHeight="1" x14ac:dyDescent="0.3">
      <c r="A109" s="26" t="s">
        <v>101</v>
      </c>
      <c r="B109" s="27"/>
      <c r="C109" s="3" t="s">
        <v>109</v>
      </c>
      <c r="D109" s="4" t="s">
        <v>11</v>
      </c>
      <c r="E109" s="5"/>
      <c r="F109" s="6"/>
      <c r="G109" s="6">
        <v>30270</v>
      </c>
      <c r="H109" s="28">
        <v>2136570</v>
      </c>
      <c r="I109" s="29"/>
      <c r="J109" s="29"/>
      <c r="K109" s="30"/>
      <c r="L109" s="43" t="s">
        <v>185</v>
      </c>
    </row>
    <row r="110" spans="1:12" ht="31.05" customHeight="1" x14ac:dyDescent="0.3">
      <c r="A110" s="26" t="s">
        <v>110</v>
      </c>
      <c r="B110" s="27"/>
      <c r="C110" s="3" t="s">
        <v>8</v>
      </c>
      <c r="D110" s="4" t="s">
        <v>9</v>
      </c>
      <c r="E110" s="5"/>
      <c r="F110" s="6"/>
      <c r="G110" s="6">
        <v>2885037</v>
      </c>
      <c r="H110" s="28">
        <v>2106300</v>
      </c>
      <c r="I110" s="29"/>
      <c r="J110" s="29"/>
      <c r="K110" s="30"/>
      <c r="L110" s="43" t="s">
        <v>185</v>
      </c>
    </row>
    <row r="111" spans="1:12" ht="31.05" customHeight="1" x14ac:dyDescent="0.3">
      <c r="A111" s="26" t="s">
        <v>110</v>
      </c>
      <c r="B111" s="27"/>
      <c r="C111" s="3" t="s">
        <v>41</v>
      </c>
      <c r="D111" s="4" t="s">
        <v>71</v>
      </c>
      <c r="E111" s="5" t="s">
        <v>111</v>
      </c>
      <c r="F111" s="6"/>
      <c r="G111" s="6">
        <v>2106300</v>
      </c>
      <c r="H111" s="28">
        <v>-778737</v>
      </c>
      <c r="I111" s="29"/>
      <c r="J111" s="29"/>
      <c r="K111" s="30"/>
      <c r="L111" s="43" t="s">
        <v>185</v>
      </c>
    </row>
    <row r="112" spans="1:12" ht="31.05" customHeight="1" x14ac:dyDescent="0.3">
      <c r="A112" s="26" t="s">
        <v>110</v>
      </c>
      <c r="B112" s="27"/>
      <c r="C112" s="3" t="s">
        <v>112</v>
      </c>
      <c r="D112" s="4" t="s">
        <v>18</v>
      </c>
      <c r="E112" s="5"/>
      <c r="F112" s="6">
        <v>1044276</v>
      </c>
      <c r="G112" s="6"/>
      <c r="H112" s="28">
        <v>-2885037</v>
      </c>
      <c r="I112" s="29"/>
      <c r="J112" s="29"/>
      <c r="K112" s="30"/>
      <c r="L112" s="43" t="s">
        <v>196</v>
      </c>
    </row>
    <row r="113" spans="1:12" ht="31.05" customHeight="1" x14ac:dyDescent="0.3">
      <c r="A113" s="26" t="s">
        <v>110</v>
      </c>
      <c r="B113" s="27"/>
      <c r="C113" s="3" t="s">
        <v>113</v>
      </c>
      <c r="D113" s="4" t="s">
        <v>18</v>
      </c>
      <c r="E113" s="5"/>
      <c r="F113" s="6">
        <v>5896350</v>
      </c>
      <c r="G113" s="6"/>
      <c r="H113" s="28">
        <v>-1840761</v>
      </c>
      <c r="I113" s="29"/>
      <c r="J113" s="29"/>
      <c r="K113" s="30"/>
      <c r="L113" s="43" t="s">
        <v>203</v>
      </c>
    </row>
    <row r="114" spans="1:12" ht="31.05" customHeight="1" x14ac:dyDescent="0.3">
      <c r="A114" s="26" t="s">
        <v>110</v>
      </c>
      <c r="B114" s="27"/>
      <c r="C114" s="3" t="s">
        <v>50</v>
      </c>
      <c r="D114" s="4" t="s">
        <v>11</v>
      </c>
      <c r="E114" s="5"/>
      <c r="F114" s="6"/>
      <c r="G114" s="6">
        <v>755305</v>
      </c>
      <c r="H114" s="28">
        <v>4055589</v>
      </c>
      <c r="I114" s="29"/>
      <c r="J114" s="29"/>
      <c r="K114" s="30"/>
      <c r="L114" s="43" t="s">
        <v>185</v>
      </c>
    </row>
    <row r="115" spans="1:12" ht="31.05" customHeight="1" x14ac:dyDescent="0.3">
      <c r="A115" s="26" t="s">
        <v>110</v>
      </c>
      <c r="B115" s="27"/>
      <c r="C115" s="3" t="s">
        <v>107</v>
      </c>
      <c r="D115" s="4" t="s">
        <v>11</v>
      </c>
      <c r="E115" s="5"/>
      <c r="F115" s="6"/>
      <c r="G115" s="6">
        <v>3000000</v>
      </c>
      <c r="H115" s="28">
        <v>3300284</v>
      </c>
      <c r="I115" s="29"/>
      <c r="J115" s="29"/>
      <c r="K115" s="30"/>
      <c r="L115" s="43" t="s">
        <v>185</v>
      </c>
    </row>
    <row r="116" spans="1:12" ht="31.05" customHeight="1" x14ac:dyDescent="0.3">
      <c r="A116" s="26" t="s">
        <v>110</v>
      </c>
      <c r="B116" s="27"/>
      <c r="C116" s="3" t="s">
        <v>114</v>
      </c>
      <c r="D116" s="4" t="s">
        <v>18</v>
      </c>
      <c r="E116" s="5"/>
      <c r="F116" s="6"/>
      <c r="G116" s="6">
        <v>300284</v>
      </c>
      <c r="H116" s="28">
        <v>300284</v>
      </c>
      <c r="I116" s="29"/>
      <c r="J116" s="29"/>
      <c r="K116" s="30"/>
      <c r="L116" s="43" t="s">
        <v>185</v>
      </c>
    </row>
    <row r="117" spans="1:12" ht="31.05" customHeight="1" x14ac:dyDescent="0.3">
      <c r="A117" s="26" t="s">
        <v>115</v>
      </c>
      <c r="B117" s="27"/>
      <c r="C117" s="3" t="s">
        <v>8</v>
      </c>
      <c r="D117" s="4" t="s">
        <v>9</v>
      </c>
      <c r="E117" s="5"/>
      <c r="F117" s="6"/>
      <c r="G117" s="6">
        <v>159165</v>
      </c>
      <c r="H117" s="28">
        <v>0</v>
      </c>
      <c r="I117" s="29"/>
      <c r="J117" s="29"/>
      <c r="K117" s="30"/>
      <c r="L117" s="43" t="s">
        <v>185</v>
      </c>
    </row>
    <row r="118" spans="1:12" ht="31.05" customHeight="1" x14ac:dyDescent="0.3">
      <c r="A118" s="26" t="s">
        <v>115</v>
      </c>
      <c r="B118" s="27"/>
      <c r="C118" s="3" t="s">
        <v>45</v>
      </c>
      <c r="D118" s="4" t="s">
        <v>18</v>
      </c>
      <c r="E118" s="5"/>
      <c r="F118" s="6"/>
      <c r="G118" s="6">
        <v>37890</v>
      </c>
      <c r="H118" s="28">
        <v>-159165</v>
      </c>
      <c r="I118" s="29"/>
      <c r="J118" s="29"/>
      <c r="K118" s="30"/>
      <c r="L118" s="43" t="s">
        <v>185</v>
      </c>
    </row>
    <row r="119" spans="1:12" ht="31.05" customHeight="1" x14ac:dyDescent="0.3">
      <c r="A119" s="26" t="s">
        <v>115</v>
      </c>
      <c r="B119" s="27"/>
      <c r="C119" s="3" t="s">
        <v>45</v>
      </c>
      <c r="D119" s="4" t="s">
        <v>18</v>
      </c>
      <c r="E119" s="5"/>
      <c r="F119" s="6"/>
      <c r="G119" s="6">
        <v>108053</v>
      </c>
      <c r="H119" s="28">
        <v>-197055</v>
      </c>
      <c r="I119" s="29"/>
      <c r="J119" s="29"/>
      <c r="K119" s="30"/>
      <c r="L119" s="43" t="s">
        <v>185</v>
      </c>
    </row>
    <row r="120" spans="1:12" ht="31.05" customHeight="1" x14ac:dyDescent="0.3">
      <c r="A120" s="26" t="s">
        <v>115</v>
      </c>
      <c r="B120" s="27"/>
      <c r="C120" s="3" t="s">
        <v>81</v>
      </c>
      <c r="D120" s="4" t="s">
        <v>116</v>
      </c>
      <c r="E120" s="5" t="s">
        <v>117</v>
      </c>
      <c r="F120" s="6"/>
      <c r="G120" s="6">
        <v>32650</v>
      </c>
      <c r="H120" s="28">
        <v>-305108</v>
      </c>
      <c r="I120" s="29"/>
      <c r="J120" s="29"/>
      <c r="K120" s="30"/>
      <c r="L120" s="43" t="s">
        <v>185</v>
      </c>
    </row>
    <row r="121" spans="1:12" ht="31.05" customHeight="1" x14ac:dyDescent="0.3">
      <c r="A121" s="26" t="s">
        <v>115</v>
      </c>
      <c r="B121" s="27"/>
      <c r="C121" s="3" t="s">
        <v>19</v>
      </c>
      <c r="D121" s="4" t="s">
        <v>18</v>
      </c>
      <c r="E121" s="5"/>
      <c r="F121" s="6">
        <v>5019712</v>
      </c>
      <c r="G121" s="6"/>
      <c r="H121" s="28">
        <v>-337758</v>
      </c>
      <c r="I121" s="29"/>
      <c r="J121" s="29"/>
      <c r="K121" s="30"/>
      <c r="L121" s="43" t="s">
        <v>203</v>
      </c>
    </row>
    <row r="122" spans="1:12" ht="31.05" customHeight="1" x14ac:dyDescent="0.3">
      <c r="A122" s="26" t="s">
        <v>115</v>
      </c>
      <c r="B122" s="27"/>
      <c r="C122" s="3" t="s">
        <v>17</v>
      </c>
      <c r="D122" s="4" t="s">
        <v>18</v>
      </c>
      <c r="E122" s="5"/>
      <c r="F122" s="6"/>
      <c r="G122" s="6">
        <v>120325</v>
      </c>
      <c r="H122" s="28">
        <v>4681954</v>
      </c>
      <c r="I122" s="29"/>
      <c r="J122" s="29"/>
      <c r="K122" s="30"/>
      <c r="L122" s="43" t="s">
        <v>185</v>
      </c>
    </row>
    <row r="123" spans="1:12" ht="31.05" customHeight="1" x14ac:dyDescent="0.3">
      <c r="A123" s="26" t="s">
        <v>115</v>
      </c>
      <c r="B123" s="27"/>
      <c r="C123" s="3" t="s">
        <v>118</v>
      </c>
      <c r="D123" s="4" t="s">
        <v>11</v>
      </c>
      <c r="E123" s="5"/>
      <c r="F123" s="6"/>
      <c r="G123" s="6">
        <v>90480</v>
      </c>
      <c r="H123" s="28">
        <v>4561629</v>
      </c>
      <c r="I123" s="29"/>
      <c r="J123" s="29"/>
      <c r="K123" s="30"/>
      <c r="L123" s="43" t="s">
        <v>185</v>
      </c>
    </row>
    <row r="124" spans="1:12" ht="31.05" customHeight="1" x14ac:dyDescent="0.3">
      <c r="A124" s="26" t="s">
        <v>115</v>
      </c>
      <c r="B124" s="27"/>
      <c r="C124" s="3" t="s">
        <v>119</v>
      </c>
      <c r="D124" s="4" t="s">
        <v>11</v>
      </c>
      <c r="E124" s="5"/>
      <c r="F124" s="6"/>
      <c r="G124" s="6">
        <v>61160</v>
      </c>
      <c r="H124" s="28">
        <v>4471149</v>
      </c>
      <c r="I124" s="29"/>
      <c r="J124" s="29"/>
      <c r="K124" s="30"/>
      <c r="L124" s="43" t="s">
        <v>185</v>
      </c>
    </row>
    <row r="125" spans="1:12" ht="31.05" customHeight="1" x14ac:dyDescent="0.3">
      <c r="A125" s="26" t="s">
        <v>115</v>
      </c>
      <c r="B125" s="27"/>
      <c r="C125" s="3" t="s">
        <v>120</v>
      </c>
      <c r="D125" s="4" t="s">
        <v>11</v>
      </c>
      <c r="E125" s="5"/>
      <c r="F125" s="6"/>
      <c r="G125" s="6">
        <v>153359</v>
      </c>
      <c r="H125" s="28">
        <v>4409989</v>
      </c>
      <c r="I125" s="29"/>
      <c r="J125" s="29"/>
      <c r="K125" s="30"/>
      <c r="L125" s="43" t="s">
        <v>185</v>
      </c>
    </row>
    <row r="126" spans="1:12" ht="31.05" customHeight="1" x14ac:dyDescent="0.3">
      <c r="A126" s="26" t="s">
        <v>115</v>
      </c>
      <c r="B126" s="27"/>
      <c r="C126" s="3" t="s">
        <v>121</v>
      </c>
      <c r="D126" s="4" t="s">
        <v>11</v>
      </c>
      <c r="E126" s="5"/>
      <c r="F126" s="6"/>
      <c r="G126" s="6">
        <v>19448</v>
      </c>
      <c r="H126" s="28">
        <v>4256630</v>
      </c>
      <c r="I126" s="29"/>
      <c r="J126" s="29"/>
      <c r="K126" s="30"/>
      <c r="L126" s="43" t="s">
        <v>185</v>
      </c>
    </row>
    <row r="127" spans="1:12" ht="31.05" customHeight="1" x14ac:dyDescent="0.3">
      <c r="A127" s="26" t="s">
        <v>115</v>
      </c>
      <c r="B127" s="27"/>
      <c r="C127" s="3" t="s">
        <v>122</v>
      </c>
      <c r="D127" s="4" t="s">
        <v>11</v>
      </c>
      <c r="E127" s="5"/>
      <c r="F127" s="6"/>
      <c r="G127" s="6">
        <v>46101</v>
      </c>
      <c r="H127" s="28">
        <v>4237182</v>
      </c>
      <c r="I127" s="29"/>
      <c r="J127" s="29"/>
      <c r="K127" s="30"/>
      <c r="L127" s="43" t="s">
        <v>185</v>
      </c>
    </row>
    <row r="128" spans="1:12" ht="31.05" customHeight="1" x14ac:dyDescent="0.3">
      <c r="A128" s="26" t="s">
        <v>123</v>
      </c>
      <c r="B128" s="27"/>
      <c r="C128" s="3" t="s">
        <v>124</v>
      </c>
      <c r="D128" s="4" t="s">
        <v>11</v>
      </c>
      <c r="E128" s="5"/>
      <c r="F128" s="6"/>
      <c r="G128" s="6">
        <v>49980</v>
      </c>
      <c r="H128" s="28">
        <v>4191081</v>
      </c>
      <c r="I128" s="29"/>
      <c r="J128" s="29"/>
      <c r="K128" s="30"/>
      <c r="L128" s="43" t="s">
        <v>185</v>
      </c>
    </row>
    <row r="129" spans="1:12" ht="31.05" customHeight="1" x14ac:dyDescent="0.3">
      <c r="A129" s="26" t="s">
        <v>123</v>
      </c>
      <c r="B129" s="27"/>
      <c r="C129" s="3" t="s">
        <v>124</v>
      </c>
      <c r="D129" s="4" t="s">
        <v>11</v>
      </c>
      <c r="E129" s="5"/>
      <c r="F129" s="6"/>
      <c r="G129" s="6">
        <v>699720</v>
      </c>
      <c r="H129" s="28">
        <v>4141101</v>
      </c>
      <c r="I129" s="29"/>
      <c r="J129" s="29"/>
      <c r="K129" s="30"/>
      <c r="L129" s="43" t="s">
        <v>185</v>
      </c>
    </row>
    <row r="130" spans="1:12" ht="31.05" customHeight="1" x14ac:dyDescent="0.3">
      <c r="A130" s="26" t="s">
        <v>123</v>
      </c>
      <c r="B130" s="27"/>
      <c r="C130" s="3" t="s">
        <v>125</v>
      </c>
      <c r="D130" s="4" t="s">
        <v>11</v>
      </c>
      <c r="E130" s="5"/>
      <c r="F130" s="6"/>
      <c r="G130" s="6">
        <v>95200</v>
      </c>
      <c r="H130" s="28">
        <v>3441381</v>
      </c>
      <c r="I130" s="29"/>
      <c r="J130" s="29"/>
      <c r="K130" s="30"/>
      <c r="L130" s="43" t="s">
        <v>185</v>
      </c>
    </row>
    <row r="131" spans="1:12" ht="31.05" customHeight="1" x14ac:dyDescent="0.3">
      <c r="A131" s="26" t="s">
        <v>123</v>
      </c>
      <c r="B131" s="27"/>
      <c r="C131" s="3" t="s">
        <v>17</v>
      </c>
      <c r="D131" s="4" t="s">
        <v>18</v>
      </c>
      <c r="E131" s="5"/>
      <c r="F131" s="6"/>
      <c r="G131" s="6">
        <v>54427</v>
      </c>
      <c r="H131" s="28">
        <v>3346181</v>
      </c>
      <c r="I131" s="29"/>
      <c r="J131" s="29"/>
      <c r="K131" s="30"/>
      <c r="L131" s="43" t="s">
        <v>185</v>
      </c>
    </row>
    <row r="132" spans="1:12" ht="31.05" customHeight="1" x14ac:dyDescent="0.3">
      <c r="A132" s="26" t="s">
        <v>123</v>
      </c>
      <c r="B132" s="27"/>
      <c r="C132" s="3" t="s">
        <v>126</v>
      </c>
      <c r="D132" s="4" t="s">
        <v>11</v>
      </c>
      <c r="E132" s="5"/>
      <c r="F132" s="6">
        <v>17136</v>
      </c>
      <c r="G132" s="6"/>
      <c r="H132" s="28">
        <v>3291754</v>
      </c>
      <c r="I132" s="29"/>
      <c r="J132" s="29"/>
      <c r="K132" s="30"/>
      <c r="L132" s="43" t="s">
        <v>206</v>
      </c>
    </row>
    <row r="133" spans="1:12" ht="31.05" customHeight="1" x14ac:dyDescent="0.3">
      <c r="A133" s="26" t="s">
        <v>123</v>
      </c>
      <c r="B133" s="27"/>
      <c r="C133" s="3" t="s">
        <v>127</v>
      </c>
      <c r="D133" s="4" t="s">
        <v>18</v>
      </c>
      <c r="E133" s="5"/>
      <c r="F133" s="6"/>
      <c r="G133" s="6">
        <v>200826</v>
      </c>
      <c r="H133" s="28">
        <v>3308890</v>
      </c>
      <c r="I133" s="29"/>
      <c r="J133" s="29"/>
      <c r="K133" s="30"/>
      <c r="L133" s="43" t="s">
        <v>185</v>
      </c>
    </row>
    <row r="134" spans="1:12" ht="31.05" customHeight="1" x14ac:dyDescent="0.3">
      <c r="A134" s="26" t="s">
        <v>123</v>
      </c>
      <c r="B134" s="27"/>
      <c r="C134" s="3" t="s">
        <v>39</v>
      </c>
      <c r="D134" s="4" t="s">
        <v>11</v>
      </c>
      <c r="E134" s="5"/>
      <c r="F134" s="6"/>
      <c r="G134" s="6">
        <v>190000</v>
      </c>
      <c r="H134" s="28">
        <v>3108064</v>
      </c>
      <c r="I134" s="29"/>
      <c r="J134" s="29"/>
      <c r="K134" s="30"/>
      <c r="L134" s="43" t="s">
        <v>185</v>
      </c>
    </row>
    <row r="135" spans="1:12" ht="31.05" customHeight="1" x14ac:dyDescent="0.3">
      <c r="A135" s="26" t="s">
        <v>123</v>
      </c>
      <c r="B135" s="27"/>
      <c r="C135" s="3" t="s">
        <v>128</v>
      </c>
      <c r="D135" s="4" t="s">
        <v>11</v>
      </c>
      <c r="E135" s="5"/>
      <c r="F135" s="6"/>
      <c r="G135" s="6">
        <v>74964</v>
      </c>
      <c r="H135" s="28">
        <v>2918064</v>
      </c>
      <c r="I135" s="29"/>
      <c r="J135" s="29"/>
      <c r="K135" s="30"/>
      <c r="L135" s="43" t="s">
        <v>185</v>
      </c>
    </row>
    <row r="136" spans="1:12" ht="31.05" customHeight="1" x14ac:dyDescent="0.3">
      <c r="A136" s="26" t="s">
        <v>123</v>
      </c>
      <c r="B136" s="27"/>
      <c r="C136" s="3" t="s">
        <v>129</v>
      </c>
      <c r="D136" s="4" t="s">
        <v>11</v>
      </c>
      <c r="E136" s="5"/>
      <c r="F136" s="6">
        <v>339150</v>
      </c>
      <c r="G136" s="6"/>
      <c r="H136" s="28">
        <v>2843100</v>
      </c>
      <c r="I136" s="29"/>
      <c r="J136" s="29"/>
      <c r="K136" s="30"/>
      <c r="L136" s="43" t="s">
        <v>203</v>
      </c>
    </row>
    <row r="137" spans="1:12" ht="31.05" customHeight="1" x14ac:dyDescent="0.3">
      <c r="A137" s="26" t="s">
        <v>130</v>
      </c>
      <c r="B137" s="27"/>
      <c r="C137" s="3" t="s">
        <v>131</v>
      </c>
      <c r="D137" s="4" t="s">
        <v>11</v>
      </c>
      <c r="E137" s="5"/>
      <c r="F137" s="6"/>
      <c r="G137" s="6">
        <v>90890</v>
      </c>
      <c r="H137" s="28">
        <v>3182250</v>
      </c>
      <c r="I137" s="29"/>
      <c r="J137" s="29"/>
      <c r="K137" s="30"/>
      <c r="L137" s="43" t="s">
        <v>185</v>
      </c>
    </row>
    <row r="138" spans="1:12" ht="31.05" customHeight="1" x14ac:dyDescent="0.3">
      <c r="A138" s="26" t="s">
        <v>130</v>
      </c>
      <c r="B138" s="27"/>
      <c r="C138" s="3" t="s">
        <v>17</v>
      </c>
      <c r="D138" s="4" t="s">
        <v>18</v>
      </c>
      <c r="E138" s="5"/>
      <c r="F138" s="6"/>
      <c r="G138" s="6">
        <v>47846</v>
      </c>
      <c r="H138" s="28">
        <v>3091360</v>
      </c>
      <c r="I138" s="29"/>
      <c r="J138" s="29"/>
      <c r="K138" s="30"/>
      <c r="L138" s="43" t="s">
        <v>185</v>
      </c>
    </row>
    <row r="139" spans="1:12" ht="31.05" customHeight="1" x14ac:dyDescent="0.3">
      <c r="A139" s="26" t="s">
        <v>130</v>
      </c>
      <c r="B139" s="27"/>
      <c r="C139" s="3" t="s">
        <v>132</v>
      </c>
      <c r="D139" s="4" t="s">
        <v>11</v>
      </c>
      <c r="E139" s="5"/>
      <c r="F139" s="6"/>
      <c r="G139" s="6">
        <v>12990</v>
      </c>
      <c r="H139" s="28">
        <v>3043514</v>
      </c>
      <c r="I139" s="29"/>
      <c r="J139" s="29"/>
      <c r="K139" s="30"/>
      <c r="L139" s="43" t="s">
        <v>185</v>
      </c>
    </row>
    <row r="140" spans="1:12" ht="31.05" customHeight="1" x14ac:dyDescent="0.3">
      <c r="A140" s="26" t="s">
        <v>130</v>
      </c>
      <c r="B140" s="27"/>
      <c r="C140" s="3" t="s">
        <v>133</v>
      </c>
      <c r="D140" s="4" t="s">
        <v>11</v>
      </c>
      <c r="E140" s="5"/>
      <c r="F140" s="6"/>
      <c r="G140" s="6">
        <v>39600</v>
      </c>
      <c r="H140" s="28">
        <v>3030524</v>
      </c>
      <c r="I140" s="29"/>
      <c r="J140" s="29"/>
      <c r="K140" s="30"/>
      <c r="L140" s="43" t="s">
        <v>185</v>
      </c>
    </row>
    <row r="141" spans="1:12" ht="31.05" customHeight="1" x14ac:dyDescent="0.3">
      <c r="A141" s="26" t="s">
        <v>134</v>
      </c>
      <c r="B141" s="27"/>
      <c r="C141" s="3" t="s">
        <v>48</v>
      </c>
      <c r="D141" s="4" t="s">
        <v>9</v>
      </c>
      <c r="E141" s="5"/>
      <c r="F141" s="6">
        <v>124912</v>
      </c>
      <c r="G141" s="6"/>
      <c r="H141" s="28">
        <v>2990924</v>
      </c>
      <c r="I141" s="29"/>
      <c r="J141" s="29"/>
      <c r="K141" s="30"/>
      <c r="L141" s="42" t="s">
        <v>204</v>
      </c>
    </row>
    <row r="142" spans="1:12" ht="31.05" customHeight="1" x14ac:dyDescent="0.3">
      <c r="A142" s="26" t="s">
        <v>134</v>
      </c>
      <c r="B142" s="27"/>
      <c r="C142" s="3" t="s">
        <v>135</v>
      </c>
      <c r="D142" s="4" t="s">
        <v>18</v>
      </c>
      <c r="E142" s="5"/>
      <c r="F142" s="6"/>
      <c r="G142" s="6">
        <v>212183</v>
      </c>
      <c r="H142" s="28">
        <v>3115836</v>
      </c>
      <c r="I142" s="29"/>
      <c r="J142" s="29"/>
      <c r="K142" s="30"/>
      <c r="L142" s="43" t="s">
        <v>185</v>
      </c>
    </row>
    <row r="143" spans="1:12" ht="31.05" customHeight="1" x14ac:dyDescent="0.3">
      <c r="A143" s="26" t="s">
        <v>134</v>
      </c>
      <c r="B143" s="27"/>
      <c r="C143" s="3" t="s">
        <v>17</v>
      </c>
      <c r="D143" s="4" t="s">
        <v>18</v>
      </c>
      <c r="E143" s="5"/>
      <c r="F143" s="6"/>
      <c r="G143" s="6">
        <v>145692</v>
      </c>
      <c r="H143" s="28">
        <v>2903653</v>
      </c>
      <c r="I143" s="29"/>
      <c r="J143" s="29"/>
      <c r="K143" s="30"/>
      <c r="L143" s="43" t="s">
        <v>185</v>
      </c>
    </row>
    <row r="144" spans="1:12" ht="31.05" customHeight="1" x14ac:dyDescent="0.3">
      <c r="A144" s="26" t="s">
        <v>134</v>
      </c>
      <c r="B144" s="27"/>
      <c r="C144" s="3" t="s">
        <v>136</v>
      </c>
      <c r="D144" s="4" t="s">
        <v>18</v>
      </c>
      <c r="E144" s="5"/>
      <c r="F144" s="6"/>
      <c r="G144" s="6">
        <v>4608822</v>
      </c>
      <c r="H144" s="28">
        <v>2757961</v>
      </c>
      <c r="I144" s="29"/>
      <c r="J144" s="29"/>
      <c r="K144" s="30"/>
      <c r="L144" s="43" t="s">
        <v>185</v>
      </c>
    </row>
    <row r="145" spans="1:12" ht="31.05" customHeight="1" x14ac:dyDescent="0.3">
      <c r="A145" s="26" t="s">
        <v>134</v>
      </c>
      <c r="B145" s="27"/>
      <c r="C145" s="3" t="s">
        <v>137</v>
      </c>
      <c r="D145" s="4" t="s">
        <v>18</v>
      </c>
      <c r="E145" s="5"/>
      <c r="F145" s="6"/>
      <c r="G145" s="6">
        <v>72626</v>
      </c>
      <c r="H145" s="28">
        <v>-1850861</v>
      </c>
      <c r="I145" s="29"/>
      <c r="J145" s="29"/>
      <c r="K145" s="30"/>
      <c r="L145" s="43" t="s">
        <v>185</v>
      </c>
    </row>
    <row r="146" spans="1:12" ht="31.05" customHeight="1" x14ac:dyDescent="0.3">
      <c r="A146" s="26" t="s">
        <v>134</v>
      </c>
      <c r="B146" s="27"/>
      <c r="C146" s="3" t="s">
        <v>138</v>
      </c>
      <c r="D146" s="4" t="s">
        <v>11</v>
      </c>
      <c r="E146" s="5"/>
      <c r="F146" s="6">
        <v>884144</v>
      </c>
      <c r="G146" s="6"/>
      <c r="H146" s="28">
        <v>-1923487</v>
      </c>
      <c r="I146" s="29"/>
      <c r="J146" s="29"/>
      <c r="K146" s="30"/>
      <c r="L146" s="43" t="s">
        <v>203</v>
      </c>
    </row>
    <row r="147" spans="1:12" ht="31.05" customHeight="1" x14ac:dyDescent="0.3">
      <c r="A147" s="26" t="s">
        <v>134</v>
      </c>
      <c r="B147" s="27"/>
      <c r="C147" s="3" t="s">
        <v>139</v>
      </c>
      <c r="D147" s="4" t="s">
        <v>11</v>
      </c>
      <c r="E147" s="5"/>
      <c r="F147" s="6"/>
      <c r="G147" s="6">
        <v>114271</v>
      </c>
      <c r="H147" s="28">
        <v>-1039343</v>
      </c>
      <c r="I147" s="29"/>
      <c r="J147" s="29"/>
      <c r="K147" s="30"/>
      <c r="L147" s="43" t="s">
        <v>185</v>
      </c>
    </row>
    <row r="148" spans="1:12" ht="31.05" customHeight="1" x14ac:dyDescent="0.3">
      <c r="A148" s="26" t="s">
        <v>134</v>
      </c>
      <c r="B148" s="27"/>
      <c r="C148" s="3" t="s">
        <v>140</v>
      </c>
      <c r="D148" s="4" t="s">
        <v>11</v>
      </c>
      <c r="E148" s="5"/>
      <c r="F148" s="6">
        <v>952000</v>
      </c>
      <c r="G148" s="6"/>
      <c r="H148" s="28">
        <v>-1153614</v>
      </c>
      <c r="I148" s="29"/>
      <c r="J148" s="29"/>
      <c r="K148" s="30"/>
      <c r="L148" s="43" t="s">
        <v>206</v>
      </c>
    </row>
    <row r="149" spans="1:12" ht="31.05" customHeight="1" x14ac:dyDescent="0.3">
      <c r="A149" s="26" t="s">
        <v>134</v>
      </c>
      <c r="B149" s="27"/>
      <c r="C149" s="3" t="s">
        <v>28</v>
      </c>
      <c r="D149" s="4" t="s">
        <v>18</v>
      </c>
      <c r="E149" s="5"/>
      <c r="F149" s="6">
        <v>132694</v>
      </c>
      <c r="G149" s="6"/>
      <c r="H149" s="28">
        <v>-201614</v>
      </c>
      <c r="I149" s="29"/>
      <c r="J149" s="29"/>
      <c r="K149" s="30"/>
      <c r="L149" s="43" t="s">
        <v>203</v>
      </c>
    </row>
    <row r="150" spans="1:12" ht="31.05" customHeight="1" x14ac:dyDescent="0.3">
      <c r="A150" s="26" t="s">
        <v>134</v>
      </c>
      <c r="B150" s="27"/>
      <c r="C150" s="3" t="s">
        <v>141</v>
      </c>
      <c r="D150" s="4" t="s">
        <v>11</v>
      </c>
      <c r="E150" s="5"/>
      <c r="F150" s="6">
        <v>68920</v>
      </c>
      <c r="G150" s="6"/>
      <c r="H150" s="28">
        <v>-68920</v>
      </c>
      <c r="I150" s="29"/>
      <c r="J150" s="29"/>
      <c r="K150" s="30"/>
      <c r="L150" s="43" t="s">
        <v>206</v>
      </c>
    </row>
    <row r="151" spans="1:12" ht="31.05" customHeight="1" x14ac:dyDescent="0.3">
      <c r="A151" s="26" t="s">
        <v>142</v>
      </c>
      <c r="B151" s="27"/>
      <c r="C151" s="3" t="s">
        <v>48</v>
      </c>
      <c r="D151" s="4" t="s">
        <v>9</v>
      </c>
      <c r="E151" s="5"/>
      <c r="F151" s="6">
        <v>348237</v>
      </c>
      <c r="G151" s="6"/>
      <c r="H151" s="28">
        <v>0</v>
      </c>
      <c r="I151" s="29"/>
      <c r="J151" s="29"/>
      <c r="K151" s="30"/>
      <c r="L151" s="42" t="s">
        <v>204</v>
      </c>
    </row>
    <row r="152" spans="1:12" ht="31.05" customHeight="1" x14ac:dyDescent="0.3">
      <c r="A152" s="26" t="s">
        <v>142</v>
      </c>
      <c r="B152" s="27"/>
      <c r="C152" s="3" t="s">
        <v>143</v>
      </c>
      <c r="D152" s="4" t="s">
        <v>18</v>
      </c>
      <c r="E152" s="5"/>
      <c r="F152" s="6">
        <v>7508</v>
      </c>
      <c r="G152" s="6"/>
      <c r="H152" s="28">
        <v>348237</v>
      </c>
      <c r="I152" s="29"/>
      <c r="J152" s="29"/>
      <c r="K152" s="30"/>
      <c r="L152" s="43" t="s">
        <v>198</v>
      </c>
    </row>
    <row r="153" spans="1:12" ht="31.05" customHeight="1" x14ac:dyDescent="0.3">
      <c r="A153" s="26" t="s">
        <v>142</v>
      </c>
      <c r="B153" s="27"/>
      <c r="C153" s="3" t="s">
        <v>143</v>
      </c>
      <c r="D153" s="4" t="s">
        <v>18</v>
      </c>
      <c r="E153" s="5"/>
      <c r="F153" s="6">
        <v>13430</v>
      </c>
      <c r="G153" s="6"/>
      <c r="H153" s="28">
        <v>355745</v>
      </c>
      <c r="I153" s="29"/>
      <c r="J153" s="29"/>
      <c r="K153" s="30"/>
      <c r="L153" s="43" t="s">
        <v>198</v>
      </c>
    </row>
    <row r="154" spans="1:12" ht="31.05" customHeight="1" x14ac:dyDescent="0.3">
      <c r="A154" s="26" t="s">
        <v>142</v>
      </c>
      <c r="B154" s="27"/>
      <c r="C154" s="3" t="s">
        <v>144</v>
      </c>
      <c r="D154" s="4" t="s">
        <v>11</v>
      </c>
      <c r="E154" s="5"/>
      <c r="F154" s="6"/>
      <c r="G154" s="6">
        <v>33078</v>
      </c>
      <c r="H154" s="28">
        <v>369175</v>
      </c>
      <c r="I154" s="29"/>
      <c r="J154" s="29"/>
      <c r="K154" s="30"/>
      <c r="L154" s="43" t="s">
        <v>185</v>
      </c>
    </row>
    <row r="155" spans="1:12" ht="31.05" customHeight="1" x14ac:dyDescent="0.3">
      <c r="A155" s="26" t="s">
        <v>142</v>
      </c>
      <c r="B155" s="27"/>
      <c r="C155" s="3" t="s">
        <v>17</v>
      </c>
      <c r="D155" s="4" t="s">
        <v>18</v>
      </c>
      <c r="E155" s="5"/>
      <c r="F155" s="6"/>
      <c r="G155" s="6">
        <v>163587</v>
      </c>
      <c r="H155" s="28">
        <v>336097</v>
      </c>
      <c r="I155" s="29"/>
      <c r="J155" s="29"/>
      <c r="K155" s="30"/>
      <c r="L155" s="43" t="s">
        <v>185</v>
      </c>
    </row>
    <row r="156" spans="1:12" ht="31.05" customHeight="1" x14ac:dyDescent="0.3">
      <c r="A156" s="26" t="s">
        <v>142</v>
      </c>
      <c r="B156" s="27"/>
      <c r="C156" s="3" t="s">
        <v>145</v>
      </c>
      <c r="D156" s="4" t="s">
        <v>11</v>
      </c>
      <c r="E156" s="5"/>
      <c r="F156" s="6"/>
      <c r="G156" s="6">
        <v>130298</v>
      </c>
      <c r="H156" s="28">
        <v>172510</v>
      </c>
      <c r="I156" s="29"/>
      <c r="J156" s="29"/>
      <c r="K156" s="30"/>
      <c r="L156" s="43" t="s">
        <v>185</v>
      </c>
    </row>
    <row r="157" spans="1:12" ht="31.05" customHeight="1" x14ac:dyDescent="0.3">
      <c r="A157" s="26" t="s">
        <v>142</v>
      </c>
      <c r="B157" s="27"/>
      <c r="C157" s="3" t="s">
        <v>146</v>
      </c>
      <c r="D157" s="4" t="s">
        <v>11</v>
      </c>
      <c r="E157" s="5"/>
      <c r="F157" s="6"/>
      <c r="G157" s="6">
        <v>42212</v>
      </c>
      <c r="H157" s="28">
        <v>42212</v>
      </c>
      <c r="I157" s="29"/>
      <c r="J157" s="29"/>
      <c r="K157" s="30"/>
      <c r="L157" s="43" t="s">
        <v>185</v>
      </c>
    </row>
    <row r="158" spans="1:12" ht="31.05" customHeight="1" x14ac:dyDescent="0.3">
      <c r="A158" s="26" t="s">
        <v>147</v>
      </c>
      <c r="B158" s="27"/>
      <c r="C158" s="3" t="s">
        <v>8</v>
      </c>
      <c r="D158" s="4" t="s">
        <v>9</v>
      </c>
      <c r="E158" s="5"/>
      <c r="F158" s="6"/>
      <c r="G158" s="6">
        <v>473149</v>
      </c>
      <c r="H158" s="28">
        <v>0</v>
      </c>
      <c r="I158" s="29"/>
      <c r="J158" s="29"/>
      <c r="K158" s="30"/>
      <c r="L158" s="43" t="s">
        <v>185</v>
      </c>
    </row>
    <row r="159" spans="1:12" ht="31.05" customHeight="1" x14ac:dyDescent="0.3">
      <c r="A159" s="26" t="s">
        <v>147</v>
      </c>
      <c r="B159" s="27"/>
      <c r="C159" s="3" t="s">
        <v>45</v>
      </c>
      <c r="D159" s="4" t="s">
        <v>18</v>
      </c>
      <c r="E159" s="5"/>
      <c r="F159" s="6"/>
      <c r="G159" s="6">
        <v>180218</v>
      </c>
      <c r="H159" s="28">
        <v>-473149</v>
      </c>
      <c r="I159" s="29"/>
      <c r="J159" s="29"/>
      <c r="K159" s="30"/>
      <c r="L159" s="43" t="s">
        <v>185</v>
      </c>
    </row>
    <row r="160" spans="1:12" ht="31.05" customHeight="1" x14ac:dyDescent="0.3">
      <c r="A160" s="26" t="s">
        <v>147</v>
      </c>
      <c r="B160" s="27"/>
      <c r="C160" s="3" t="s">
        <v>17</v>
      </c>
      <c r="D160" s="4" t="s">
        <v>18</v>
      </c>
      <c r="E160" s="5"/>
      <c r="F160" s="6"/>
      <c r="G160" s="6">
        <v>96242</v>
      </c>
      <c r="H160" s="28">
        <v>-653367</v>
      </c>
      <c r="I160" s="29"/>
      <c r="J160" s="29"/>
      <c r="K160" s="30"/>
      <c r="L160" s="43" t="s">
        <v>185</v>
      </c>
    </row>
    <row r="161" spans="1:12" ht="31.05" customHeight="1" x14ac:dyDescent="0.3">
      <c r="A161" s="26" t="s">
        <v>147</v>
      </c>
      <c r="B161" s="27"/>
      <c r="C161" s="3" t="s">
        <v>60</v>
      </c>
      <c r="D161" s="4" t="s">
        <v>11</v>
      </c>
      <c r="E161" s="5"/>
      <c r="F161" s="6">
        <v>113369</v>
      </c>
      <c r="G161" s="6"/>
      <c r="H161" s="28">
        <v>-749609</v>
      </c>
      <c r="I161" s="29"/>
      <c r="J161" s="29"/>
      <c r="K161" s="30"/>
      <c r="L161" s="43" t="s">
        <v>206</v>
      </c>
    </row>
    <row r="162" spans="1:12" ht="31.05" customHeight="1" x14ac:dyDescent="0.3">
      <c r="A162" s="26" t="s">
        <v>147</v>
      </c>
      <c r="B162" s="27"/>
      <c r="C162" s="3" t="s">
        <v>19</v>
      </c>
      <c r="D162" s="4" t="s">
        <v>18</v>
      </c>
      <c r="E162" s="5"/>
      <c r="F162" s="6">
        <v>4340917</v>
      </c>
      <c r="G162" s="6"/>
      <c r="H162" s="28">
        <v>-636240</v>
      </c>
      <c r="I162" s="29"/>
      <c r="J162" s="29"/>
      <c r="K162" s="30"/>
      <c r="L162" s="43" t="s">
        <v>203</v>
      </c>
    </row>
    <row r="163" spans="1:12" ht="31.05" customHeight="1" x14ac:dyDescent="0.3">
      <c r="A163" s="26" t="s">
        <v>147</v>
      </c>
      <c r="B163" s="27"/>
      <c r="C163" s="3" t="s">
        <v>148</v>
      </c>
      <c r="D163" s="4" t="s">
        <v>11</v>
      </c>
      <c r="E163" s="5"/>
      <c r="F163" s="6">
        <v>90000</v>
      </c>
      <c r="G163" s="6"/>
      <c r="H163" s="28">
        <v>3704677</v>
      </c>
      <c r="I163" s="29"/>
      <c r="J163" s="29"/>
      <c r="K163" s="30"/>
      <c r="L163" s="43" t="s">
        <v>192</v>
      </c>
    </row>
    <row r="164" spans="1:12" ht="31.05" customHeight="1" x14ac:dyDescent="0.3">
      <c r="A164" s="26" t="s">
        <v>147</v>
      </c>
      <c r="B164" s="27"/>
      <c r="C164" s="3" t="s">
        <v>149</v>
      </c>
      <c r="D164" s="4" t="s">
        <v>11</v>
      </c>
      <c r="E164" s="5"/>
      <c r="F164" s="6">
        <v>95000</v>
      </c>
      <c r="G164" s="6"/>
      <c r="H164" s="28">
        <v>3794677</v>
      </c>
      <c r="I164" s="29"/>
      <c r="J164" s="29"/>
      <c r="K164" s="30"/>
      <c r="L164" s="43" t="s">
        <v>192</v>
      </c>
    </row>
    <row r="165" spans="1:12" ht="31.05" customHeight="1" x14ac:dyDescent="0.3">
      <c r="A165" s="26" t="s">
        <v>147</v>
      </c>
      <c r="B165" s="27"/>
      <c r="C165" s="3" t="s">
        <v>150</v>
      </c>
      <c r="D165" s="4" t="s">
        <v>11</v>
      </c>
      <c r="E165" s="5"/>
      <c r="F165" s="6">
        <v>700000</v>
      </c>
      <c r="G165" s="6"/>
      <c r="H165" s="28">
        <v>3889677</v>
      </c>
      <c r="I165" s="29"/>
      <c r="J165" s="29"/>
      <c r="K165" s="30"/>
      <c r="L165" s="43" t="s">
        <v>192</v>
      </c>
    </row>
    <row r="166" spans="1:12" ht="31.05" customHeight="1" x14ac:dyDescent="0.3">
      <c r="A166" s="26" t="s">
        <v>147</v>
      </c>
      <c r="B166" s="27"/>
      <c r="C166" s="3" t="s">
        <v>12</v>
      </c>
      <c r="D166" s="4" t="s">
        <v>11</v>
      </c>
      <c r="E166" s="5"/>
      <c r="F166" s="6"/>
      <c r="G166" s="6">
        <v>483999</v>
      </c>
      <c r="H166" s="28">
        <v>4589677</v>
      </c>
      <c r="I166" s="29"/>
      <c r="J166" s="29"/>
      <c r="K166" s="30"/>
      <c r="L166" s="43" t="s">
        <v>185</v>
      </c>
    </row>
    <row r="167" spans="1:12" ht="31.05" customHeight="1" x14ac:dyDescent="0.3">
      <c r="A167" s="26" t="s">
        <v>151</v>
      </c>
      <c r="B167" s="27"/>
      <c r="C167" s="3" t="s">
        <v>152</v>
      </c>
      <c r="D167" s="4" t="s">
        <v>9</v>
      </c>
      <c r="E167" s="5"/>
      <c r="F167" s="6">
        <v>11081</v>
      </c>
      <c r="G167" s="6"/>
      <c r="H167" s="28">
        <v>4105678</v>
      </c>
      <c r="I167" s="29"/>
      <c r="J167" s="29"/>
      <c r="K167" s="30"/>
      <c r="L167" s="43" t="s">
        <v>198</v>
      </c>
    </row>
    <row r="168" spans="1:12" ht="31.05" customHeight="1" x14ac:dyDescent="0.3">
      <c r="A168" s="26" t="s">
        <v>151</v>
      </c>
      <c r="B168" s="27"/>
      <c r="C168" s="3" t="s">
        <v>153</v>
      </c>
      <c r="D168" s="4" t="s">
        <v>9</v>
      </c>
      <c r="E168" s="5"/>
      <c r="F168" s="6">
        <v>1549</v>
      </c>
      <c r="G168" s="6"/>
      <c r="H168" s="28">
        <v>4116759</v>
      </c>
      <c r="I168" s="29"/>
      <c r="J168" s="29"/>
      <c r="K168" s="30"/>
      <c r="L168" s="43" t="s">
        <v>198</v>
      </c>
    </row>
    <row r="169" spans="1:12" ht="31.05" customHeight="1" x14ac:dyDescent="0.3">
      <c r="A169" s="26" t="s">
        <v>151</v>
      </c>
      <c r="B169" s="27"/>
      <c r="C169" s="3" t="s">
        <v>67</v>
      </c>
      <c r="D169" s="4" t="s">
        <v>11</v>
      </c>
      <c r="E169" s="5"/>
      <c r="F169" s="6"/>
      <c r="G169" s="6">
        <v>89985</v>
      </c>
      <c r="H169" s="28">
        <v>4118308</v>
      </c>
      <c r="I169" s="29"/>
      <c r="J169" s="29"/>
      <c r="K169" s="30"/>
      <c r="L169" s="43" t="s">
        <v>185</v>
      </c>
    </row>
    <row r="170" spans="1:12" ht="31.05" customHeight="1" x14ac:dyDescent="0.3">
      <c r="A170" s="26" t="s">
        <v>151</v>
      </c>
      <c r="B170" s="27"/>
      <c r="C170" s="3" t="s">
        <v>17</v>
      </c>
      <c r="D170" s="4" t="s">
        <v>18</v>
      </c>
      <c r="E170" s="5"/>
      <c r="F170" s="6"/>
      <c r="G170" s="6">
        <v>80522</v>
      </c>
      <c r="H170" s="28">
        <v>4028323</v>
      </c>
      <c r="I170" s="29"/>
      <c r="J170" s="29"/>
      <c r="K170" s="30"/>
      <c r="L170" s="43" t="s">
        <v>185</v>
      </c>
    </row>
    <row r="171" spans="1:12" ht="31.05" customHeight="1" x14ac:dyDescent="0.3">
      <c r="A171" s="26" t="s">
        <v>151</v>
      </c>
      <c r="B171" s="27"/>
      <c r="C171" s="3" t="s">
        <v>154</v>
      </c>
      <c r="D171" s="4" t="s">
        <v>18</v>
      </c>
      <c r="E171" s="5"/>
      <c r="F171" s="6"/>
      <c r="G171" s="6">
        <v>421641</v>
      </c>
      <c r="H171" s="28">
        <v>3947801</v>
      </c>
      <c r="I171" s="29"/>
      <c r="J171" s="29"/>
      <c r="K171" s="30"/>
      <c r="L171" s="43" t="s">
        <v>185</v>
      </c>
    </row>
    <row r="172" spans="1:12" ht="31.05" customHeight="1" x14ac:dyDescent="0.3">
      <c r="A172" s="26" t="s">
        <v>151</v>
      </c>
      <c r="B172" s="27"/>
      <c r="C172" s="3" t="s">
        <v>155</v>
      </c>
      <c r="D172" s="4" t="s">
        <v>11</v>
      </c>
      <c r="E172" s="5"/>
      <c r="F172" s="6"/>
      <c r="G172" s="6">
        <v>55170</v>
      </c>
      <c r="H172" s="28">
        <v>3526160</v>
      </c>
      <c r="I172" s="29"/>
      <c r="J172" s="29"/>
      <c r="K172" s="30"/>
      <c r="L172" s="43" t="s">
        <v>185</v>
      </c>
    </row>
    <row r="173" spans="1:12" ht="31.05" customHeight="1" x14ac:dyDescent="0.3">
      <c r="A173" s="26" t="s">
        <v>151</v>
      </c>
      <c r="B173" s="27"/>
      <c r="C173" s="3" t="s">
        <v>39</v>
      </c>
      <c r="D173" s="4" t="s">
        <v>11</v>
      </c>
      <c r="E173" s="5"/>
      <c r="F173" s="6"/>
      <c r="G173" s="6">
        <v>190000</v>
      </c>
      <c r="H173" s="28">
        <v>3470990</v>
      </c>
      <c r="I173" s="29"/>
      <c r="J173" s="29"/>
      <c r="K173" s="30"/>
      <c r="L173" s="43" t="s">
        <v>185</v>
      </c>
    </row>
    <row r="174" spans="1:12" ht="31.05" customHeight="1" x14ac:dyDescent="0.3">
      <c r="A174" s="26" t="s">
        <v>151</v>
      </c>
      <c r="B174" s="27"/>
      <c r="C174" s="3" t="s">
        <v>156</v>
      </c>
      <c r="D174" s="4" t="s">
        <v>11</v>
      </c>
      <c r="E174" s="5"/>
      <c r="F174" s="6"/>
      <c r="G174" s="6">
        <v>60109</v>
      </c>
      <c r="H174" s="28">
        <v>3280990</v>
      </c>
      <c r="I174" s="29"/>
      <c r="J174" s="29"/>
      <c r="K174" s="30"/>
      <c r="L174" s="43" t="s">
        <v>185</v>
      </c>
    </row>
    <row r="175" spans="1:12" ht="31.05" customHeight="1" x14ac:dyDescent="0.3">
      <c r="A175" s="26" t="s">
        <v>157</v>
      </c>
      <c r="B175" s="27"/>
      <c r="C175" s="3" t="s">
        <v>48</v>
      </c>
      <c r="D175" s="4" t="s">
        <v>9</v>
      </c>
      <c r="E175" s="5"/>
      <c r="F175" s="6">
        <v>940081</v>
      </c>
      <c r="G175" s="6"/>
      <c r="H175" s="28">
        <v>3220881</v>
      </c>
      <c r="I175" s="29"/>
      <c r="J175" s="29"/>
      <c r="K175" s="30"/>
      <c r="L175" s="42" t="s">
        <v>204</v>
      </c>
    </row>
    <row r="176" spans="1:12" ht="31.05" customHeight="1" x14ac:dyDescent="0.3">
      <c r="A176" s="26" t="s">
        <v>157</v>
      </c>
      <c r="B176" s="27"/>
      <c r="C176" s="3" t="s">
        <v>17</v>
      </c>
      <c r="D176" s="4" t="s">
        <v>18</v>
      </c>
      <c r="E176" s="5"/>
      <c r="F176" s="6"/>
      <c r="G176" s="6">
        <v>119448</v>
      </c>
      <c r="H176" s="28">
        <v>4160962</v>
      </c>
      <c r="I176" s="29"/>
      <c r="J176" s="29"/>
      <c r="K176" s="30"/>
      <c r="L176" s="43" t="s">
        <v>185</v>
      </c>
    </row>
    <row r="177" spans="1:12" ht="31.05" customHeight="1" x14ac:dyDescent="0.3">
      <c r="A177" s="26" t="s">
        <v>157</v>
      </c>
      <c r="B177" s="27"/>
      <c r="C177" s="3" t="s">
        <v>158</v>
      </c>
      <c r="D177" s="4" t="s">
        <v>11</v>
      </c>
      <c r="E177" s="5"/>
      <c r="F177" s="6"/>
      <c r="G177" s="6">
        <v>32569</v>
      </c>
      <c r="H177" s="28">
        <v>4041514</v>
      </c>
      <c r="I177" s="29"/>
      <c r="J177" s="29"/>
      <c r="K177" s="30"/>
      <c r="L177" s="43" t="s">
        <v>185</v>
      </c>
    </row>
    <row r="178" spans="1:12" ht="31.05" customHeight="1" x14ac:dyDescent="0.3">
      <c r="A178" s="26" t="s">
        <v>157</v>
      </c>
      <c r="B178" s="27"/>
      <c r="C178" s="3" t="s">
        <v>16</v>
      </c>
      <c r="D178" s="4" t="s">
        <v>11</v>
      </c>
      <c r="E178" s="5"/>
      <c r="F178" s="6">
        <v>297500</v>
      </c>
      <c r="G178" s="6"/>
      <c r="H178" s="28">
        <v>4008945</v>
      </c>
      <c r="I178" s="29"/>
      <c r="J178" s="29"/>
      <c r="K178" s="30"/>
      <c r="L178" s="43" t="s">
        <v>203</v>
      </c>
    </row>
    <row r="179" spans="1:12" ht="31.05" customHeight="1" x14ac:dyDescent="0.3">
      <c r="A179" s="26" t="s">
        <v>157</v>
      </c>
      <c r="B179" s="27"/>
      <c r="C179" s="3" t="s">
        <v>159</v>
      </c>
      <c r="D179" s="4" t="s">
        <v>11</v>
      </c>
      <c r="E179" s="5"/>
      <c r="F179" s="6"/>
      <c r="G179" s="6">
        <v>30728</v>
      </c>
      <c r="H179" s="28">
        <v>4306445</v>
      </c>
      <c r="I179" s="29"/>
      <c r="J179" s="29"/>
      <c r="K179" s="30"/>
      <c r="L179" s="43" t="s">
        <v>185</v>
      </c>
    </row>
    <row r="180" spans="1:12" ht="31.05" customHeight="1" x14ac:dyDescent="0.3">
      <c r="A180" s="26" t="s">
        <v>157</v>
      </c>
      <c r="B180" s="27"/>
      <c r="C180" s="3" t="s">
        <v>160</v>
      </c>
      <c r="D180" s="4" t="s">
        <v>18</v>
      </c>
      <c r="E180" s="5"/>
      <c r="F180" s="6"/>
      <c r="G180" s="6">
        <v>734539</v>
      </c>
      <c r="H180" s="28">
        <v>4275717</v>
      </c>
      <c r="I180" s="29"/>
      <c r="J180" s="29"/>
      <c r="K180" s="30"/>
      <c r="L180" s="43" t="s">
        <v>185</v>
      </c>
    </row>
    <row r="181" spans="1:12" ht="31.05" customHeight="1" x14ac:dyDescent="0.3">
      <c r="A181" s="26" t="s">
        <v>157</v>
      </c>
      <c r="B181" s="27"/>
      <c r="C181" s="3" t="s">
        <v>161</v>
      </c>
      <c r="D181" s="4" t="s">
        <v>11</v>
      </c>
      <c r="E181" s="5"/>
      <c r="F181" s="6"/>
      <c r="G181" s="6">
        <v>312127</v>
      </c>
      <c r="H181" s="28">
        <v>3541178</v>
      </c>
      <c r="I181" s="29"/>
      <c r="J181" s="29"/>
      <c r="K181" s="30"/>
      <c r="L181" s="43" t="s">
        <v>185</v>
      </c>
    </row>
    <row r="182" spans="1:12" ht="31.05" customHeight="1" x14ac:dyDescent="0.3">
      <c r="A182" s="26" t="s">
        <v>157</v>
      </c>
      <c r="B182" s="27"/>
      <c r="C182" s="3" t="s">
        <v>162</v>
      </c>
      <c r="D182" s="4" t="s">
        <v>11</v>
      </c>
      <c r="E182" s="5"/>
      <c r="F182" s="6"/>
      <c r="G182" s="6">
        <v>72441</v>
      </c>
      <c r="H182" s="28">
        <v>3229051</v>
      </c>
      <c r="I182" s="29"/>
      <c r="J182" s="29"/>
      <c r="K182" s="30"/>
      <c r="L182" s="43" t="s">
        <v>185</v>
      </c>
    </row>
    <row r="183" spans="1:12" ht="31.05" customHeight="1" x14ac:dyDescent="0.3">
      <c r="A183" s="26" t="s">
        <v>157</v>
      </c>
      <c r="B183" s="27"/>
      <c r="C183" s="3" t="s">
        <v>163</v>
      </c>
      <c r="D183" s="4" t="s">
        <v>11</v>
      </c>
      <c r="E183" s="5"/>
      <c r="F183" s="6"/>
      <c r="G183" s="6">
        <v>102937</v>
      </c>
      <c r="H183" s="28">
        <v>3156610</v>
      </c>
      <c r="I183" s="29"/>
      <c r="J183" s="29"/>
      <c r="K183" s="30"/>
      <c r="L183" s="43" t="s">
        <v>185</v>
      </c>
    </row>
    <row r="184" spans="1:12" ht="31.05" customHeight="1" x14ac:dyDescent="0.3">
      <c r="A184" s="26" t="s">
        <v>157</v>
      </c>
      <c r="B184" s="27"/>
      <c r="C184" s="3" t="s">
        <v>163</v>
      </c>
      <c r="D184" s="4" t="s">
        <v>11</v>
      </c>
      <c r="E184" s="5"/>
      <c r="F184" s="6"/>
      <c r="G184" s="6">
        <v>67410</v>
      </c>
      <c r="H184" s="28">
        <v>3053673</v>
      </c>
      <c r="I184" s="29"/>
      <c r="J184" s="29"/>
      <c r="K184" s="30"/>
      <c r="L184" s="43" t="s">
        <v>185</v>
      </c>
    </row>
    <row r="185" spans="1:12" ht="31.05" customHeight="1" x14ac:dyDescent="0.3">
      <c r="A185" s="26" t="s">
        <v>157</v>
      </c>
      <c r="B185" s="27"/>
      <c r="C185" s="3" t="s">
        <v>164</v>
      </c>
      <c r="D185" s="4" t="s">
        <v>11</v>
      </c>
      <c r="E185" s="5"/>
      <c r="F185" s="6"/>
      <c r="G185" s="6">
        <v>42518</v>
      </c>
      <c r="H185" s="28">
        <v>2986263</v>
      </c>
      <c r="I185" s="29"/>
      <c r="J185" s="29"/>
      <c r="K185" s="30"/>
      <c r="L185" s="43" t="s">
        <v>185</v>
      </c>
    </row>
    <row r="186" spans="1:12" ht="31.05" customHeight="1" x14ac:dyDescent="0.3">
      <c r="A186" s="26" t="s">
        <v>157</v>
      </c>
      <c r="B186" s="27"/>
      <c r="C186" s="3" t="s">
        <v>165</v>
      </c>
      <c r="D186" s="4" t="s">
        <v>11</v>
      </c>
      <c r="E186" s="5"/>
      <c r="F186" s="6"/>
      <c r="G186" s="6">
        <v>80605</v>
      </c>
      <c r="H186" s="28">
        <v>2943745</v>
      </c>
      <c r="I186" s="29"/>
      <c r="J186" s="29"/>
      <c r="K186" s="30"/>
      <c r="L186" s="43" t="s">
        <v>185</v>
      </c>
    </row>
    <row r="187" spans="1:12" ht="15" customHeight="1" x14ac:dyDescent="0.3">
      <c r="A187" s="7"/>
      <c r="B187" s="7"/>
      <c r="C187" s="8"/>
      <c r="D187" s="8"/>
      <c r="E187" s="8"/>
      <c r="F187" s="8"/>
      <c r="G187" s="8"/>
      <c r="H187" s="8"/>
      <c r="I187" s="8"/>
      <c r="J187" s="8"/>
      <c r="K187" s="8"/>
      <c r="L187" s="42"/>
    </row>
    <row r="188" spans="1:12" ht="15" customHeight="1" x14ac:dyDescent="0.3">
      <c r="A188" s="9"/>
      <c r="B188" s="9"/>
      <c r="C188" s="10"/>
      <c r="D188" s="10"/>
      <c r="E188" s="11"/>
      <c r="F188" s="9"/>
      <c r="G188" s="12"/>
      <c r="H188" s="13"/>
      <c r="I188" s="12"/>
      <c r="J188" s="14"/>
      <c r="K188" s="12"/>
      <c r="L188" s="42"/>
    </row>
    <row r="189" spans="1:12" ht="15" customHeight="1" x14ac:dyDescent="0.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6"/>
      <c r="L189" s="42"/>
    </row>
    <row r="190" spans="1:12" ht="26.25" customHeight="1" x14ac:dyDescent="0.3">
      <c r="A190" s="17"/>
      <c r="B190" s="18"/>
      <c r="C190" s="19"/>
      <c r="D190" s="34"/>
      <c r="E190" s="34"/>
      <c r="F190" s="34"/>
      <c r="G190" s="34"/>
      <c r="H190" s="34"/>
      <c r="I190" s="34"/>
      <c r="J190" s="34"/>
      <c r="K190" s="20"/>
      <c r="L190" s="42"/>
    </row>
    <row r="191" spans="1:12" ht="15" customHeight="1" x14ac:dyDescent="0.3">
      <c r="A191" s="21"/>
      <c r="B191" s="21"/>
      <c r="C191" s="22"/>
      <c r="D191" s="23"/>
      <c r="E191" s="24"/>
      <c r="F191" s="23"/>
      <c r="G191" s="23"/>
      <c r="H191" s="23"/>
      <c r="I191" s="23"/>
      <c r="J191" s="23"/>
      <c r="K191" s="25"/>
      <c r="L191" s="42"/>
    </row>
    <row r="192" spans="1:12" ht="26.25" customHeight="1" x14ac:dyDescent="0.3"/>
    <row r="193" ht="26.25" customHeight="1" x14ac:dyDescent="0.3"/>
    <row r="194" ht="15" customHeight="1" x14ac:dyDescent="0.3"/>
    <row r="195" ht="26.25" customHeight="1" x14ac:dyDescent="0.3"/>
    <row r="196" ht="26.25" customHeight="1" x14ac:dyDescent="0.3"/>
    <row r="197" ht="15" customHeight="1" x14ac:dyDescent="0.3"/>
    <row r="198" ht="26.25" customHeight="1" x14ac:dyDescent="0.3"/>
    <row r="199" ht="26.25" customHeight="1" x14ac:dyDescent="0.3"/>
    <row r="200" ht="15" customHeight="1" x14ac:dyDescent="0.3"/>
    <row r="201" ht="26.25" customHeight="1" x14ac:dyDescent="0.3"/>
    <row r="202" ht="26.25" customHeight="1" x14ac:dyDescent="0.3"/>
    <row r="203" ht="26.25" customHeight="1" x14ac:dyDescent="0.3"/>
    <row r="204" ht="26.25" customHeight="1" x14ac:dyDescent="0.3"/>
    <row r="205" ht="26.25" customHeight="1" x14ac:dyDescent="0.3"/>
    <row r="206" ht="26.25" customHeight="1" x14ac:dyDescent="0.3"/>
    <row r="207" ht="26.25" customHeight="1" x14ac:dyDescent="0.3"/>
    <row r="208" ht="26.25" customHeight="1" x14ac:dyDescent="0.3"/>
    <row r="209" ht="26.25" customHeight="1" x14ac:dyDescent="0.3"/>
    <row r="210" ht="26.25" customHeight="1" x14ac:dyDescent="0.3"/>
    <row r="211" ht="26.25" customHeight="1" x14ac:dyDescent="0.3"/>
    <row r="212" ht="26.25" customHeight="1" x14ac:dyDescent="0.3"/>
    <row r="213" ht="26.25" customHeight="1" x14ac:dyDescent="0.3"/>
    <row r="214" ht="26.25" customHeight="1" x14ac:dyDescent="0.3"/>
    <row r="215" ht="26.25" customHeight="1" x14ac:dyDescent="0.3"/>
    <row r="216" ht="26.25" customHeight="1" x14ac:dyDescent="0.3"/>
    <row r="217" ht="26.25" customHeight="1" x14ac:dyDescent="0.3"/>
    <row r="218" ht="26.25" customHeight="1" x14ac:dyDescent="0.3"/>
    <row r="219" ht="26.25" customHeight="1" x14ac:dyDescent="0.3"/>
    <row r="220" ht="26.25" customHeight="1" x14ac:dyDescent="0.3"/>
    <row r="221" ht="26.25" customHeight="1" x14ac:dyDescent="0.3"/>
    <row r="222" ht="26.25" customHeight="1" x14ac:dyDescent="0.3"/>
    <row r="223" ht="26.25" customHeight="1" x14ac:dyDescent="0.3"/>
    <row r="224" ht="26.25" customHeight="1" x14ac:dyDescent="0.3"/>
    <row r="225" ht="26.25" customHeight="1" x14ac:dyDescent="0.3"/>
    <row r="226" ht="15" customHeight="1" x14ac:dyDescent="0.3"/>
    <row r="227" ht="26.25" customHeight="1" x14ac:dyDescent="0.3"/>
    <row r="228" ht="26.25" customHeight="1" x14ac:dyDescent="0.3"/>
    <row r="229" ht="15" customHeight="1" x14ac:dyDescent="0.3"/>
    <row r="230" ht="26.25" customHeight="1" x14ac:dyDescent="0.3"/>
    <row r="231" ht="15" customHeight="1" x14ac:dyDescent="0.3"/>
    <row r="232" ht="15" customHeight="1" x14ac:dyDescent="0.3"/>
    <row r="233" ht="26.25" customHeight="1" x14ac:dyDescent="0.3"/>
    <row r="234" ht="15" customHeight="1" x14ac:dyDescent="0.3"/>
    <row r="235" ht="26.25" customHeight="1" x14ac:dyDescent="0.3"/>
    <row r="236" ht="15" customHeight="1" x14ac:dyDescent="0.3"/>
    <row r="237" ht="15" customHeight="1" x14ac:dyDescent="0.3"/>
    <row r="238" ht="26.25" customHeight="1" x14ac:dyDescent="0.3"/>
    <row r="239" ht="15" customHeight="1" x14ac:dyDescent="0.3"/>
    <row r="240" ht="26.25" customHeight="1" x14ac:dyDescent="0.3"/>
    <row r="241" ht="15" customHeight="1" x14ac:dyDescent="0.3"/>
    <row r="242" ht="15" customHeight="1" x14ac:dyDescent="0.3"/>
    <row r="243" ht="26.25" customHeight="1" x14ac:dyDescent="0.3"/>
    <row r="244" ht="15" customHeight="1" x14ac:dyDescent="0.3"/>
    <row r="245" ht="26.25" customHeight="1" x14ac:dyDescent="0.3"/>
    <row r="246" ht="15" customHeight="1" x14ac:dyDescent="0.3"/>
    <row r="247" ht="15" customHeight="1" x14ac:dyDescent="0.3"/>
    <row r="248" ht="26.25" customHeight="1" x14ac:dyDescent="0.3"/>
    <row r="249" ht="15" customHeight="1" x14ac:dyDescent="0.3"/>
    <row r="250" ht="26.25" customHeight="1" x14ac:dyDescent="0.3"/>
    <row r="251" ht="15" customHeight="1" x14ac:dyDescent="0.3"/>
    <row r="252" ht="15" customHeight="1" x14ac:dyDescent="0.3"/>
    <row r="253" ht="26.25" customHeight="1" x14ac:dyDescent="0.3"/>
    <row r="254" ht="15" customHeight="1" x14ac:dyDescent="0.3"/>
    <row r="255" ht="15" customHeight="1" x14ac:dyDescent="0.3"/>
    <row r="256" ht="26.25" customHeight="1" x14ac:dyDescent="0.3"/>
    <row r="257" ht="15" customHeight="1" x14ac:dyDescent="0.3"/>
    <row r="258" ht="26.25" customHeight="1" x14ac:dyDescent="0.3"/>
    <row r="259" ht="15" customHeight="1" x14ac:dyDescent="0.3"/>
  </sheetData>
  <autoFilter ref="A1:L259" xr:uid="{31A3EDA2-BB1F-4DFF-9F34-B004576D5196}">
    <filterColumn colId="0" showButton="0"/>
    <filterColumn colId="7" showButton="0"/>
    <filterColumn colId="8" showButton="0"/>
    <filterColumn colId="9" showButton="0"/>
  </autoFilter>
  <mergeCells count="374">
    <mergeCell ref="L1:N1"/>
    <mergeCell ref="D190:J190"/>
    <mergeCell ref="A184:B184"/>
    <mergeCell ref="H184:K184"/>
    <mergeCell ref="A185:B185"/>
    <mergeCell ref="H185:K185"/>
    <mergeCell ref="A186:B186"/>
    <mergeCell ref="H186:K186"/>
    <mergeCell ref="A181:B181"/>
    <mergeCell ref="H181:K181"/>
    <mergeCell ref="A182:B182"/>
    <mergeCell ref="H182:K182"/>
    <mergeCell ref="A183:B183"/>
    <mergeCell ref="H183:K183"/>
    <mergeCell ref="A178:B178"/>
    <mergeCell ref="H178:K178"/>
    <mergeCell ref="A179:B179"/>
    <mergeCell ref="H179:K179"/>
    <mergeCell ref="A180:B180"/>
    <mergeCell ref="H180:K180"/>
    <mergeCell ref="A175:B175"/>
    <mergeCell ref="H175:K175"/>
    <mergeCell ref="A176:B176"/>
    <mergeCell ref="H176:K176"/>
    <mergeCell ref="A177:B177"/>
    <mergeCell ref="H177:K177"/>
    <mergeCell ref="A172:B172"/>
    <mergeCell ref="H172:K172"/>
    <mergeCell ref="A173:B173"/>
    <mergeCell ref="H173:K173"/>
    <mergeCell ref="A174:B174"/>
    <mergeCell ref="H174:K174"/>
    <mergeCell ref="A169:B169"/>
    <mergeCell ref="H169:K169"/>
    <mergeCell ref="A170:B170"/>
    <mergeCell ref="H170:K170"/>
    <mergeCell ref="A171:B171"/>
    <mergeCell ref="H171:K171"/>
    <mergeCell ref="A166:B166"/>
    <mergeCell ref="H166:K166"/>
    <mergeCell ref="A167:B167"/>
    <mergeCell ref="H167:K167"/>
    <mergeCell ref="A168:B168"/>
    <mergeCell ref="H168:K168"/>
    <mergeCell ref="A163:B163"/>
    <mergeCell ref="H163:K163"/>
    <mergeCell ref="A164:B164"/>
    <mergeCell ref="H164:K164"/>
    <mergeCell ref="A165:B165"/>
    <mergeCell ref="H165:K165"/>
    <mergeCell ref="A160:B160"/>
    <mergeCell ref="H160:K160"/>
    <mergeCell ref="A161:B161"/>
    <mergeCell ref="H161:K161"/>
    <mergeCell ref="A162:B162"/>
    <mergeCell ref="H162:K162"/>
    <mergeCell ref="A157:B157"/>
    <mergeCell ref="H157:K157"/>
    <mergeCell ref="A158:B158"/>
    <mergeCell ref="H158:K158"/>
    <mergeCell ref="A159:B159"/>
    <mergeCell ref="H159:K159"/>
    <mergeCell ref="A154:B154"/>
    <mergeCell ref="H154:K154"/>
    <mergeCell ref="A155:B155"/>
    <mergeCell ref="H155:K155"/>
    <mergeCell ref="A156:B156"/>
    <mergeCell ref="H156:K156"/>
    <mergeCell ref="A151:B151"/>
    <mergeCell ref="H151:K151"/>
    <mergeCell ref="A152:B152"/>
    <mergeCell ref="H152:K152"/>
    <mergeCell ref="A153:B153"/>
    <mergeCell ref="H153:K153"/>
    <mergeCell ref="A148:B148"/>
    <mergeCell ref="H148:K148"/>
    <mergeCell ref="A149:B149"/>
    <mergeCell ref="H149:K149"/>
    <mergeCell ref="A150:B150"/>
    <mergeCell ref="H150:K150"/>
    <mergeCell ref="A145:B145"/>
    <mergeCell ref="H145:K145"/>
    <mergeCell ref="A146:B146"/>
    <mergeCell ref="H146:K146"/>
    <mergeCell ref="A147:B147"/>
    <mergeCell ref="H147:K147"/>
    <mergeCell ref="A142:B142"/>
    <mergeCell ref="H142:K142"/>
    <mergeCell ref="A143:B143"/>
    <mergeCell ref="H143:K143"/>
    <mergeCell ref="A144:B144"/>
    <mergeCell ref="H144:K144"/>
    <mergeCell ref="A139:B139"/>
    <mergeCell ref="H139:K139"/>
    <mergeCell ref="A140:B140"/>
    <mergeCell ref="H140:K140"/>
    <mergeCell ref="A141:B141"/>
    <mergeCell ref="H141:K141"/>
    <mergeCell ref="A136:B136"/>
    <mergeCell ref="H136:K136"/>
    <mergeCell ref="A137:B137"/>
    <mergeCell ref="H137:K137"/>
    <mergeCell ref="A138:B138"/>
    <mergeCell ref="H138:K138"/>
    <mergeCell ref="A133:B133"/>
    <mergeCell ref="H133:K133"/>
    <mergeCell ref="A134:B134"/>
    <mergeCell ref="H134:K134"/>
    <mergeCell ref="A135:B135"/>
    <mergeCell ref="H135:K135"/>
    <mergeCell ref="A130:B130"/>
    <mergeCell ref="H130:K130"/>
    <mergeCell ref="A131:B131"/>
    <mergeCell ref="H131:K131"/>
    <mergeCell ref="A132:B132"/>
    <mergeCell ref="H132:K132"/>
    <mergeCell ref="A127:B127"/>
    <mergeCell ref="H127:K127"/>
    <mergeCell ref="A128:B128"/>
    <mergeCell ref="H128:K128"/>
    <mergeCell ref="A129:B129"/>
    <mergeCell ref="H129:K129"/>
    <mergeCell ref="A124:B124"/>
    <mergeCell ref="H124:K124"/>
    <mergeCell ref="A125:B125"/>
    <mergeCell ref="H125:K125"/>
    <mergeCell ref="A126:B126"/>
    <mergeCell ref="H126:K126"/>
    <mergeCell ref="A121:B121"/>
    <mergeCell ref="H121:K121"/>
    <mergeCell ref="A122:B122"/>
    <mergeCell ref="H122:K122"/>
    <mergeCell ref="A123:B123"/>
    <mergeCell ref="H123:K123"/>
    <mergeCell ref="A118:B118"/>
    <mergeCell ref="H118:K118"/>
    <mergeCell ref="A119:B119"/>
    <mergeCell ref="H119:K119"/>
    <mergeCell ref="A120:B120"/>
    <mergeCell ref="H120:K120"/>
    <mergeCell ref="A115:B115"/>
    <mergeCell ref="H115:K115"/>
    <mergeCell ref="A116:B116"/>
    <mergeCell ref="H116:K116"/>
    <mergeCell ref="A117:B117"/>
    <mergeCell ref="H117:K117"/>
    <mergeCell ref="A112:B112"/>
    <mergeCell ref="H112:K112"/>
    <mergeCell ref="A113:B113"/>
    <mergeCell ref="H113:K113"/>
    <mergeCell ref="A114:B114"/>
    <mergeCell ref="H114:K114"/>
    <mergeCell ref="A109:B109"/>
    <mergeCell ref="H109:K109"/>
    <mergeCell ref="A110:B110"/>
    <mergeCell ref="H110:K110"/>
    <mergeCell ref="A111:B111"/>
    <mergeCell ref="H111:K111"/>
    <mergeCell ref="A106:B106"/>
    <mergeCell ref="H106:K106"/>
    <mergeCell ref="A107:B107"/>
    <mergeCell ref="H107:K107"/>
    <mergeCell ref="A108:B108"/>
    <mergeCell ref="H108:K108"/>
    <mergeCell ref="A103:B103"/>
    <mergeCell ref="H103:K103"/>
    <mergeCell ref="A104:B104"/>
    <mergeCell ref="H104:K104"/>
    <mergeCell ref="A105:B105"/>
    <mergeCell ref="H105:K105"/>
    <mergeCell ref="A100:B100"/>
    <mergeCell ref="H100:K100"/>
    <mergeCell ref="A101:B101"/>
    <mergeCell ref="H101:K101"/>
    <mergeCell ref="A102:B102"/>
    <mergeCell ref="H102:K102"/>
    <mergeCell ref="A97:B97"/>
    <mergeCell ref="H97:K97"/>
    <mergeCell ref="A98:B98"/>
    <mergeCell ref="H98:K98"/>
    <mergeCell ref="A99:B99"/>
    <mergeCell ref="H99:K99"/>
    <mergeCell ref="A94:B94"/>
    <mergeCell ref="H94:K94"/>
    <mergeCell ref="A95:B95"/>
    <mergeCell ref="H95:K95"/>
    <mergeCell ref="A96:B96"/>
    <mergeCell ref="H96:K96"/>
    <mergeCell ref="A91:B91"/>
    <mergeCell ref="H91:K91"/>
    <mergeCell ref="A92:B92"/>
    <mergeCell ref="H92:K92"/>
    <mergeCell ref="A93:B93"/>
    <mergeCell ref="H93:K93"/>
    <mergeCell ref="A88:B88"/>
    <mergeCell ref="H88:K88"/>
    <mergeCell ref="A89:B89"/>
    <mergeCell ref="H89:K89"/>
    <mergeCell ref="A90:B90"/>
    <mergeCell ref="H90:K90"/>
    <mergeCell ref="A85:B85"/>
    <mergeCell ref="H85:K85"/>
    <mergeCell ref="A86:B86"/>
    <mergeCell ref="H86:K86"/>
    <mergeCell ref="A87:B87"/>
    <mergeCell ref="H87:K87"/>
    <mergeCell ref="A82:B82"/>
    <mergeCell ref="H82:K82"/>
    <mergeCell ref="A83:B83"/>
    <mergeCell ref="H83:K83"/>
    <mergeCell ref="A84:B84"/>
    <mergeCell ref="H84:K84"/>
    <mergeCell ref="A79:B79"/>
    <mergeCell ref="H79:K79"/>
    <mergeCell ref="A80:B80"/>
    <mergeCell ref="H80:K80"/>
    <mergeCell ref="A81:B81"/>
    <mergeCell ref="H81:K81"/>
    <mergeCell ref="A76:B76"/>
    <mergeCell ref="H76:K76"/>
    <mergeCell ref="A77:B77"/>
    <mergeCell ref="H77:K77"/>
    <mergeCell ref="A78:B78"/>
    <mergeCell ref="H78:K78"/>
    <mergeCell ref="A73:B73"/>
    <mergeCell ref="H73:K73"/>
    <mergeCell ref="A74:B74"/>
    <mergeCell ref="H74:K74"/>
    <mergeCell ref="A75:B75"/>
    <mergeCell ref="H75:K75"/>
    <mergeCell ref="A70:B70"/>
    <mergeCell ref="H70:K70"/>
    <mergeCell ref="A71:B71"/>
    <mergeCell ref="H71:K71"/>
    <mergeCell ref="A72:B72"/>
    <mergeCell ref="H72:K72"/>
    <mergeCell ref="A67:B67"/>
    <mergeCell ref="H67:K67"/>
    <mergeCell ref="A68:B68"/>
    <mergeCell ref="H68:K68"/>
    <mergeCell ref="A69:B69"/>
    <mergeCell ref="H69:K69"/>
    <mergeCell ref="A64:B64"/>
    <mergeCell ref="H64:K64"/>
    <mergeCell ref="A65:B65"/>
    <mergeCell ref="H65:K65"/>
    <mergeCell ref="A66:B66"/>
    <mergeCell ref="H66:K66"/>
    <mergeCell ref="A61:B61"/>
    <mergeCell ref="H61:K61"/>
    <mergeCell ref="A62:B62"/>
    <mergeCell ref="H62:K62"/>
    <mergeCell ref="A63:B63"/>
    <mergeCell ref="H63:K63"/>
    <mergeCell ref="A58:B58"/>
    <mergeCell ref="H58:K58"/>
    <mergeCell ref="A59:B59"/>
    <mergeCell ref="H59:K59"/>
    <mergeCell ref="A60:B60"/>
    <mergeCell ref="H60:K60"/>
    <mergeCell ref="A55:B55"/>
    <mergeCell ref="H55:K55"/>
    <mergeCell ref="A56:B56"/>
    <mergeCell ref="H56:K56"/>
    <mergeCell ref="A57:B57"/>
    <mergeCell ref="H57:K57"/>
    <mergeCell ref="A52:B52"/>
    <mergeCell ref="H52:K52"/>
    <mergeCell ref="A53:B53"/>
    <mergeCell ref="H53:K53"/>
    <mergeCell ref="A54:B54"/>
    <mergeCell ref="H54:K54"/>
    <mergeCell ref="A49:B49"/>
    <mergeCell ref="H49:K49"/>
    <mergeCell ref="A50:B50"/>
    <mergeCell ref="H50:K50"/>
    <mergeCell ref="A51:B51"/>
    <mergeCell ref="H51:K51"/>
    <mergeCell ref="A46:B46"/>
    <mergeCell ref="H46:K46"/>
    <mergeCell ref="A47:B47"/>
    <mergeCell ref="H47:K47"/>
    <mergeCell ref="A48:B48"/>
    <mergeCell ref="H48:K48"/>
    <mergeCell ref="A43:B43"/>
    <mergeCell ref="H43:K43"/>
    <mergeCell ref="A44:B44"/>
    <mergeCell ref="H44:K44"/>
    <mergeCell ref="A45:B45"/>
    <mergeCell ref="H45:K45"/>
    <mergeCell ref="A40:B40"/>
    <mergeCell ref="H40:K40"/>
    <mergeCell ref="A41:B41"/>
    <mergeCell ref="H41:K41"/>
    <mergeCell ref="A42:B42"/>
    <mergeCell ref="H42:K42"/>
    <mergeCell ref="A37:B37"/>
    <mergeCell ref="H37:K37"/>
    <mergeCell ref="A38:B38"/>
    <mergeCell ref="H38:K38"/>
    <mergeCell ref="A39:B39"/>
    <mergeCell ref="H39:K39"/>
    <mergeCell ref="A34:B34"/>
    <mergeCell ref="H34:K34"/>
    <mergeCell ref="A35:B35"/>
    <mergeCell ref="H35:K35"/>
    <mergeCell ref="A36:B36"/>
    <mergeCell ref="H36:K36"/>
    <mergeCell ref="A31:B31"/>
    <mergeCell ref="H31:K31"/>
    <mergeCell ref="A32:B32"/>
    <mergeCell ref="H32:K32"/>
    <mergeCell ref="A33:B33"/>
    <mergeCell ref="H33:K33"/>
    <mergeCell ref="A28:B28"/>
    <mergeCell ref="H28:K28"/>
    <mergeCell ref="A29:B29"/>
    <mergeCell ref="H29:K29"/>
    <mergeCell ref="A30:B30"/>
    <mergeCell ref="H30:K30"/>
    <mergeCell ref="A25:B25"/>
    <mergeCell ref="H25:K25"/>
    <mergeCell ref="A26:B26"/>
    <mergeCell ref="H26:K26"/>
    <mergeCell ref="A27:B27"/>
    <mergeCell ref="H27:K27"/>
    <mergeCell ref="A22:B22"/>
    <mergeCell ref="H22:K22"/>
    <mergeCell ref="A23:B23"/>
    <mergeCell ref="H23:K23"/>
    <mergeCell ref="A24:B24"/>
    <mergeCell ref="H24:K24"/>
    <mergeCell ref="A19:B19"/>
    <mergeCell ref="H19:K19"/>
    <mergeCell ref="A20:B20"/>
    <mergeCell ref="H20:K20"/>
    <mergeCell ref="A21:B21"/>
    <mergeCell ref="H21:K21"/>
    <mergeCell ref="A16:B16"/>
    <mergeCell ref="H16:K16"/>
    <mergeCell ref="A17:B17"/>
    <mergeCell ref="H17:K17"/>
    <mergeCell ref="A18:B18"/>
    <mergeCell ref="H18:K18"/>
    <mergeCell ref="A13:B13"/>
    <mergeCell ref="H13:K13"/>
    <mergeCell ref="A14:B14"/>
    <mergeCell ref="H14:K14"/>
    <mergeCell ref="A15:B15"/>
    <mergeCell ref="H15:K15"/>
    <mergeCell ref="A10:B10"/>
    <mergeCell ref="H10:K10"/>
    <mergeCell ref="A11:B11"/>
    <mergeCell ref="H11:K11"/>
    <mergeCell ref="A12:B12"/>
    <mergeCell ref="H12:K12"/>
    <mergeCell ref="A7:B7"/>
    <mergeCell ref="H7:K7"/>
    <mergeCell ref="A8:B8"/>
    <mergeCell ref="H8:K8"/>
    <mergeCell ref="A9:B9"/>
    <mergeCell ref="H9:K9"/>
    <mergeCell ref="A4:B4"/>
    <mergeCell ref="H4:K4"/>
    <mergeCell ref="A5:B5"/>
    <mergeCell ref="H5:K5"/>
    <mergeCell ref="A6:B6"/>
    <mergeCell ref="H6:K6"/>
    <mergeCell ref="A1:B1"/>
    <mergeCell ref="H1:K1"/>
    <mergeCell ref="A2:B2"/>
    <mergeCell ref="H2:K2"/>
    <mergeCell ref="A3:B3"/>
    <mergeCell ref="H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762B-1E5D-4D6A-A7AE-3EA1F18AF09E}">
  <dimension ref="A1:M35"/>
  <sheetViews>
    <sheetView topLeftCell="A4" workbookViewId="0">
      <selection activeCell="A23" sqref="A23"/>
    </sheetView>
  </sheetViews>
  <sheetFormatPr baseColWidth="10" defaultRowHeight="14.4" x14ac:dyDescent="0.3"/>
  <cols>
    <col min="1" max="1" width="85.88671875" customWidth="1"/>
    <col min="2" max="2" width="20.6640625" customWidth="1"/>
    <col min="3" max="3" width="18.109375" customWidth="1"/>
  </cols>
  <sheetData>
    <row r="1" spans="1:13" x14ac:dyDescent="0.3">
      <c r="A1" t="s">
        <v>167</v>
      </c>
    </row>
    <row r="2" spans="1:13" x14ac:dyDescent="0.3">
      <c r="A2" t="s">
        <v>168</v>
      </c>
    </row>
    <row r="3" spans="1:13" x14ac:dyDescent="0.3">
      <c r="A3" t="s">
        <v>169</v>
      </c>
    </row>
    <row r="5" spans="1:13" ht="15.6" x14ac:dyDescent="0.3">
      <c r="A5" t="s">
        <v>170</v>
      </c>
      <c r="B5" s="35" t="s">
        <v>171</v>
      </c>
      <c r="C5" s="35" t="s">
        <v>172</v>
      </c>
      <c r="D5" s="35" t="s">
        <v>173</v>
      </c>
      <c r="E5" s="35" t="s">
        <v>174</v>
      </c>
      <c r="F5" s="35" t="s">
        <v>175</v>
      </c>
      <c r="G5" s="35" t="s">
        <v>176</v>
      </c>
      <c r="H5" s="35" t="s">
        <v>177</v>
      </c>
      <c r="I5" s="35" t="s">
        <v>178</v>
      </c>
      <c r="J5" s="35" t="s">
        <v>179</v>
      </c>
      <c r="K5" s="35" t="s">
        <v>180</v>
      </c>
      <c r="L5" s="35" t="s">
        <v>181</v>
      </c>
      <c r="M5" s="35" t="s">
        <v>182</v>
      </c>
    </row>
    <row r="6" spans="1:13" x14ac:dyDescent="0.3">
      <c r="A6" t="s">
        <v>183</v>
      </c>
    </row>
    <row r="7" spans="1:13" ht="15.6" x14ac:dyDescent="0.3">
      <c r="A7" t="s">
        <v>184</v>
      </c>
      <c r="B7" s="36">
        <v>10025965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f>SUM(B7:L7)</f>
        <v>10025965</v>
      </c>
    </row>
    <row r="8" spans="1:13" x14ac:dyDescent="0.3">
      <c r="A8" t="s">
        <v>185</v>
      </c>
      <c r="B8" s="37">
        <f>+'[1]FLUJO INGRESOS '!C8</f>
        <v>50854293.000000007</v>
      </c>
      <c r="C8" s="37">
        <f>+'[1]FLUJO INGRESOS '!D8</f>
        <v>52178049</v>
      </c>
      <c r="D8" s="37">
        <f>+'[1]FLUJO INGRESOS '!E8</f>
        <v>55266813</v>
      </c>
      <c r="E8" s="37">
        <f>+'[1]FLUJO INGRESOS '!F8</f>
        <v>59679333.000000007</v>
      </c>
      <c r="F8" s="37">
        <f>+'[1]FLUJO INGRESOS '!G8</f>
        <v>60341211</v>
      </c>
      <c r="G8" s="37">
        <f>+'[1]FLUJO INGRESOS '!H8</f>
        <v>65305296</v>
      </c>
      <c r="H8" s="37">
        <f>+'[1]FLUJO INGRESOS '!I8</f>
        <v>66518739</v>
      </c>
      <c r="I8" s="37">
        <f>+'[1]FLUJO INGRESOS '!J8</f>
        <v>73137519</v>
      </c>
      <c r="J8" s="37">
        <f>+'[1]FLUJO INGRESOS '!K8</f>
        <v>78763482</v>
      </c>
      <c r="K8" s="37">
        <f>+'[1]FLUJO INGRESOS '!L8</f>
        <v>81741933</v>
      </c>
      <c r="L8" s="37">
        <f>+'[1]FLUJO INGRESOS '!M8</f>
        <v>82624437</v>
      </c>
      <c r="M8" s="37">
        <f t="shared" ref="M8:M29" si="0">SUM(B8:L8)</f>
        <v>726411105</v>
      </c>
    </row>
    <row r="9" spans="1:13" x14ac:dyDescent="0.3">
      <c r="A9" t="s">
        <v>186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>
        <f t="shared" si="0"/>
        <v>0</v>
      </c>
    </row>
    <row r="10" spans="1:13" x14ac:dyDescent="0.3"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>
        <f t="shared" si="0"/>
        <v>0</v>
      </c>
    </row>
    <row r="11" spans="1:13" x14ac:dyDescent="0.3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>
        <f t="shared" si="0"/>
        <v>0</v>
      </c>
    </row>
    <row r="12" spans="1:13" ht="15.6" x14ac:dyDescent="0.3">
      <c r="A12" s="38" t="s">
        <v>187</v>
      </c>
      <c r="B12" s="39">
        <f t="shared" ref="B12:L12" si="1">SUM(B7:B11)</f>
        <v>60880258.000000007</v>
      </c>
      <c r="C12" s="39">
        <f t="shared" si="1"/>
        <v>52178049</v>
      </c>
      <c r="D12" s="39">
        <f t="shared" si="1"/>
        <v>55266813</v>
      </c>
      <c r="E12" s="39">
        <f t="shared" si="1"/>
        <v>59679333.000000007</v>
      </c>
      <c r="F12" s="39">
        <f t="shared" si="1"/>
        <v>60341211</v>
      </c>
      <c r="G12" s="39">
        <f t="shared" si="1"/>
        <v>65305296</v>
      </c>
      <c r="H12" s="39">
        <f t="shared" si="1"/>
        <v>66518739</v>
      </c>
      <c r="I12" s="39">
        <f t="shared" si="1"/>
        <v>73137519</v>
      </c>
      <c r="J12" s="39">
        <f t="shared" si="1"/>
        <v>78763482</v>
      </c>
      <c r="K12" s="39">
        <f t="shared" si="1"/>
        <v>81741933</v>
      </c>
      <c r="L12" s="39">
        <f t="shared" si="1"/>
        <v>82624437</v>
      </c>
      <c r="M12" s="39">
        <f t="shared" si="0"/>
        <v>736437070</v>
      </c>
    </row>
    <row r="13" spans="1:13" x14ac:dyDescent="0.3"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>
        <f t="shared" si="0"/>
        <v>0</v>
      </c>
    </row>
    <row r="14" spans="1:13" x14ac:dyDescent="0.3">
      <c r="A14" t="s">
        <v>188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>
        <f t="shared" si="0"/>
        <v>0</v>
      </c>
    </row>
    <row r="15" spans="1:13" x14ac:dyDescent="0.3">
      <c r="A15" t="s">
        <v>189</v>
      </c>
      <c r="B15" s="37">
        <v>4842222</v>
      </c>
      <c r="C15" s="37">
        <f>+B15</f>
        <v>4842222</v>
      </c>
      <c r="D15" s="37">
        <f t="shared" ref="D15:L15" si="2">+C15</f>
        <v>4842222</v>
      </c>
      <c r="E15" s="37">
        <f t="shared" si="2"/>
        <v>4842222</v>
      </c>
      <c r="F15" s="37">
        <f t="shared" si="2"/>
        <v>4842222</v>
      </c>
      <c r="G15" s="37">
        <f t="shared" si="2"/>
        <v>4842222</v>
      </c>
      <c r="H15" s="37">
        <f t="shared" si="2"/>
        <v>4842222</v>
      </c>
      <c r="I15" s="37">
        <f t="shared" si="2"/>
        <v>4842222</v>
      </c>
      <c r="J15" s="37">
        <f t="shared" si="2"/>
        <v>4842222</v>
      </c>
      <c r="K15" s="37">
        <f t="shared" si="2"/>
        <v>4842222</v>
      </c>
      <c r="L15" s="37">
        <f t="shared" si="2"/>
        <v>4842222</v>
      </c>
      <c r="M15" s="37">
        <f t="shared" si="0"/>
        <v>53264442</v>
      </c>
    </row>
    <row r="16" spans="1:13" x14ac:dyDescent="0.3">
      <c r="A16" t="s">
        <v>190</v>
      </c>
      <c r="B16" s="37">
        <f>+B8*'[1]proveedores_mensuales '!$Q$84</f>
        <v>15256287.900000002</v>
      </c>
      <c r="C16" s="37">
        <f>+C8*'[1]proveedores_mensuales '!$Q$84</f>
        <v>15653414.699999999</v>
      </c>
      <c r="D16" s="37">
        <f>+D8*'[1]proveedores_mensuales '!$Q$84</f>
        <v>16580043.899999999</v>
      </c>
      <c r="E16" s="37">
        <f>+E8*'[1]proveedores_mensuales '!$Q$84</f>
        <v>17903799.900000002</v>
      </c>
      <c r="F16" s="37">
        <f>+F8*'[1]proveedores_mensuales '!$Q$84</f>
        <v>18102363.300000001</v>
      </c>
      <c r="G16" s="37">
        <f>+G8*'[1]proveedores_mensuales '!$Q$84</f>
        <v>19591588.800000001</v>
      </c>
      <c r="H16" s="37">
        <f>+H8*'[1]proveedores_mensuales '!$Q$84</f>
        <v>19955621.699999999</v>
      </c>
      <c r="I16" s="37">
        <f>+I8*'[1]proveedores_mensuales '!$Q$84</f>
        <v>21941255.699999999</v>
      </c>
      <c r="J16" s="37">
        <f>+J8*'[1]proveedores_mensuales '!$Q$84</f>
        <v>23629044.599999998</v>
      </c>
      <c r="K16" s="37">
        <f>+K8*'[1]proveedores_mensuales '!$Q$84</f>
        <v>24522579.899999999</v>
      </c>
      <c r="L16" s="37">
        <f>+L8*'[1]proveedores_mensuales '!$Q$84</f>
        <v>24787331.099999998</v>
      </c>
      <c r="M16" s="37">
        <f t="shared" si="0"/>
        <v>217923331.5</v>
      </c>
    </row>
    <row r="17" spans="1:13" x14ac:dyDescent="0.3">
      <c r="A17" t="s">
        <v>191</v>
      </c>
      <c r="B17" s="37">
        <f>+[1]REMUNERACIONES_PPTO!C4</f>
        <v>14153718</v>
      </c>
      <c r="C17" s="37">
        <f>+[1]REMUNERACIONES_PPTO!C5</f>
        <v>13961718</v>
      </c>
      <c r="D17" s="37">
        <f>+[1]REMUNERACIONES_PPTO!C6</f>
        <v>14057718</v>
      </c>
      <c r="E17" s="37">
        <f>+[1]REMUNERACIONES_PPTO!C7</f>
        <v>14249718</v>
      </c>
      <c r="F17" s="37">
        <f>+[1]REMUNERACIONES_PPTO!C8</f>
        <v>14537718</v>
      </c>
      <c r="G17" s="37">
        <f>+[1]REMUNERACIONES_PPTO!C9</f>
        <v>14537718</v>
      </c>
      <c r="H17" s="37">
        <f>+[1]REMUNERACIONES_PPTO!C10</f>
        <v>14537718</v>
      </c>
      <c r="I17" s="37">
        <f>+[1]REMUNERACIONES_PPTO!C11</f>
        <v>14537718</v>
      </c>
      <c r="J17" s="37">
        <f>+[1]REMUNERACIONES_PPTO!C12</f>
        <v>14537718</v>
      </c>
      <c r="K17" s="37">
        <f>+[1]REMUNERACIONES_PPTO!C13</f>
        <v>14537718</v>
      </c>
      <c r="L17" s="37">
        <f>+[1]REMUNERACIONES_PPTO!C14</f>
        <v>14537718</v>
      </c>
      <c r="M17" s="37">
        <f t="shared" si="0"/>
        <v>158186898</v>
      </c>
    </row>
    <row r="18" spans="1:13" x14ac:dyDescent="0.3">
      <c r="A18" t="s">
        <v>192</v>
      </c>
      <c r="B18" s="37">
        <f>885000+730000</f>
        <v>1615000</v>
      </c>
      <c r="C18" s="37">
        <f>+B18</f>
        <v>1615000</v>
      </c>
      <c r="D18" s="37">
        <f t="shared" ref="D18:L18" si="3">+C18</f>
        <v>1615000</v>
      </c>
      <c r="E18" s="37">
        <f t="shared" si="3"/>
        <v>1615000</v>
      </c>
      <c r="F18" s="37">
        <f t="shared" si="3"/>
        <v>1615000</v>
      </c>
      <c r="G18" s="37">
        <f t="shared" si="3"/>
        <v>1615000</v>
      </c>
      <c r="H18" s="37">
        <f t="shared" si="3"/>
        <v>1615000</v>
      </c>
      <c r="I18" s="37">
        <f t="shared" si="3"/>
        <v>1615000</v>
      </c>
      <c r="J18" s="37">
        <f t="shared" si="3"/>
        <v>1615000</v>
      </c>
      <c r="K18" s="37">
        <f t="shared" si="3"/>
        <v>1615000</v>
      </c>
      <c r="L18" s="37">
        <f t="shared" si="3"/>
        <v>1615000</v>
      </c>
      <c r="M18" s="37">
        <f t="shared" si="0"/>
        <v>17765000</v>
      </c>
    </row>
    <row r="19" spans="1:13" x14ac:dyDescent="0.3">
      <c r="A19" t="s">
        <v>193</v>
      </c>
      <c r="B19" s="37">
        <f>+'[1]IMPUESTOS PROYECTADOS '!C9</f>
        <v>5818955.5</v>
      </c>
      <c r="C19" s="37">
        <f>+'[1]IMPUESTOS PROYECTADOS '!H9</f>
        <v>6904268.91764706</v>
      </c>
      <c r="D19" s="37">
        <f>+'[1]IMPUESTOS PROYECTADOS '!M9</f>
        <v>6994249.7176470589</v>
      </c>
      <c r="E19" s="37">
        <f>+'[1]IMPUESTOS PROYECTADOS '!R9</f>
        <v>7338063.717647058</v>
      </c>
      <c r="F19" s="37">
        <f>+'[1]IMPUESTOS PROYECTADOS '!V9</f>
        <v>8099460.3176470604</v>
      </c>
      <c r="G19" s="37">
        <f>+'[1]IMPUESTOS PROYECTADOS '!AA9</f>
        <v>7980649.8176470585</v>
      </c>
      <c r="H19" s="37">
        <f>+'[1]IMPUESTOS PROYECTADOS '!AF9</f>
        <v>8814764.41764706</v>
      </c>
      <c r="I19" s="37">
        <f>+'[1]IMPUESTOS PROYECTADOS '!AK9</f>
        <v>9905482.91764706</v>
      </c>
      <c r="J19" s="37">
        <f>+'[1]IMPUESTOS PROYECTADOS '!AP9</f>
        <v>9636004.0176470578</v>
      </c>
      <c r="K19" s="37">
        <f>+'[1]IMPUESTOS PROYECTADOS '!AU9</f>
        <v>10504541.217647059</v>
      </c>
      <c r="L19" s="37">
        <f>+'[1]IMPUESTOS PROYECTADOS '!AZ9</f>
        <v>10997612.517647058</v>
      </c>
      <c r="M19" s="37">
        <f t="shared" si="0"/>
        <v>92994053.076470599</v>
      </c>
    </row>
    <row r="20" spans="1:13" x14ac:dyDescent="0.3">
      <c r="A20" t="s">
        <v>194</v>
      </c>
      <c r="B20" s="37">
        <f>+[1]REMUNERACIONES_PPTO!D4</f>
        <v>4835636</v>
      </c>
      <c r="C20" s="37">
        <f>+[1]REMUNERACIONES_PPTO!D5</f>
        <v>4787636</v>
      </c>
      <c r="D20" s="37">
        <f>+[1]REMUNERACIONES_PPTO!D5</f>
        <v>4787636</v>
      </c>
      <c r="E20" s="37">
        <f>+[1]REMUNERACIONES_PPTO!D7</f>
        <v>4859636</v>
      </c>
      <c r="F20" s="37">
        <f>+[1]REMUNERACIONES_PPTO!D8</f>
        <v>4931636</v>
      </c>
      <c r="G20" s="37">
        <f>+[1]REMUNERACIONES_PPTO!D9</f>
        <v>4931636</v>
      </c>
      <c r="H20" s="37">
        <f>+[1]REMUNERACIONES_PPTO!D10</f>
        <v>4931636</v>
      </c>
      <c r="I20" s="37">
        <f>+[1]REMUNERACIONES_PPTO!D11</f>
        <v>4931636</v>
      </c>
      <c r="J20" s="37">
        <f>+[1]REMUNERACIONES_PPTO!D12</f>
        <v>4931636</v>
      </c>
      <c r="K20" s="37">
        <f>+[1]REMUNERACIONES_PPTO!D13</f>
        <v>4931636</v>
      </c>
      <c r="L20" s="37">
        <f>+[1]REMUNERACIONES_PPTO!D14</f>
        <v>4931636</v>
      </c>
      <c r="M20" s="37">
        <f t="shared" si="0"/>
        <v>53791996</v>
      </c>
    </row>
    <row r="21" spans="1:13" x14ac:dyDescent="0.3">
      <c r="A21" t="s">
        <v>195</v>
      </c>
      <c r="B21" s="37">
        <v>1690000</v>
      </c>
      <c r="C21" s="37">
        <v>1690000</v>
      </c>
      <c r="D21" s="37">
        <v>1690000</v>
      </c>
      <c r="E21" s="37">
        <v>1690000</v>
      </c>
      <c r="F21" s="37">
        <v>1690000</v>
      </c>
      <c r="G21" s="37">
        <v>1690000</v>
      </c>
      <c r="H21" s="37">
        <v>1690000</v>
      </c>
      <c r="I21" s="37">
        <v>1690000</v>
      </c>
      <c r="J21" s="37">
        <v>1690000</v>
      </c>
      <c r="K21" s="37">
        <v>1690000</v>
      </c>
      <c r="L21" s="37">
        <v>1690000</v>
      </c>
      <c r="M21" s="37">
        <f t="shared" si="0"/>
        <v>18590000</v>
      </c>
    </row>
    <row r="22" spans="1:13" x14ac:dyDescent="0.3">
      <c r="A22" t="s">
        <v>196</v>
      </c>
      <c r="B22" s="37">
        <v>1100000</v>
      </c>
      <c r="C22" s="37">
        <v>1400000</v>
      </c>
      <c r="D22" s="37">
        <v>1400000</v>
      </c>
      <c r="E22" s="37">
        <v>1400000</v>
      </c>
      <c r="F22" s="37">
        <v>1400000</v>
      </c>
      <c r="G22" s="37">
        <v>1400000</v>
      </c>
      <c r="H22" s="37">
        <v>1400000</v>
      </c>
      <c r="I22" s="37">
        <v>1400000</v>
      </c>
      <c r="J22" s="37">
        <v>1400000</v>
      </c>
      <c r="K22" s="37">
        <v>1400000</v>
      </c>
      <c r="L22" s="37">
        <v>1400000</v>
      </c>
      <c r="M22" s="37">
        <f t="shared" si="0"/>
        <v>15100000</v>
      </c>
    </row>
    <row r="23" spans="1:13" x14ac:dyDescent="0.3">
      <c r="A23" t="s">
        <v>197</v>
      </c>
      <c r="B23" s="37">
        <f>+'[1]TABLA CREDITO '!G6</f>
        <v>1499369</v>
      </c>
      <c r="C23" s="37">
        <f>+'[1]TABLA CREDITO '!G7</f>
        <v>1497398</v>
      </c>
      <c r="D23" s="37">
        <f>+'[1]TABLA CREDITO '!G8</f>
        <v>1496587</v>
      </c>
      <c r="E23" s="37">
        <f>+'[1]TABLA CREDITO '!G9</f>
        <v>1496277</v>
      </c>
      <c r="F23" s="37">
        <f>+'[1]TABLA CREDITO '!G10</f>
        <v>1494945</v>
      </c>
      <c r="G23" s="37">
        <f>+'[1]TABLA CREDITO '!G11</f>
        <v>1495471</v>
      </c>
      <c r="H23" s="37">
        <f>+'[1]TABLA CREDITO '!G12</f>
        <v>1492850</v>
      </c>
      <c r="I23" s="37">
        <f>+'[1]TABLA CREDITO '!G13</f>
        <v>1491623</v>
      </c>
      <c r="J23" s="37">
        <f>+'[1]TABLA CREDITO '!G14</f>
        <v>1491916</v>
      </c>
      <c r="K23" s="37">
        <f>+'[1]TABLA CREDITO '!G15</f>
        <v>1491019</v>
      </c>
      <c r="L23" s="37">
        <f>+'[1]TABLA CREDITO '!G16</f>
        <v>1489802</v>
      </c>
      <c r="M23" s="37">
        <f t="shared" si="0"/>
        <v>16437257</v>
      </c>
    </row>
    <row r="24" spans="1:13" x14ac:dyDescent="0.3">
      <c r="A24" t="s">
        <v>198</v>
      </c>
      <c r="B24" s="37">
        <v>211118</v>
      </c>
      <c r="C24" s="37">
        <f>+B24</f>
        <v>211118</v>
      </c>
      <c r="D24" s="37">
        <f>+C24</f>
        <v>211118</v>
      </c>
      <c r="E24" s="37">
        <f t="shared" ref="E24:L24" si="4">+D24</f>
        <v>211118</v>
      </c>
      <c r="F24" s="37">
        <f t="shared" si="4"/>
        <v>211118</v>
      </c>
      <c r="G24" s="37">
        <f t="shared" si="4"/>
        <v>211118</v>
      </c>
      <c r="H24" s="37">
        <f t="shared" si="4"/>
        <v>211118</v>
      </c>
      <c r="I24" s="37">
        <f t="shared" si="4"/>
        <v>211118</v>
      </c>
      <c r="J24" s="37">
        <f t="shared" si="4"/>
        <v>211118</v>
      </c>
      <c r="K24" s="37">
        <f t="shared" si="4"/>
        <v>211118</v>
      </c>
      <c r="L24" s="37">
        <f t="shared" si="4"/>
        <v>211118</v>
      </c>
      <c r="M24" s="37">
        <f t="shared" si="0"/>
        <v>2322298</v>
      </c>
    </row>
    <row r="25" spans="1:13" ht="15.6" x14ac:dyDescent="0.3">
      <c r="A25" t="s">
        <v>199</v>
      </c>
      <c r="B25" s="37"/>
      <c r="C25" s="37"/>
      <c r="D25" s="37"/>
      <c r="E25" s="37"/>
      <c r="F25" s="37"/>
      <c r="G25" s="40">
        <v>2500000</v>
      </c>
      <c r="H25" s="37"/>
      <c r="I25" s="37"/>
      <c r="J25" s="37"/>
      <c r="K25" s="37"/>
      <c r="L25" s="37"/>
      <c r="M25" s="37">
        <f t="shared" si="0"/>
        <v>2500000</v>
      </c>
    </row>
    <row r="26" spans="1:13" x14ac:dyDescent="0.3"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>
        <f t="shared" si="0"/>
        <v>0</v>
      </c>
    </row>
    <row r="27" spans="1:13" ht="15.6" x14ac:dyDescent="0.3">
      <c r="A27" s="38" t="s">
        <v>200</v>
      </c>
      <c r="B27" s="39">
        <f t="shared" ref="B27:L27" si="5">SUM(B15:B26)</f>
        <v>51022306.400000006</v>
      </c>
      <c r="C27" s="39">
        <f t="shared" si="5"/>
        <v>52562775.617647067</v>
      </c>
      <c r="D27" s="39">
        <f t="shared" si="5"/>
        <v>53674574.617647059</v>
      </c>
      <c r="E27" s="39">
        <f t="shared" si="5"/>
        <v>55605834.617647067</v>
      </c>
      <c r="F27" s="39">
        <f t="shared" si="5"/>
        <v>56924462.617647059</v>
      </c>
      <c r="G27" s="39">
        <f t="shared" si="5"/>
        <v>60795403.617647052</v>
      </c>
      <c r="H27" s="39">
        <f t="shared" si="5"/>
        <v>59490930.117647067</v>
      </c>
      <c r="I27" s="39">
        <f t="shared" si="5"/>
        <v>62566055.617647067</v>
      </c>
      <c r="J27" s="39">
        <f t="shared" si="5"/>
        <v>63984658.617647052</v>
      </c>
      <c r="K27" s="39">
        <f t="shared" si="5"/>
        <v>65745834.117647059</v>
      </c>
      <c r="L27" s="39">
        <f t="shared" si="5"/>
        <v>66502439.617647052</v>
      </c>
      <c r="M27" s="39">
        <f t="shared" si="0"/>
        <v>648875275.57647061</v>
      </c>
    </row>
    <row r="28" spans="1:13" ht="15.6" x14ac:dyDescent="0.3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>
        <f t="shared" si="0"/>
        <v>0</v>
      </c>
    </row>
    <row r="29" spans="1:13" ht="15.6" x14ac:dyDescent="0.3">
      <c r="A29" s="38" t="s">
        <v>201</v>
      </c>
      <c r="B29" s="39">
        <f t="shared" ref="B29:L29" si="6">+B12-B27</f>
        <v>9857951.6000000015</v>
      </c>
      <c r="C29" s="39">
        <f t="shared" si="6"/>
        <v>-384726.61764706671</v>
      </c>
      <c r="D29" s="39">
        <f t="shared" si="6"/>
        <v>1592238.3823529407</v>
      </c>
      <c r="E29" s="39">
        <f t="shared" si="6"/>
        <v>4073498.3823529407</v>
      </c>
      <c r="F29" s="39">
        <f t="shared" si="6"/>
        <v>3416748.3823529407</v>
      </c>
      <c r="G29" s="39">
        <f t="shared" si="6"/>
        <v>4509892.3823529482</v>
      </c>
      <c r="H29" s="39">
        <f t="shared" si="6"/>
        <v>7027808.8823529333</v>
      </c>
      <c r="I29" s="39">
        <f t="shared" si="6"/>
        <v>10571463.382352933</v>
      </c>
      <c r="J29" s="39">
        <f t="shared" si="6"/>
        <v>14778823.382352948</v>
      </c>
      <c r="K29" s="39">
        <f t="shared" si="6"/>
        <v>15996098.882352941</v>
      </c>
      <c r="L29" s="39">
        <f t="shared" si="6"/>
        <v>16121997.382352948</v>
      </c>
      <c r="M29" s="36">
        <f t="shared" si="0"/>
        <v>87561794.423529416</v>
      </c>
    </row>
    <row r="30" spans="1:13" ht="15.6" x14ac:dyDescent="0.3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ht="15.6" x14ac:dyDescent="0.3">
      <c r="A31" s="38" t="s">
        <v>202</v>
      </c>
      <c r="B31" s="39">
        <f>+B29</f>
        <v>9857951.6000000015</v>
      </c>
      <c r="C31" s="39">
        <f>+B31+C29</f>
        <v>9473224.9823529348</v>
      </c>
      <c r="D31" s="39">
        <f t="shared" ref="D31:L31" si="7">+C31+D29</f>
        <v>11065463.364705876</v>
      </c>
      <c r="E31" s="39">
        <f t="shared" si="7"/>
        <v>15138961.747058816</v>
      </c>
      <c r="F31" s="36">
        <f t="shared" si="7"/>
        <v>18555710.129411757</v>
      </c>
      <c r="G31" s="39">
        <f t="shared" si="7"/>
        <v>23065602.511764705</v>
      </c>
      <c r="H31" s="39">
        <f t="shared" si="7"/>
        <v>30093411.394117638</v>
      </c>
      <c r="I31" s="39">
        <f t="shared" si="7"/>
        <v>40664874.776470572</v>
      </c>
      <c r="J31" s="36">
        <f t="shared" si="7"/>
        <v>55443698.15882352</v>
      </c>
      <c r="K31" s="36">
        <f t="shared" si="7"/>
        <v>71439797.041176468</v>
      </c>
      <c r="L31" s="36">
        <f t="shared" si="7"/>
        <v>87561794.423529416</v>
      </c>
      <c r="M31" s="39"/>
    </row>
    <row r="35" spans="12:12" x14ac:dyDescent="0.3">
      <c r="L35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CARTOLA</vt:lpstr>
      <vt:lpstr>CRITERIOS DE CLASIFICACION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Rubilar</dc:creator>
  <cp:lastModifiedBy>Henry Rubilar</cp:lastModifiedBy>
  <dcterms:created xsi:type="dcterms:W3CDTF">2025-07-11T20:10:04Z</dcterms:created>
  <dcterms:modified xsi:type="dcterms:W3CDTF">2025-07-14T14:05:25Z</dcterms:modified>
</cp:coreProperties>
</file>