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nager8\comunes\importacion\api_cluster\"/>
    </mc:Choice>
  </mc:AlternateContent>
  <xr:revisionPtr revIDLastSave="0" documentId="13_ncr:1_{A1EF09CF-26D6-4A2D-AAD5-908A1B60BC3A}" xr6:coauthVersionLast="47" xr6:coauthVersionMax="47" xr10:uidLastSave="{00000000-0000-0000-0000-000000000000}"/>
  <bookViews>
    <workbookView xWindow="-108" yWindow="-108" windowWidth="23256" windowHeight="12576" xr2:uid="{F0B3DEB9-4C62-4D57-84BC-B1B8A40A9B47}"/>
  </bookViews>
  <sheets>
    <sheet name="CARTOLA" sheetId="1" r:id="rId1"/>
    <sheet name="CRITERIOS DE CLASIFICACION " sheetId="2" r:id="rId2"/>
  </sheets>
  <externalReferences>
    <externalReference r:id="rId3"/>
  </externalReferences>
  <definedNames>
    <definedName name="_xlnm._FilterDatabase" localSheetId="0" hidden="1">CARTOLA!$A$1:$L$186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2" l="1"/>
  <c r="M26" i="2"/>
  <c r="M25" i="2"/>
  <c r="C24" i="2"/>
  <c r="D24" i="2" s="1"/>
  <c r="L23" i="2"/>
  <c r="K23" i="2"/>
  <c r="J23" i="2"/>
  <c r="I23" i="2"/>
  <c r="H23" i="2"/>
  <c r="G23" i="2"/>
  <c r="F23" i="2"/>
  <c r="E23" i="2"/>
  <c r="D23" i="2"/>
  <c r="C23" i="2"/>
  <c r="B23" i="2"/>
  <c r="M22" i="2"/>
  <c r="M21" i="2"/>
  <c r="L20" i="2"/>
  <c r="K20" i="2"/>
  <c r="J20" i="2"/>
  <c r="I20" i="2"/>
  <c r="H20" i="2"/>
  <c r="G20" i="2"/>
  <c r="F20" i="2"/>
  <c r="E20" i="2"/>
  <c r="D20" i="2"/>
  <c r="C20" i="2"/>
  <c r="B20" i="2"/>
  <c r="L19" i="2"/>
  <c r="K19" i="2"/>
  <c r="J19" i="2"/>
  <c r="I19" i="2"/>
  <c r="H19" i="2"/>
  <c r="G19" i="2"/>
  <c r="F19" i="2"/>
  <c r="E19" i="2"/>
  <c r="D19" i="2"/>
  <c r="C19" i="2"/>
  <c r="B19" i="2"/>
  <c r="B18" i="2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L17" i="2"/>
  <c r="K17" i="2"/>
  <c r="J17" i="2"/>
  <c r="I17" i="2"/>
  <c r="H17" i="2"/>
  <c r="G17" i="2"/>
  <c r="F17" i="2"/>
  <c r="E17" i="2"/>
  <c r="D17" i="2"/>
  <c r="C17" i="2"/>
  <c r="B17" i="2"/>
  <c r="C15" i="2"/>
  <c r="M14" i="2"/>
  <c r="M13" i="2"/>
  <c r="C12" i="2"/>
  <c r="M11" i="2"/>
  <c r="M10" i="2"/>
  <c r="M9" i="2"/>
  <c r="L8" i="2"/>
  <c r="L16" i="2" s="1"/>
  <c r="K8" i="2"/>
  <c r="K12" i="2" s="1"/>
  <c r="J8" i="2"/>
  <c r="J16" i="2" s="1"/>
  <c r="I8" i="2"/>
  <c r="I16" i="2" s="1"/>
  <c r="H8" i="2"/>
  <c r="H16" i="2" s="1"/>
  <c r="G8" i="2"/>
  <c r="G16" i="2" s="1"/>
  <c r="F8" i="2"/>
  <c r="F16" i="2" s="1"/>
  <c r="E8" i="2"/>
  <c r="E12" i="2" s="1"/>
  <c r="D8" i="2"/>
  <c r="D16" i="2" s="1"/>
  <c r="C8" i="2"/>
  <c r="C16" i="2" s="1"/>
  <c r="B8" i="2"/>
  <c r="B16" i="2" s="1"/>
  <c r="M7" i="2"/>
  <c r="G12" i="2" l="1"/>
  <c r="F12" i="2"/>
  <c r="M19" i="2"/>
  <c r="M23" i="2"/>
  <c r="M20" i="2"/>
  <c r="M17" i="2"/>
  <c r="B27" i="2"/>
  <c r="C27" i="2"/>
  <c r="C29" i="2" s="1"/>
  <c r="E24" i="2"/>
  <c r="F24" i="2" s="1"/>
  <c r="G24" i="2" s="1"/>
  <c r="H24" i="2" s="1"/>
  <c r="I24" i="2" s="1"/>
  <c r="J24" i="2" s="1"/>
  <c r="K24" i="2" s="1"/>
  <c r="L24" i="2" s="1"/>
  <c r="M24" i="2"/>
  <c r="M8" i="2"/>
  <c r="H12" i="2"/>
  <c r="E16" i="2"/>
  <c r="I12" i="2"/>
  <c r="D15" i="2"/>
  <c r="M18" i="2"/>
  <c r="B12" i="2"/>
  <c r="J12" i="2"/>
  <c r="D12" i="2"/>
  <c r="L12" i="2"/>
  <c r="K16" i="2"/>
  <c r="M16" i="2" l="1"/>
  <c r="D27" i="2"/>
  <c r="D29" i="2" s="1"/>
  <c r="E15" i="2"/>
  <c r="M12" i="2"/>
  <c r="B29" i="2"/>
  <c r="B31" i="2" l="1"/>
  <c r="C31" i="2" s="1"/>
  <c r="D31" i="2" s="1"/>
  <c r="E27" i="2"/>
  <c r="F15" i="2"/>
  <c r="G15" i="2" l="1"/>
  <c r="F27" i="2"/>
  <c r="F29" i="2" s="1"/>
  <c r="E29" i="2"/>
  <c r="E31" i="2" s="1"/>
  <c r="F31" i="2" l="1"/>
  <c r="H15" i="2"/>
  <c r="G27" i="2"/>
  <c r="G29" i="2" l="1"/>
  <c r="I15" i="2"/>
  <c r="H27" i="2"/>
  <c r="H29" i="2" s="1"/>
  <c r="I27" i="2" l="1"/>
  <c r="J15" i="2"/>
  <c r="G31" i="2"/>
  <c r="H31" i="2" s="1"/>
  <c r="J27" i="2" l="1"/>
  <c r="J29" i="2" s="1"/>
  <c r="K15" i="2"/>
  <c r="I29" i="2"/>
  <c r="K27" i="2" l="1"/>
  <c r="K29" i="2" s="1"/>
  <c r="L15" i="2"/>
  <c r="I31" i="2"/>
  <c r="J31" i="2" s="1"/>
  <c r="K31" i="2" l="1"/>
  <c r="L27" i="2"/>
  <c r="M15" i="2"/>
  <c r="L29" i="2" l="1"/>
  <c r="M29" i="2" s="1"/>
  <c r="M27" i="2"/>
  <c r="L31" i="2" l="1"/>
</calcChain>
</file>

<file path=xl/sharedStrings.xml><?xml version="1.0" encoding="utf-8"?>
<sst xmlns="http://schemas.openxmlformats.org/spreadsheetml/2006/main" count="1229" uniqueCount="303">
  <si>
    <t>Fecha</t>
  </si>
  <si>
    <t>Descripción</t>
  </si>
  <si>
    <t>Canal o Sucursal</t>
  </si>
  <si>
    <t>Nro. Docto.</t>
  </si>
  <si>
    <t>Cargos (CLP)</t>
  </si>
  <si>
    <t>Abonos (CLP)</t>
  </si>
  <si>
    <t>Saldo (CLP)</t>
  </si>
  <si>
    <t>30/06/2025</t>
  </si>
  <si>
    <t>Transferencia Desde Linea De Credito</t>
  </si>
  <si>
    <t>Torre Las Condes</t>
  </si>
  <si>
    <t>Traspaso De: Constructora Sepco S.a</t>
  </si>
  <si>
    <t>Internet</t>
  </si>
  <si>
    <t>Traspaso De: Sociedad Comercial Del Austro Y Cia Ltda</t>
  </si>
  <si>
    <t>Traspaso De: Ducci Y Swett Limitada</t>
  </si>
  <si>
    <t>Traspaso De: Cristopher Doren Sepulveda</t>
  </si>
  <si>
    <t>Traspaso De: Rojas Vega Javier Jaime</t>
  </si>
  <si>
    <t>Traspaso A: Adv Asesorias Spa</t>
  </si>
  <si>
    <t>Pago: Proveedores 0768300143</t>
  </si>
  <si>
    <t>Oficina Central</t>
  </si>
  <si>
    <t>Provision: Proveedores 00001</t>
  </si>
  <si>
    <t>Traspaso De: Vivero Sofaniv Limitada</t>
  </si>
  <si>
    <t>Pago: Proveedores 0798676601</t>
  </si>
  <si>
    <t>Cargo Seguro Proteccion Bancaria</t>
  </si>
  <si>
    <t>27/06/2025</t>
  </si>
  <si>
    <t>Traspaso A: Demarka S.a.</t>
  </si>
  <si>
    <t>Traspaso De: Claudio Enrique Diaz Anabalon</t>
  </si>
  <si>
    <t>Provision: De Sueldos 00022</t>
  </si>
  <si>
    <t>Provision: De Sueldos 00000</t>
  </si>
  <si>
    <t>Pago En Servipag.com*</t>
  </si>
  <si>
    <t>Traspaso De: Mobiquos Serv Integr De Informatica Ltda</t>
  </si>
  <si>
    <t>Traspaso De: Virtualpos Spa</t>
  </si>
  <si>
    <t>Pago: Proveedores 0769368906</t>
  </si>
  <si>
    <t>Pago: Proveedores 0773130604</t>
  </si>
  <si>
    <t>Pago: Proveedores 076691442k</t>
  </si>
  <si>
    <t>Pago: Proveedores 0776860077</t>
  </si>
  <si>
    <t>Pago: Proveedores 077481650k</t>
  </si>
  <si>
    <t>Traspaso De: Raul Hernan Alcaino Moreno</t>
  </si>
  <si>
    <t>Traspaso De: Maria Jose Bascunan Espineira</t>
  </si>
  <si>
    <t>Traspaso De: Patricio Felix Meza Flores Eirl</t>
  </si>
  <si>
    <t>Traspaso De: Chocolate Brussels Spa</t>
  </si>
  <si>
    <t>26/06/2025</t>
  </si>
  <si>
    <t>Dep.cheq.otros Bancos</t>
  </si>
  <si>
    <t>Oficina Ahumada</t>
  </si>
  <si>
    <t>4725471</t>
  </si>
  <si>
    <t>Traspaso De: Agrobox S A</t>
  </si>
  <si>
    <t>Pago: Facturas 0814482006</t>
  </si>
  <si>
    <t>Traspaso De: Comercializadora Orlando Ivan Gonzalez Jeria E I R</t>
  </si>
  <si>
    <t>25/06/2025</t>
  </si>
  <si>
    <t>Amortizacion A Linea De Credito</t>
  </si>
  <si>
    <t>Pago: Proveedores 0970040005</t>
  </si>
  <si>
    <t>Traspaso De: Reciclajes Ecologicos De Chile Limitada</t>
  </si>
  <si>
    <t>Traspaso De: Distribuidora Recotoner Spa</t>
  </si>
  <si>
    <t>Traspaso A: Cartograf Spa</t>
  </si>
  <si>
    <t>Traspaso De: Vergara Zuniga Manuel Eduardo</t>
  </si>
  <si>
    <t>Traspaso A: Alas Spa</t>
  </si>
  <si>
    <t>Traspaso De: Comercializadora Y Distribuidora Cg Impr</t>
  </si>
  <si>
    <t>Traspaso De: Servicios, Mantencion Y Transporte Limitada</t>
  </si>
  <si>
    <t>Traspaso De: 3cycle Spa</t>
  </si>
  <si>
    <t>24/06/2025</t>
  </si>
  <si>
    <t>Pago De Creditos M/n</t>
  </si>
  <si>
    <t>Traspaso A: Beneficiario 0107026355</t>
  </si>
  <si>
    <t>Traspaso De: Bohm Breuer Ricardo Miguel</t>
  </si>
  <si>
    <t>23/06/2025</t>
  </si>
  <si>
    <t>Traspaso De: Actividades De Asesoria Comercial Ltda</t>
  </si>
  <si>
    <t>Traspaso De: Felipe Guillermo Potthoff Mardones</t>
  </si>
  <si>
    <t>Traspaso De: Servicios De Limpeza Y Fu Migacion Patricia Veroni</t>
  </si>
  <si>
    <t>Traspaso De: Homevan Services Spa</t>
  </si>
  <si>
    <t>Traspaso De: Sepulveda Munoz Luis Roberto</t>
  </si>
  <si>
    <t>Traspaso De: Soc Comer Y Consult De Soluciones Digita</t>
  </si>
  <si>
    <t>App-traspaso De: Sociedad Medica S Y B Spa</t>
  </si>
  <si>
    <t>19/06/2025</t>
  </si>
  <si>
    <t>Providencia</t>
  </si>
  <si>
    <t>2231485</t>
  </si>
  <si>
    <t>Traspaso De: Easton Spa</t>
  </si>
  <si>
    <t>Traspaso De: Transportes Aereo Maritimo Terrestre Limitada</t>
  </si>
  <si>
    <t>Pago En Sii.cl*</t>
  </si>
  <si>
    <t>Pago: Proveedores 0965429409</t>
  </si>
  <si>
    <t>Pago: Proveedores 0968796208</t>
  </si>
  <si>
    <t>18/06/2025</t>
  </si>
  <si>
    <t>Traspaso De: Instituto Hijas De Nuestra Senora De La Miser</t>
  </si>
  <si>
    <t>Traspaso De: Confecciones Sonia Melej Y Compani</t>
  </si>
  <si>
    <t>Deposito En Efectivo</t>
  </si>
  <si>
    <t>Porvenir</t>
  </si>
  <si>
    <t>9120083</t>
  </si>
  <si>
    <t>Traspaso A: Agua Family Spa</t>
  </si>
  <si>
    <t>17/06/2025</t>
  </si>
  <si>
    <t>Comision Mensual Plan Ctacte Pyme</t>
  </si>
  <si>
    <t>Traspaso De: Importadora Y Distribuidora Tress</t>
  </si>
  <si>
    <t>Traspaso De: Rolando Mauricio Rojas Agurto</t>
  </si>
  <si>
    <t>Traspaso De: Felipe Victor Armijo Ceballos</t>
  </si>
  <si>
    <t>Traspaso De: Arriendos Y Administracio Nes Limitada</t>
  </si>
  <si>
    <t>Traspaso De: Minera San Pedro S.a.</t>
  </si>
  <si>
    <t>Traspaso De: Fernando Andres Besser Mahuzier</t>
  </si>
  <si>
    <t>16/06/2025</t>
  </si>
  <si>
    <t>Traspaso De: Comercial E Inversiones Cervecera Del Puerto</t>
  </si>
  <si>
    <t>Traspaso De: Distrib De Productos Graficos Mas Sa</t>
  </si>
  <si>
    <t>Traspaso De: Servicios Vortex Spa</t>
  </si>
  <si>
    <t>Traspaso De: Inversiones Y Desarrollo Matrix Spa</t>
  </si>
  <si>
    <t>Prima Seguro Desgravamen  *</t>
  </si>
  <si>
    <t>Traspaso De: Salar De Pintados S A</t>
  </si>
  <si>
    <t>Traspaso De: Sociedad Informatica Siglo 21 Limitada</t>
  </si>
  <si>
    <t>13/06/2025</t>
  </si>
  <si>
    <t>Traspaso De: Nelson Andres Salazar Pons</t>
  </si>
  <si>
    <t>Traspaso De: Pago Proveedores En Linea</t>
  </si>
  <si>
    <t>Traspaso De: Jure Esguep Ltda</t>
  </si>
  <si>
    <t>Traspaso De: Inks ? Coatings Chile S.a.</t>
  </si>
  <si>
    <t>Pago Instituciones Previsionales</t>
  </si>
  <si>
    <t>Traspaso De: Impresores Integrales Limitada</t>
  </si>
  <si>
    <t>Traspaso De: World Survey Services Sa</t>
  </si>
  <si>
    <t>Traspaso De: Transporte Y Logistica C ? C Limit</t>
  </si>
  <si>
    <t>12/06/2025</t>
  </si>
  <si>
    <t>4957047</t>
  </si>
  <si>
    <t>Pago Automatico Tarjeta De Credito</t>
  </si>
  <si>
    <t>Provision: Proveedores 00000</t>
  </si>
  <si>
    <t>Pago: Proveedores 0816687004</t>
  </si>
  <si>
    <t>11/06/2025</t>
  </si>
  <si>
    <t>Plaza Pedro De Valdivia</t>
  </si>
  <si>
    <t>3361668</t>
  </si>
  <si>
    <t>Traspaso De: Comercial Mpg Spa</t>
  </si>
  <si>
    <t>Traspaso De: Elizabeth Carolina Ara</t>
  </si>
  <si>
    <t>Traspaso De: Distribuidora Victoria Spa</t>
  </si>
  <si>
    <t>Traspaso De: Abraham Zedan E Hijos Limitada</t>
  </si>
  <si>
    <t>Traspaso De: Rocio Nicole Salazar Menares</t>
  </si>
  <si>
    <t>10/06/2025</t>
  </si>
  <si>
    <t>Traspaso De: Digimaster Spa</t>
  </si>
  <si>
    <t>Traspaso De: Comercial Inarcon Spa</t>
  </si>
  <si>
    <t>Traspaso A: Ascarcon Ltda</t>
  </si>
  <si>
    <t>Pago: Proveedores 0764625005</t>
  </si>
  <si>
    <t>Traspaso De: Comercializadora San Juan Limitada</t>
  </si>
  <si>
    <t>Traspaso A: Inversiones Apolo Spa</t>
  </si>
  <si>
    <t>09/06/2025</t>
  </si>
  <si>
    <t>Traspaso De: Gestion Y Servicios Conta Bles Y Tributarios Limit</t>
  </si>
  <si>
    <t>Traspaso De: Rodolfo Esteban Martinez Machuca</t>
  </si>
  <si>
    <t>Traspaso De: Inversiones E Inmobiliaria Rasa Spa</t>
  </si>
  <si>
    <t>06/06/2025</t>
  </si>
  <si>
    <t>Pago: Proveedores 0761638343</t>
  </si>
  <si>
    <t>Pago: Proveedores 0933600009</t>
  </si>
  <si>
    <t>Pago: Proveedores 0779799409</t>
  </si>
  <si>
    <t>Traspaso A: Ups De Chile Ltda.</t>
  </si>
  <si>
    <t>Traspaso De: Corporacion Educacional San Benildo</t>
  </si>
  <si>
    <t>Traspaso A: Etimar Spa</t>
  </si>
  <si>
    <t>Traspaso A: Dvc Computacion Ltda</t>
  </si>
  <si>
    <t>05/06/2025</t>
  </si>
  <si>
    <t>Comision Servicio De Pagos</t>
  </si>
  <si>
    <t>Traspaso De: A Professional Aviation Services Chile S</t>
  </si>
  <si>
    <t>Traspaso De: Corporacion Educacional San Jose De La Famili</t>
  </si>
  <si>
    <t>Traspaso De: Acevedo Y Compania Spa</t>
  </si>
  <si>
    <t>04/06/2025</t>
  </si>
  <si>
    <t>Traspaso A: Inversiones Isla Kent Spa</t>
  </si>
  <si>
    <t>Traspaso A: Inmobiliaria Monjitas Sa</t>
  </si>
  <si>
    <t>Traspaso A: Malsch Y Compania S.a.</t>
  </si>
  <si>
    <t>03/06/2025</t>
  </si>
  <si>
    <t>Intereses Linea De Credito</t>
  </si>
  <si>
    <t>Impuesto Linea De Credito</t>
  </si>
  <si>
    <t>Pago: Proveedores 0965569405</t>
  </si>
  <si>
    <t>Traspaso De: Veronica Silvia Cisternas Aguirre</t>
  </si>
  <si>
    <t>Traspaso De: Juan Pablo Arcos Valenzuela</t>
  </si>
  <si>
    <t>02/06/2025</t>
  </si>
  <si>
    <t>Traspaso De: Luis Gonzalo Manzano Donoso</t>
  </si>
  <si>
    <t>Traspaso De: Maria Carolina Doren</t>
  </si>
  <si>
    <t>Pago: Proveedores 0769396942</t>
  </si>
  <si>
    <t>Traspaso De: Bluemedical Spa</t>
  </si>
  <si>
    <t>Traspaso De: Ingetrol Corporativo Limitada</t>
  </si>
  <si>
    <t>Traspaso De: Revista Mundo Nuevo Limit Ada</t>
  </si>
  <si>
    <t>Traspaso De: Imp Y Comercializadora Ksk Group Spa</t>
  </si>
  <si>
    <t>Traspaso De: Asmc Project Spa</t>
  </si>
  <si>
    <t>CLASIFICACION</t>
  </si>
  <si>
    <t>INFORME FLUJO CAJA</t>
  </si>
  <si>
    <t>FECHA DE VENCIMIENTO: 01/08/2025 hasta 30/06/2026</t>
  </si>
  <si>
    <t>EMPRESA: RECICLAJES ECOLOGICOS DE CHILE LIMITADA</t>
  </si>
  <si>
    <t>DETALLES</t>
  </si>
  <si>
    <t>AGO-2025</t>
  </si>
  <si>
    <t>SEP-2025</t>
  </si>
  <si>
    <t>OCT-2025</t>
  </si>
  <si>
    <t>NOV-2025</t>
  </si>
  <si>
    <t>DIC-2025</t>
  </si>
  <si>
    <t>ENE-2026</t>
  </si>
  <si>
    <t>FEB-2026</t>
  </si>
  <si>
    <t>MAR-2026</t>
  </si>
  <si>
    <t>ABR-2026</t>
  </si>
  <si>
    <t>MAY-2026</t>
  </si>
  <si>
    <t>JUN-2026</t>
  </si>
  <si>
    <t>TOTALES</t>
  </si>
  <si>
    <t>INGRESOS</t>
  </si>
  <si>
    <t>SALDO INICIAL</t>
  </si>
  <si>
    <t xml:space="preserve">1.01.05.01 - Facturas por cobrar Nacional- FLUJO </t>
  </si>
  <si>
    <t xml:space="preserve">Financiamiento Externo </t>
  </si>
  <si>
    <t>TOTAL INGRESOS</t>
  </si>
  <si>
    <t>EGRESOS</t>
  </si>
  <si>
    <t xml:space="preserve">2.01.07.01 - Proveedores Nacionales Fijos </t>
  </si>
  <si>
    <t xml:space="preserve">2.01.07.01 - Proveedores Nacionales existencias </t>
  </si>
  <si>
    <t>2.01.08.01 - Remuneraciones por Pagar</t>
  </si>
  <si>
    <t>2.01.07.01 - Proveedores Arrdo  Oficina , estacionamiento ,Kame</t>
  </si>
  <si>
    <t xml:space="preserve">Impuestos </t>
  </si>
  <si>
    <t>Imposiciones</t>
  </si>
  <si>
    <t xml:space="preserve">Honorarios </t>
  </si>
  <si>
    <t>Pago Tarjeta de crédito</t>
  </si>
  <si>
    <t xml:space="preserve">Crédito Banco de Chile </t>
  </si>
  <si>
    <t>Gastos y comisiones Bancarias ( BANCO CHILE - SECURITY )</t>
  </si>
  <si>
    <t>Bice ( intereses prestamo)</t>
  </si>
  <si>
    <t>TOTAL EGRESOS</t>
  </si>
  <si>
    <t>SUPERHABIT / DÉFICIT</t>
  </si>
  <si>
    <t>SALDO DISPONIBLE</t>
  </si>
  <si>
    <t xml:space="preserve">2.01.07.01 - Proveedores Nacionales </t>
  </si>
  <si>
    <t xml:space="preserve">LINEA DE CREDITO </t>
  </si>
  <si>
    <t xml:space="preserve">Seguros </t>
  </si>
  <si>
    <t>2.01.07.01 - Proveedores Nacionales</t>
  </si>
  <si>
    <t>17/07/2025</t>
  </si>
  <si>
    <t>Pago: Proveedores 0754585005</t>
  </si>
  <si>
    <t>Traspaso De: Fund Educacional Vinculos Para El Manana</t>
  </si>
  <si>
    <t>Traspaso De: Servicont Asociados Spa</t>
  </si>
  <si>
    <t>15/07/2025</t>
  </si>
  <si>
    <t>Traspaso De: Acevedo Pena Patricio Eugenio</t>
  </si>
  <si>
    <t>Traspaso De: Montajes Industriales Tecnoinox Li</t>
  </si>
  <si>
    <t>Traspaso De: Lopez Toledo Raul Enrique</t>
  </si>
  <si>
    <t>Traspaso De: Centro Medico De Procedimientos Ambulato</t>
  </si>
  <si>
    <t>Traspaso De: Com Torre 7 Remodelacion San Borja Com</t>
  </si>
  <si>
    <t>14/07/2025</t>
  </si>
  <si>
    <t>Traspaso De: Tambores Tms Limitada</t>
  </si>
  <si>
    <t>Pago: Proveedores 0762992442</t>
  </si>
  <si>
    <t>Pago: Proveedores 0770051509</t>
  </si>
  <si>
    <t>Traspaso De: Pablo Andres Sepulveda Del Rio</t>
  </si>
  <si>
    <t>11/07/2025</t>
  </si>
  <si>
    <t>Traspaso De: Sociedad Educacional Timonel Limit</t>
  </si>
  <si>
    <t>Traspaso De: Soler Y Palau S.a. De C V Est Per En Chi</t>
  </si>
  <si>
    <t>Traspaso De: Importaciones Y Exportaciones Tecn</t>
  </si>
  <si>
    <t>Pago: Proveedores 0651547776</t>
  </si>
  <si>
    <t>Traspaso De: Promobank Servicios Limitada</t>
  </si>
  <si>
    <t>Traspaso De: Ac Marca Chile Limitada</t>
  </si>
  <si>
    <t>Traspaso De: Fernando Nestor Rebolledo Martinez</t>
  </si>
  <si>
    <t>Traspaso De: Hernan Jesus Flores Toro</t>
  </si>
  <si>
    <t>10/07/2025</t>
  </si>
  <si>
    <t>Traspaso De: Docustore Spa</t>
  </si>
  <si>
    <t>Traspaso De: Comercial E Industrial Cymas Spa</t>
  </si>
  <si>
    <t>Traspaso De: Constructora Gsa Spa</t>
  </si>
  <si>
    <t>La Vega</t>
  </si>
  <si>
    <t>8280906</t>
  </si>
  <si>
    <t>Traspaso De: Isaac Joel Flores Gutierrez</t>
  </si>
  <si>
    <t>Traspaso A: Reciclajes Ecologicos De Chi</t>
  </si>
  <si>
    <t>Traspaso A: Angel Munoz Prado</t>
  </si>
  <si>
    <t>09/07/2025</t>
  </si>
  <si>
    <t>Traspaso De: Inversiones Pahiso Spa</t>
  </si>
  <si>
    <t>Traspaso De: Magaly Del Pilar Casti</t>
  </si>
  <si>
    <t>Traspaso De: Fabrica De Cocinas Yunque Limitada</t>
  </si>
  <si>
    <t>08/07/2025</t>
  </si>
  <si>
    <t>Traspaso De: Dismatel Spa</t>
  </si>
  <si>
    <t>Traspaso De: Mario Arturo Mendez Concha</t>
  </si>
  <si>
    <t>Traspaso De: Rodrigo Antonio Fuente</t>
  </si>
  <si>
    <t>07/07/2025</t>
  </si>
  <si>
    <t>Pago: Proveedores 0797197300</t>
  </si>
  <si>
    <t>Traspaso De: Club Hipico De Santiago S A Club Hipi</t>
  </si>
  <si>
    <t>Traspaso De: Autocred Spa</t>
  </si>
  <si>
    <t>04/07/2025</t>
  </si>
  <si>
    <t>Traspaso De: Cooperativa De Ahorro Y Credito Santa Ines Li</t>
  </si>
  <si>
    <t>Traspaso De: Angel Esteban Mu Oz Prado</t>
  </si>
  <si>
    <t>Traspaso De: Olga Cristina Miranda Pacheco</t>
  </si>
  <si>
    <t>Traspaso De: Eugenia Soledad Perez</t>
  </si>
  <si>
    <t>Traspaso A: Anyi Sevilla</t>
  </si>
  <si>
    <t>Traspaso De: Tecsis Ingenieria S A</t>
  </si>
  <si>
    <t>Traspaso De: Carlos Enrique Neira Pavez</t>
  </si>
  <si>
    <t>03/07/2025</t>
  </si>
  <si>
    <t>Traspaso De: Marcelo Miguel Poblete Vera</t>
  </si>
  <si>
    <t>Traspaso De: Construcciones Delgado Spa</t>
  </si>
  <si>
    <t>Traspaso De: Cecilia Ines Vera Vera</t>
  </si>
  <si>
    <t>Traspaso De: Munoz Valdivia Felipe Edgardo</t>
  </si>
  <si>
    <t>Traspaso De: Claudio Andres Vega Gonzalez</t>
  </si>
  <si>
    <t>02/07/2025</t>
  </si>
  <si>
    <t>Traspaso De: Eduardo Abarca Espinoza Y Cia Limitada</t>
  </si>
  <si>
    <t>App-traspaso De: Sozalegal Limitada</t>
  </si>
  <si>
    <t>Traspaso De: Arca Viajes Spa</t>
  </si>
  <si>
    <t>Pago: Proveedores 0898536009</t>
  </si>
  <si>
    <t>Traspaso De: Soc Coml Artilec Art Electronicos De Pr</t>
  </si>
  <si>
    <t>Traspaso De: Biesse Italia S A</t>
  </si>
  <si>
    <t>Traspaso De: Cristobal Andres Galec</t>
  </si>
  <si>
    <t>01/07/2025</t>
  </si>
  <si>
    <t>Traspaso De: Coditec Suministros Industriales S</t>
  </si>
  <si>
    <t>Traspaso De: Blitzen Kurier -chile- S.a.</t>
  </si>
  <si>
    <t>Traspaso De: Regina Dolores Varetto</t>
  </si>
  <si>
    <t>Traspaso De: R Y F Hidraulica Limitada</t>
  </si>
  <si>
    <t>Traspaso De: Comercial Zip-pak Chile L Imitada</t>
  </si>
  <si>
    <t>Traspaso De: Jorge Rodrigo Del Pozo Hoppe</t>
  </si>
  <si>
    <t>22/07/2025</t>
  </si>
  <si>
    <t>Pago: Proveedores 0768348731</t>
  </si>
  <si>
    <t>Traspaso De: Comunidad San Isidro Etapa Tres Y Cuatro</t>
  </si>
  <si>
    <t>Traspaso De: Sociedad Odontologica B?b Limitada</t>
  </si>
  <si>
    <t>Traspaso De: Congreg Misionera Siervas Del Espiritu S</t>
  </si>
  <si>
    <t>Traspaso De: Nitidez Pro Spa</t>
  </si>
  <si>
    <t>21/07/2025</t>
  </si>
  <si>
    <t>Traspaso De: Panificadora La Reina Limitada</t>
  </si>
  <si>
    <t>Traspaso De: Fundacion Ciencia Para La Vida</t>
  </si>
  <si>
    <t>Traspaso De: Farias Y Compa#ia Limitada</t>
  </si>
  <si>
    <t>Traspaso De: Sci Ingeneria Limitada</t>
  </si>
  <si>
    <t>Traspaso De: Spartan De Chile Productos Quimicos Limitada</t>
  </si>
  <si>
    <t>18/07/2025</t>
  </si>
  <si>
    <t>Traspaso De: Geinse Ingenieria Sociedad Anonima</t>
  </si>
  <si>
    <t>Traspaso De: Comercial M ? C Limitada</t>
  </si>
  <si>
    <t>Pago: Proveedores 0786349109</t>
  </si>
  <si>
    <t>Pago: Proveedores 0770478499</t>
  </si>
  <si>
    <t>Traspaso De: Satanama Technology Limitada</t>
  </si>
  <si>
    <t>Traspaso De: Maderas Villarica Spa</t>
  </si>
  <si>
    <t>Traspaso A: Imprimax Ltda</t>
  </si>
  <si>
    <t>Pucon (c.s.)</t>
  </si>
  <si>
    <t>4875065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</si>
</sst>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#,##0_ ;\-#,##0\ 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2"/>
      <color theme="1"/>
      <name val="Aptos Narrow"/>
      <family val="2"/>
      <scheme val="minor"/>
    </font>
    <font>
      <b/>
      <sz val="12"/>
      <color rgb="FF00B050"/>
      <name val="Aptos Narrow"/>
      <family val="2"/>
      <scheme val="minor"/>
    </font>
    <font>
      <b/>
      <sz val="12"/>
      <color rgb="FFEE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2" fillId="3" borderId="1" xfId="0" applyFont="1" applyFill="1" applyBorder="1" applyAlignment="1" applyProtection="1">
      <alignment horizontal="left" vertical="center" wrapText="1" indent="1"/>
      <protection locked="0"/>
    </xf>
    <xf numFmtId="0" fontId="2" fillId="3" borderId="4" xfId="0" applyFont="1" applyFill="1" applyBorder="1" applyAlignment="1" applyProtection="1">
      <alignment horizontal="left" vertical="center" wrapText="1" indent="1"/>
      <protection locked="0"/>
    </xf>
    <xf numFmtId="0" fontId="2" fillId="3" borderId="6" xfId="0" applyFont="1" applyFill="1" applyBorder="1" applyAlignment="1" applyProtection="1">
      <alignment horizontal="left" vertical="center" wrapText="1" indent="1"/>
      <protection locked="0"/>
    </xf>
    <xf numFmtId="165" fontId="2" fillId="3" borderId="7" xfId="0" applyNumberFormat="1" applyFont="1" applyFill="1" applyBorder="1" applyAlignment="1">
      <alignment horizontal="right" vertical="center" wrapText="1" indent="1"/>
    </xf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0" fillId="0" borderId="0" xfId="0" applyNumberFormat="1"/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165" fontId="2" fillId="3" borderId="1" xfId="0" applyNumberFormat="1" applyFont="1" applyFill="1" applyBorder="1" applyAlignment="1">
      <alignment horizontal="right" vertical="center" wrapText="1" indent="1"/>
    </xf>
    <xf numFmtId="165" fontId="2" fillId="3" borderId="4" xfId="0" applyNumberFormat="1" applyFont="1" applyFill="1" applyBorder="1" applyAlignment="1">
      <alignment horizontal="right" vertical="center" wrapText="1" indent="1"/>
    </xf>
    <xf numFmtId="165" fontId="2" fillId="3" borderId="2" xfId="0" applyNumberFormat="1" applyFont="1" applyFill="1" applyBorder="1" applyAlignment="1">
      <alignment horizontal="right" vertical="center" wrapText="1" indent="1"/>
    </xf>
    <xf numFmtId="164" fontId="2" fillId="3" borderId="1" xfId="0" applyNumberFormat="1" applyFont="1" applyFill="1" applyBorder="1" applyAlignment="1">
      <alignment horizontal="left" vertical="center" indent="1"/>
    </xf>
    <xf numFmtId="164" fontId="2" fillId="3" borderId="2" xfId="0" applyNumberFormat="1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rubilar\Recotoner%20Dropbox\henry%20rubilar\C_Henry_Rubilar\GERENCIA\REUNION%20ASESOR%2002.07.2025\tblInfFlujoCaja_Proyecci&#243;n_Agosto_2025_Junio_2026.xlsx" TargetMode="External"/><Relationship Id="rId1" Type="http://schemas.openxmlformats.org/officeDocument/2006/relationships/externalLinkPath" Target="/Users/Hrubilar/Recotoner%20Dropbox/henry%20rubilar/C_Henry_Rubilar/GERENCIA/REUNION%20ASESOR%2002.07.2025/tblInfFlujoCaja_Proyecci&#243;n_Agosto_2025_Junio_20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d"/>
      <sheetName val="PPTO RESULTADOS"/>
      <sheetName val="flujo Julio 2025"/>
      <sheetName val="proveedores_mensuales "/>
      <sheetName val="PROYECCION COMPRAS PROV "/>
      <sheetName val="FLUJO INGRESOS "/>
      <sheetName val="REMUNERACIONES_PPTO"/>
      <sheetName val="IMPUESTOS PROYECTADOS "/>
      <sheetName val="TABLA CREDITO "/>
    </sheetNames>
    <sheetDataSet>
      <sheetData sheetId="0"/>
      <sheetData sheetId="1"/>
      <sheetData sheetId="2"/>
      <sheetData sheetId="3">
        <row r="84">
          <cell r="Q84">
            <v>0.3</v>
          </cell>
        </row>
      </sheetData>
      <sheetData sheetId="4"/>
      <sheetData sheetId="5">
        <row r="8">
          <cell r="C8">
            <v>50854293.000000007</v>
          </cell>
          <cell r="D8">
            <v>52178049</v>
          </cell>
          <cell r="E8">
            <v>55266813</v>
          </cell>
          <cell r="F8">
            <v>59679333.000000007</v>
          </cell>
          <cell r="G8">
            <v>60341211</v>
          </cell>
          <cell r="H8">
            <v>65305296</v>
          </cell>
          <cell r="I8">
            <v>66518739</v>
          </cell>
          <cell r="J8">
            <v>73137519</v>
          </cell>
          <cell r="K8">
            <v>78763482</v>
          </cell>
          <cell r="L8">
            <v>81741933</v>
          </cell>
          <cell r="M8">
            <v>82624437</v>
          </cell>
        </row>
      </sheetData>
      <sheetData sheetId="6">
        <row r="4">
          <cell r="C4">
            <v>14153718</v>
          </cell>
          <cell r="D4">
            <v>4835636</v>
          </cell>
        </row>
        <row r="5">
          <cell r="C5">
            <v>13961718</v>
          </cell>
          <cell r="D5">
            <v>4787636</v>
          </cell>
        </row>
        <row r="6">
          <cell r="C6">
            <v>14057718</v>
          </cell>
        </row>
        <row r="7">
          <cell r="C7">
            <v>14249718</v>
          </cell>
          <cell r="D7">
            <v>4859636</v>
          </cell>
        </row>
        <row r="8">
          <cell r="C8">
            <v>14537718</v>
          </cell>
          <cell r="D8">
            <v>4931636</v>
          </cell>
        </row>
        <row r="9">
          <cell r="C9">
            <v>14537718</v>
          </cell>
          <cell r="D9">
            <v>4931636</v>
          </cell>
        </row>
        <row r="10">
          <cell r="C10">
            <v>14537718</v>
          </cell>
          <cell r="D10">
            <v>4931636</v>
          </cell>
        </row>
        <row r="11">
          <cell r="C11">
            <v>14537718</v>
          </cell>
          <cell r="D11">
            <v>4931636</v>
          </cell>
        </row>
        <row r="12">
          <cell r="C12">
            <v>14537718</v>
          </cell>
          <cell r="D12">
            <v>4931636</v>
          </cell>
        </row>
        <row r="13">
          <cell r="C13">
            <v>14537718</v>
          </cell>
          <cell r="D13">
            <v>4931636</v>
          </cell>
        </row>
        <row r="14">
          <cell r="C14">
            <v>14537718</v>
          </cell>
          <cell r="D14">
            <v>4931636</v>
          </cell>
        </row>
      </sheetData>
      <sheetData sheetId="7">
        <row r="9">
          <cell r="C9">
            <v>5818955.5</v>
          </cell>
          <cell r="H9">
            <v>6904268.91764706</v>
          </cell>
          <cell r="M9">
            <v>6994249.7176470589</v>
          </cell>
          <cell r="R9">
            <v>7338063.717647058</v>
          </cell>
          <cell r="V9">
            <v>8099460.3176470604</v>
          </cell>
          <cell r="AA9">
            <v>7980649.8176470585</v>
          </cell>
          <cell r="AF9">
            <v>8814764.41764706</v>
          </cell>
          <cell r="AK9">
            <v>9905482.91764706</v>
          </cell>
          <cell r="AP9">
            <v>9636004.0176470578</v>
          </cell>
          <cell r="AU9">
            <v>10504541.217647059</v>
          </cell>
          <cell r="AZ9">
            <v>10997612.517647058</v>
          </cell>
        </row>
      </sheetData>
      <sheetData sheetId="8">
        <row r="6">
          <cell r="G6">
            <v>1499369</v>
          </cell>
        </row>
        <row r="7">
          <cell r="G7">
            <v>1497398</v>
          </cell>
        </row>
        <row r="8">
          <cell r="G8">
            <v>1496587</v>
          </cell>
        </row>
        <row r="9">
          <cell r="G9">
            <v>1496277</v>
          </cell>
        </row>
        <row r="10">
          <cell r="G10">
            <v>1494945</v>
          </cell>
        </row>
        <row r="11">
          <cell r="G11">
            <v>1495471</v>
          </cell>
        </row>
        <row r="12">
          <cell r="G12">
            <v>1492850</v>
          </cell>
        </row>
        <row r="13">
          <cell r="G13">
            <v>1491623</v>
          </cell>
        </row>
        <row r="14">
          <cell r="G14">
            <v>1491916</v>
          </cell>
        </row>
        <row r="15">
          <cell r="G15">
            <v>1491019</v>
          </cell>
        </row>
        <row r="16">
          <cell r="G16">
            <v>1489802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EDA2-BB1F-4DFF-9F34-B004576D5196}">
  <dimension ref="A1:N332"/>
  <sheetViews>
    <sheetView tabSelected="1" workbookViewId="0">
      <pane xSplit="2" ySplit="1" topLeftCell="E181" activePane="bottomRight" state="frozen"/>
      <selection pane="topRight" activeCell="C1" sqref="C1"/>
      <selection pane="bottomLeft" activeCell="A2" sqref="A2"/>
      <selection pane="bottomRight" activeCell="F184" sqref="F184"/>
    </sheetView>
  </sheetViews>
  <sheetFormatPr baseColWidth="10" defaultRowHeight="14.4" x14ac:dyDescent="0.3"/>
  <cols>
    <col min="1" max="1" width="14.77734375" customWidth="1"/>
    <col min="2" max="2" width="9.109375" customWidth="1"/>
    <col min="3" max="3" width="66.109375" customWidth="1"/>
    <col min="4" max="4" width="21.109375" customWidth="1"/>
    <col min="5" max="5" width="21.44140625" customWidth="1"/>
    <col min="6" max="6" width="28.109375" customWidth="1"/>
    <col min="7" max="7" width="25" customWidth="1"/>
    <col min="8" max="8" width="9" customWidth="1"/>
    <col min="9" max="9" width="11" customWidth="1"/>
    <col min="10" max="10" width="3" customWidth="1"/>
    <col min="11" max="11" width="8.5546875" hidden="1" customWidth="1"/>
    <col min="12" max="12" width="71.6640625" style="15" customWidth="1"/>
    <col min="257" max="257" width="14.77734375" customWidth="1"/>
    <col min="258" max="258" width="9.109375" customWidth="1"/>
    <col min="259" max="259" width="46.6640625" customWidth="1"/>
    <col min="260" max="260" width="21.109375" customWidth="1"/>
    <col min="261" max="261" width="21.44140625" customWidth="1"/>
    <col min="262" max="262" width="28.109375" customWidth="1"/>
    <col min="263" max="263" width="25" customWidth="1"/>
    <col min="264" max="265" width="0" hidden="1" customWidth="1"/>
    <col min="266" max="266" width="27.77734375" customWidth="1"/>
    <col min="267" max="267" width="0" hidden="1" customWidth="1"/>
    <col min="513" max="513" width="14.77734375" customWidth="1"/>
    <col min="514" max="514" width="9.109375" customWidth="1"/>
    <col min="515" max="515" width="46.6640625" customWidth="1"/>
    <col min="516" max="516" width="21.109375" customWidth="1"/>
    <col min="517" max="517" width="21.44140625" customWidth="1"/>
    <col min="518" max="518" width="28.109375" customWidth="1"/>
    <col min="519" max="519" width="25" customWidth="1"/>
    <col min="520" max="521" width="0" hidden="1" customWidth="1"/>
    <col min="522" max="522" width="27.77734375" customWidth="1"/>
    <col min="523" max="523" width="0" hidden="1" customWidth="1"/>
    <col min="769" max="769" width="14.77734375" customWidth="1"/>
    <col min="770" max="770" width="9.109375" customWidth="1"/>
    <col min="771" max="771" width="46.6640625" customWidth="1"/>
    <col min="772" max="772" width="21.109375" customWidth="1"/>
    <col min="773" max="773" width="21.44140625" customWidth="1"/>
    <col min="774" max="774" width="28.109375" customWidth="1"/>
    <col min="775" max="775" width="25" customWidth="1"/>
    <col min="776" max="777" width="0" hidden="1" customWidth="1"/>
    <col min="778" max="778" width="27.77734375" customWidth="1"/>
    <col min="779" max="779" width="0" hidden="1" customWidth="1"/>
    <col min="1025" max="1025" width="14.77734375" customWidth="1"/>
    <col min="1026" max="1026" width="9.109375" customWidth="1"/>
    <col min="1027" max="1027" width="46.6640625" customWidth="1"/>
    <col min="1028" max="1028" width="21.109375" customWidth="1"/>
    <col min="1029" max="1029" width="21.44140625" customWidth="1"/>
    <col min="1030" max="1030" width="28.109375" customWidth="1"/>
    <col min="1031" max="1031" width="25" customWidth="1"/>
    <col min="1032" max="1033" width="0" hidden="1" customWidth="1"/>
    <col min="1034" max="1034" width="27.77734375" customWidth="1"/>
    <col min="1035" max="1035" width="0" hidden="1" customWidth="1"/>
    <col min="1281" max="1281" width="14.77734375" customWidth="1"/>
    <col min="1282" max="1282" width="9.109375" customWidth="1"/>
    <col min="1283" max="1283" width="46.6640625" customWidth="1"/>
    <col min="1284" max="1284" width="21.109375" customWidth="1"/>
    <col min="1285" max="1285" width="21.44140625" customWidth="1"/>
    <col min="1286" max="1286" width="28.109375" customWidth="1"/>
    <col min="1287" max="1287" width="25" customWidth="1"/>
    <col min="1288" max="1289" width="0" hidden="1" customWidth="1"/>
    <col min="1290" max="1290" width="27.77734375" customWidth="1"/>
    <col min="1291" max="1291" width="0" hidden="1" customWidth="1"/>
    <col min="1537" max="1537" width="14.77734375" customWidth="1"/>
    <col min="1538" max="1538" width="9.109375" customWidth="1"/>
    <col min="1539" max="1539" width="46.6640625" customWidth="1"/>
    <col min="1540" max="1540" width="21.109375" customWidth="1"/>
    <col min="1541" max="1541" width="21.44140625" customWidth="1"/>
    <col min="1542" max="1542" width="28.109375" customWidth="1"/>
    <col min="1543" max="1543" width="25" customWidth="1"/>
    <col min="1544" max="1545" width="0" hidden="1" customWidth="1"/>
    <col min="1546" max="1546" width="27.77734375" customWidth="1"/>
    <col min="1547" max="1547" width="0" hidden="1" customWidth="1"/>
    <col min="1793" max="1793" width="14.77734375" customWidth="1"/>
    <col min="1794" max="1794" width="9.109375" customWidth="1"/>
    <col min="1795" max="1795" width="46.6640625" customWidth="1"/>
    <col min="1796" max="1796" width="21.109375" customWidth="1"/>
    <col min="1797" max="1797" width="21.44140625" customWidth="1"/>
    <col min="1798" max="1798" width="28.109375" customWidth="1"/>
    <col min="1799" max="1799" width="25" customWidth="1"/>
    <col min="1800" max="1801" width="0" hidden="1" customWidth="1"/>
    <col min="1802" max="1802" width="27.77734375" customWidth="1"/>
    <col min="1803" max="1803" width="0" hidden="1" customWidth="1"/>
    <col min="2049" max="2049" width="14.77734375" customWidth="1"/>
    <col min="2050" max="2050" width="9.109375" customWidth="1"/>
    <col min="2051" max="2051" width="46.6640625" customWidth="1"/>
    <col min="2052" max="2052" width="21.109375" customWidth="1"/>
    <col min="2053" max="2053" width="21.44140625" customWidth="1"/>
    <col min="2054" max="2054" width="28.109375" customWidth="1"/>
    <col min="2055" max="2055" width="25" customWidth="1"/>
    <col min="2056" max="2057" width="0" hidden="1" customWidth="1"/>
    <col min="2058" max="2058" width="27.77734375" customWidth="1"/>
    <col min="2059" max="2059" width="0" hidden="1" customWidth="1"/>
    <col min="2305" max="2305" width="14.77734375" customWidth="1"/>
    <col min="2306" max="2306" width="9.109375" customWidth="1"/>
    <col min="2307" max="2307" width="46.6640625" customWidth="1"/>
    <col min="2308" max="2308" width="21.109375" customWidth="1"/>
    <col min="2309" max="2309" width="21.44140625" customWidth="1"/>
    <col min="2310" max="2310" width="28.109375" customWidth="1"/>
    <col min="2311" max="2311" width="25" customWidth="1"/>
    <col min="2312" max="2313" width="0" hidden="1" customWidth="1"/>
    <col min="2314" max="2314" width="27.77734375" customWidth="1"/>
    <col min="2315" max="2315" width="0" hidden="1" customWidth="1"/>
    <col min="2561" max="2561" width="14.77734375" customWidth="1"/>
    <col min="2562" max="2562" width="9.109375" customWidth="1"/>
    <col min="2563" max="2563" width="46.6640625" customWidth="1"/>
    <col min="2564" max="2564" width="21.109375" customWidth="1"/>
    <col min="2565" max="2565" width="21.44140625" customWidth="1"/>
    <col min="2566" max="2566" width="28.109375" customWidth="1"/>
    <col min="2567" max="2567" width="25" customWidth="1"/>
    <col min="2568" max="2569" width="0" hidden="1" customWidth="1"/>
    <col min="2570" max="2570" width="27.77734375" customWidth="1"/>
    <col min="2571" max="2571" width="0" hidden="1" customWidth="1"/>
    <col min="2817" max="2817" width="14.77734375" customWidth="1"/>
    <col min="2818" max="2818" width="9.109375" customWidth="1"/>
    <col min="2819" max="2819" width="46.6640625" customWidth="1"/>
    <col min="2820" max="2820" width="21.109375" customWidth="1"/>
    <col min="2821" max="2821" width="21.44140625" customWidth="1"/>
    <col min="2822" max="2822" width="28.109375" customWidth="1"/>
    <col min="2823" max="2823" width="25" customWidth="1"/>
    <col min="2824" max="2825" width="0" hidden="1" customWidth="1"/>
    <col min="2826" max="2826" width="27.77734375" customWidth="1"/>
    <col min="2827" max="2827" width="0" hidden="1" customWidth="1"/>
    <col min="3073" max="3073" width="14.77734375" customWidth="1"/>
    <col min="3074" max="3074" width="9.109375" customWidth="1"/>
    <col min="3075" max="3075" width="46.6640625" customWidth="1"/>
    <col min="3076" max="3076" width="21.109375" customWidth="1"/>
    <col min="3077" max="3077" width="21.44140625" customWidth="1"/>
    <col min="3078" max="3078" width="28.109375" customWidth="1"/>
    <col min="3079" max="3079" width="25" customWidth="1"/>
    <col min="3080" max="3081" width="0" hidden="1" customWidth="1"/>
    <col min="3082" max="3082" width="27.77734375" customWidth="1"/>
    <col min="3083" max="3083" width="0" hidden="1" customWidth="1"/>
    <col min="3329" max="3329" width="14.77734375" customWidth="1"/>
    <col min="3330" max="3330" width="9.109375" customWidth="1"/>
    <col min="3331" max="3331" width="46.6640625" customWidth="1"/>
    <col min="3332" max="3332" width="21.109375" customWidth="1"/>
    <col min="3333" max="3333" width="21.44140625" customWidth="1"/>
    <col min="3334" max="3334" width="28.109375" customWidth="1"/>
    <col min="3335" max="3335" width="25" customWidth="1"/>
    <col min="3336" max="3337" width="0" hidden="1" customWidth="1"/>
    <col min="3338" max="3338" width="27.77734375" customWidth="1"/>
    <col min="3339" max="3339" width="0" hidden="1" customWidth="1"/>
    <col min="3585" max="3585" width="14.77734375" customWidth="1"/>
    <col min="3586" max="3586" width="9.109375" customWidth="1"/>
    <col min="3587" max="3587" width="46.6640625" customWidth="1"/>
    <col min="3588" max="3588" width="21.109375" customWidth="1"/>
    <col min="3589" max="3589" width="21.44140625" customWidth="1"/>
    <col min="3590" max="3590" width="28.109375" customWidth="1"/>
    <col min="3591" max="3591" width="25" customWidth="1"/>
    <col min="3592" max="3593" width="0" hidden="1" customWidth="1"/>
    <col min="3594" max="3594" width="27.77734375" customWidth="1"/>
    <col min="3595" max="3595" width="0" hidden="1" customWidth="1"/>
    <col min="3841" max="3841" width="14.77734375" customWidth="1"/>
    <col min="3842" max="3842" width="9.109375" customWidth="1"/>
    <col min="3843" max="3843" width="46.6640625" customWidth="1"/>
    <col min="3844" max="3844" width="21.109375" customWidth="1"/>
    <col min="3845" max="3845" width="21.44140625" customWidth="1"/>
    <col min="3846" max="3846" width="28.109375" customWidth="1"/>
    <col min="3847" max="3847" width="25" customWidth="1"/>
    <col min="3848" max="3849" width="0" hidden="1" customWidth="1"/>
    <col min="3850" max="3850" width="27.77734375" customWidth="1"/>
    <col min="3851" max="3851" width="0" hidden="1" customWidth="1"/>
    <col min="4097" max="4097" width="14.77734375" customWidth="1"/>
    <col min="4098" max="4098" width="9.109375" customWidth="1"/>
    <col min="4099" max="4099" width="46.6640625" customWidth="1"/>
    <col min="4100" max="4100" width="21.109375" customWidth="1"/>
    <col min="4101" max="4101" width="21.44140625" customWidth="1"/>
    <col min="4102" max="4102" width="28.109375" customWidth="1"/>
    <col min="4103" max="4103" width="25" customWidth="1"/>
    <col min="4104" max="4105" width="0" hidden="1" customWidth="1"/>
    <col min="4106" max="4106" width="27.77734375" customWidth="1"/>
    <col min="4107" max="4107" width="0" hidden="1" customWidth="1"/>
    <col min="4353" max="4353" width="14.77734375" customWidth="1"/>
    <col min="4354" max="4354" width="9.109375" customWidth="1"/>
    <col min="4355" max="4355" width="46.6640625" customWidth="1"/>
    <col min="4356" max="4356" width="21.109375" customWidth="1"/>
    <col min="4357" max="4357" width="21.44140625" customWidth="1"/>
    <col min="4358" max="4358" width="28.109375" customWidth="1"/>
    <col min="4359" max="4359" width="25" customWidth="1"/>
    <col min="4360" max="4361" width="0" hidden="1" customWidth="1"/>
    <col min="4362" max="4362" width="27.77734375" customWidth="1"/>
    <col min="4363" max="4363" width="0" hidden="1" customWidth="1"/>
    <col min="4609" max="4609" width="14.77734375" customWidth="1"/>
    <col min="4610" max="4610" width="9.109375" customWidth="1"/>
    <col min="4611" max="4611" width="46.6640625" customWidth="1"/>
    <col min="4612" max="4612" width="21.109375" customWidth="1"/>
    <col min="4613" max="4613" width="21.44140625" customWidth="1"/>
    <col min="4614" max="4614" width="28.109375" customWidth="1"/>
    <col min="4615" max="4615" width="25" customWidth="1"/>
    <col min="4616" max="4617" width="0" hidden="1" customWidth="1"/>
    <col min="4618" max="4618" width="27.77734375" customWidth="1"/>
    <col min="4619" max="4619" width="0" hidden="1" customWidth="1"/>
    <col min="4865" max="4865" width="14.77734375" customWidth="1"/>
    <col min="4866" max="4866" width="9.109375" customWidth="1"/>
    <col min="4867" max="4867" width="46.6640625" customWidth="1"/>
    <col min="4868" max="4868" width="21.109375" customWidth="1"/>
    <col min="4869" max="4869" width="21.44140625" customWidth="1"/>
    <col min="4870" max="4870" width="28.109375" customWidth="1"/>
    <col min="4871" max="4871" width="25" customWidth="1"/>
    <col min="4872" max="4873" width="0" hidden="1" customWidth="1"/>
    <col min="4874" max="4874" width="27.77734375" customWidth="1"/>
    <col min="4875" max="4875" width="0" hidden="1" customWidth="1"/>
    <col min="5121" max="5121" width="14.77734375" customWidth="1"/>
    <col min="5122" max="5122" width="9.109375" customWidth="1"/>
    <col min="5123" max="5123" width="46.6640625" customWidth="1"/>
    <col min="5124" max="5124" width="21.109375" customWidth="1"/>
    <col min="5125" max="5125" width="21.44140625" customWidth="1"/>
    <col min="5126" max="5126" width="28.109375" customWidth="1"/>
    <col min="5127" max="5127" width="25" customWidth="1"/>
    <col min="5128" max="5129" width="0" hidden="1" customWidth="1"/>
    <col min="5130" max="5130" width="27.77734375" customWidth="1"/>
    <col min="5131" max="5131" width="0" hidden="1" customWidth="1"/>
    <col min="5377" max="5377" width="14.77734375" customWidth="1"/>
    <col min="5378" max="5378" width="9.109375" customWidth="1"/>
    <col min="5379" max="5379" width="46.6640625" customWidth="1"/>
    <col min="5380" max="5380" width="21.109375" customWidth="1"/>
    <col min="5381" max="5381" width="21.44140625" customWidth="1"/>
    <col min="5382" max="5382" width="28.109375" customWidth="1"/>
    <col min="5383" max="5383" width="25" customWidth="1"/>
    <col min="5384" max="5385" width="0" hidden="1" customWidth="1"/>
    <col min="5386" max="5386" width="27.77734375" customWidth="1"/>
    <col min="5387" max="5387" width="0" hidden="1" customWidth="1"/>
    <col min="5633" max="5633" width="14.77734375" customWidth="1"/>
    <col min="5634" max="5634" width="9.109375" customWidth="1"/>
    <col min="5635" max="5635" width="46.6640625" customWidth="1"/>
    <col min="5636" max="5636" width="21.109375" customWidth="1"/>
    <col min="5637" max="5637" width="21.44140625" customWidth="1"/>
    <col min="5638" max="5638" width="28.109375" customWidth="1"/>
    <col min="5639" max="5639" width="25" customWidth="1"/>
    <col min="5640" max="5641" width="0" hidden="1" customWidth="1"/>
    <col min="5642" max="5642" width="27.77734375" customWidth="1"/>
    <col min="5643" max="5643" width="0" hidden="1" customWidth="1"/>
    <col min="5889" max="5889" width="14.77734375" customWidth="1"/>
    <col min="5890" max="5890" width="9.109375" customWidth="1"/>
    <col min="5891" max="5891" width="46.6640625" customWidth="1"/>
    <col min="5892" max="5892" width="21.109375" customWidth="1"/>
    <col min="5893" max="5893" width="21.44140625" customWidth="1"/>
    <col min="5894" max="5894" width="28.109375" customWidth="1"/>
    <col min="5895" max="5895" width="25" customWidth="1"/>
    <col min="5896" max="5897" width="0" hidden="1" customWidth="1"/>
    <col min="5898" max="5898" width="27.77734375" customWidth="1"/>
    <col min="5899" max="5899" width="0" hidden="1" customWidth="1"/>
    <col min="6145" max="6145" width="14.77734375" customWidth="1"/>
    <col min="6146" max="6146" width="9.109375" customWidth="1"/>
    <col min="6147" max="6147" width="46.6640625" customWidth="1"/>
    <col min="6148" max="6148" width="21.109375" customWidth="1"/>
    <col min="6149" max="6149" width="21.44140625" customWidth="1"/>
    <col min="6150" max="6150" width="28.109375" customWidth="1"/>
    <col min="6151" max="6151" width="25" customWidth="1"/>
    <col min="6152" max="6153" width="0" hidden="1" customWidth="1"/>
    <col min="6154" max="6154" width="27.77734375" customWidth="1"/>
    <col min="6155" max="6155" width="0" hidden="1" customWidth="1"/>
    <col min="6401" max="6401" width="14.77734375" customWidth="1"/>
    <col min="6402" max="6402" width="9.109375" customWidth="1"/>
    <col min="6403" max="6403" width="46.6640625" customWidth="1"/>
    <col min="6404" max="6404" width="21.109375" customWidth="1"/>
    <col min="6405" max="6405" width="21.44140625" customWidth="1"/>
    <col min="6406" max="6406" width="28.109375" customWidth="1"/>
    <col min="6407" max="6407" width="25" customWidth="1"/>
    <col min="6408" max="6409" width="0" hidden="1" customWidth="1"/>
    <col min="6410" max="6410" width="27.77734375" customWidth="1"/>
    <col min="6411" max="6411" width="0" hidden="1" customWidth="1"/>
    <col min="6657" max="6657" width="14.77734375" customWidth="1"/>
    <col min="6658" max="6658" width="9.109375" customWidth="1"/>
    <col min="6659" max="6659" width="46.6640625" customWidth="1"/>
    <col min="6660" max="6660" width="21.109375" customWidth="1"/>
    <col min="6661" max="6661" width="21.44140625" customWidth="1"/>
    <col min="6662" max="6662" width="28.109375" customWidth="1"/>
    <col min="6663" max="6663" width="25" customWidth="1"/>
    <col min="6664" max="6665" width="0" hidden="1" customWidth="1"/>
    <col min="6666" max="6666" width="27.77734375" customWidth="1"/>
    <col min="6667" max="6667" width="0" hidden="1" customWidth="1"/>
    <col min="6913" max="6913" width="14.77734375" customWidth="1"/>
    <col min="6914" max="6914" width="9.109375" customWidth="1"/>
    <col min="6915" max="6915" width="46.6640625" customWidth="1"/>
    <col min="6916" max="6916" width="21.109375" customWidth="1"/>
    <col min="6917" max="6917" width="21.44140625" customWidth="1"/>
    <col min="6918" max="6918" width="28.109375" customWidth="1"/>
    <col min="6919" max="6919" width="25" customWidth="1"/>
    <col min="6920" max="6921" width="0" hidden="1" customWidth="1"/>
    <col min="6922" max="6922" width="27.77734375" customWidth="1"/>
    <col min="6923" max="6923" width="0" hidden="1" customWidth="1"/>
    <col min="7169" max="7169" width="14.77734375" customWidth="1"/>
    <col min="7170" max="7170" width="9.109375" customWidth="1"/>
    <col min="7171" max="7171" width="46.6640625" customWidth="1"/>
    <col min="7172" max="7172" width="21.109375" customWidth="1"/>
    <col min="7173" max="7173" width="21.44140625" customWidth="1"/>
    <col min="7174" max="7174" width="28.109375" customWidth="1"/>
    <col min="7175" max="7175" width="25" customWidth="1"/>
    <col min="7176" max="7177" width="0" hidden="1" customWidth="1"/>
    <col min="7178" max="7178" width="27.77734375" customWidth="1"/>
    <col min="7179" max="7179" width="0" hidden="1" customWidth="1"/>
    <col min="7425" max="7425" width="14.77734375" customWidth="1"/>
    <col min="7426" max="7426" width="9.109375" customWidth="1"/>
    <col min="7427" max="7427" width="46.6640625" customWidth="1"/>
    <col min="7428" max="7428" width="21.109375" customWidth="1"/>
    <col min="7429" max="7429" width="21.44140625" customWidth="1"/>
    <col min="7430" max="7430" width="28.109375" customWidth="1"/>
    <col min="7431" max="7431" width="25" customWidth="1"/>
    <col min="7432" max="7433" width="0" hidden="1" customWidth="1"/>
    <col min="7434" max="7434" width="27.77734375" customWidth="1"/>
    <col min="7435" max="7435" width="0" hidden="1" customWidth="1"/>
    <col min="7681" max="7681" width="14.77734375" customWidth="1"/>
    <col min="7682" max="7682" width="9.109375" customWidth="1"/>
    <col min="7683" max="7683" width="46.6640625" customWidth="1"/>
    <col min="7684" max="7684" width="21.109375" customWidth="1"/>
    <col min="7685" max="7685" width="21.44140625" customWidth="1"/>
    <col min="7686" max="7686" width="28.109375" customWidth="1"/>
    <col min="7687" max="7687" width="25" customWidth="1"/>
    <col min="7688" max="7689" width="0" hidden="1" customWidth="1"/>
    <col min="7690" max="7690" width="27.77734375" customWidth="1"/>
    <col min="7691" max="7691" width="0" hidden="1" customWidth="1"/>
    <col min="7937" max="7937" width="14.77734375" customWidth="1"/>
    <col min="7938" max="7938" width="9.109375" customWidth="1"/>
    <col min="7939" max="7939" width="46.6640625" customWidth="1"/>
    <col min="7940" max="7940" width="21.109375" customWidth="1"/>
    <col min="7941" max="7941" width="21.44140625" customWidth="1"/>
    <col min="7942" max="7942" width="28.109375" customWidth="1"/>
    <col min="7943" max="7943" width="25" customWidth="1"/>
    <col min="7944" max="7945" width="0" hidden="1" customWidth="1"/>
    <col min="7946" max="7946" width="27.77734375" customWidth="1"/>
    <col min="7947" max="7947" width="0" hidden="1" customWidth="1"/>
    <col min="8193" max="8193" width="14.77734375" customWidth="1"/>
    <col min="8194" max="8194" width="9.109375" customWidth="1"/>
    <col min="8195" max="8195" width="46.6640625" customWidth="1"/>
    <col min="8196" max="8196" width="21.109375" customWidth="1"/>
    <col min="8197" max="8197" width="21.44140625" customWidth="1"/>
    <col min="8198" max="8198" width="28.109375" customWidth="1"/>
    <col min="8199" max="8199" width="25" customWidth="1"/>
    <col min="8200" max="8201" width="0" hidden="1" customWidth="1"/>
    <col min="8202" max="8202" width="27.77734375" customWidth="1"/>
    <col min="8203" max="8203" width="0" hidden="1" customWidth="1"/>
    <col min="8449" max="8449" width="14.77734375" customWidth="1"/>
    <col min="8450" max="8450" width="9.109375" customWidth="1"/>
    <col min="8451" max="8451" width="46.6640625" customWidth="1"/>
    <col min="8452" max="8452" width="21.109375" customWidth="1"/>
    <col min="8453" max="8453" width="21.44140625" customWidth="1"/>
    <col min="8454" max="8454" width="28.109375" customWidth="1"/>
    <col min="8455" max="8455" width="25" customWidth="1"/>
    <col min="8456" max="8457" width="0" hidden="1" customWidth="1"/>
    <col min="8458" max="8458" width="27.77734375" customWidth="1"/>
    <col min="8459" max="8459" width="0" hidden="1" customWidth="1"/>
    <col min="8705" max="8705" width="14.77734375" customWidth="1"/>
    <col min="8706" max="8706" width="9.109375" customWidth="1"/>
    <col min="8707" max="8707" width="46.6640625" customWidth="1"/>
    <col min="8708" max="8708" width="21.109375" customWidth="1"/>
    <col min="8709" max="8709" width="21.44140625" customWidth="1"/>
    <col min="8710" max="8710" width="28.109375" customWidth="1"/>
    <col min="8711" max="8711" width="25" customWidth="1"/>
    <col min="8712" max="8713" width="0" hidden="1" customWidth="1"/>
    <col min="8714" max="8714" width="27.77734375" customWidth="1"/>
    <col min="8715" max="8715" width="0" hidden="1" customWidth="1"/>
    <col min="8961" max="8961" width="14.77734375" customWidth="1"/>
    <col min="8962" max="8962" width="9.109375" customWidth="1"/>
    <col min="8963" max="8963" width="46.6640625" customWidth="1"/>
    <col min="8964" max="8964" width="21.109375" customWidth="1"/>
    <col min="8965" max="8965" width="21.44140625" customWidth="1"/>
    <col min="8966" max="8966" width="28.109375" customWidth="1"/>
    <col min="8967" max="8967" width="25" customWidth="1"/>
    <col min="8968" max="8969" width="0" hidden="1" customWidth="1"/>
    <col min="8970" max="8970" width="27.77734375" customWidth="1"/>
    <col min="8971" max="8971" width="0" hidden="1" customWidth="1"/>
    <col min="9217" max="9217" width="14.77734375" customWidth="1"/>
    <col min="9218" max="9218" width="9.109375" customWidth="1"/>
    <col min="9219" max="9219" width="46.6640625" customWidth="1"/>
    <col min="9220" max="9220" width="21.109375" customWidth="1"/>
    <col min="9221" max="9221" width="21.44140625" customWidth="1"/>
    <col min="9222" max="9222" width="28.109375" customWidth="1"/>
    <col min="9223" max="9223" width="25" customWidth="1"/>
    <col min="9224" max="9225" width="0" hidden="1" customWidth="1"/>
    <col min="9226" max="9226" width="27.77734375" customWidth="1"/>
    <col min="9227" max="9227" width="0" hidden="1" customWidth="1"/>
    <col min="9473" max="9473" width="14.77734375" customWidth="1"/>
    <col min="9474" max="9474" width="9.109375" customWidth="1"/>
    <col min="9475" max="9475" width="46.6640625" customWidth="1"/>
    <col min="9476" max="9476" width="21.109375" customWidth="1"/>
    <col min="9477" max="9477" width="21.44140625" customWidth="1"/>
    <col min="9478" max="9478" width="28.109375" customWidth="1"/>
    <col min="9479" max="9479" width="25" customWidth="1"/>
    <col min="9480" max="9481" width="0" hidden="1" customWidth="1"/>
    <col min="9482" max="9482" width="27.77734375" customWidth="1"/>
    <col min="9483" max="9483" width="0" hidden="1" customWidth="1"/>
    <col min="9729" max="9729" width="14.77734375" customWidth="1"/>
    <col min="9730" max="9730" width="9.109375" customWidth="1"/>
    <col min="9731" max="9731" width="46.6640625" customWidth="1"/>
    <col min="9732" max="9732" width="21.109375" customWidth="1"/>
    <col min="9733" max="9733" width="21.44140625" customWidth="1"/>
    <col min="9734" max="9734" width="28.109375" customWidth="1"/>
    <col min="9735" max="9735" width="25" customWidth="1"/>
    <col min="9736" max="9737" width="0" hidden="1" customWidth="1"/>
    <col min="9738" max="9738" width="27.77734375" customWidth="1"/>
    <col min="9739" max="9739" width="0" hidden="1" customWidth="1"/>
    <col min="9985" max="9985" width="14.77734375" customWidth="1"/>
    <col min="9986" max="9986" width="9.109375" customWidth="1"/>
    <col min="9987" max="9987" width="46.6640625" customWidth="1"/>
    <col min="9988" max="9988" width="21.109375" customWidth="1"/>
    <col min="9989" max="9989" width="21.44140625" customWidth="1"/>
    <col min="9990" max="9990" width="28.109375" customWidth="1"/>
    <col min="9991" max="9991" width="25" customWidth="1"/>
    <col min="9992" max="9993" width="0" hidden="1" customWidth="1"/>
    <col min="9994" max="9994" width="27.77734375" customWidth="1"/>
    <col min="9995" max="9995" width="0" hidden="1" customWidth="1"/>
    <col min="10241" max="10241" width="14.77734375" customWidth="1"/>
    <col min="10242" max="10242" width="9.109375" customWidth="1"/>
    <col min="10243" max="10243" width="46.6640625" customWidth="1"/>
    <col min="10244" max="10244" width="21.109375" customWidth="1"/>
    <col min="10245" max="10245" width="21.44140625" customWidth="1"/>
    <col min="10246" max="10246" width="28.109375" customWidth="1"/>
    <col min="10247" max="10247" width="25" customWidth="1"/>
    <col min="10248" max="10249" width="0" hidden="1" customWidth="1"/>
    <col min="10250" max="10250" width="27.77734375" customWidth="1"/>
    <col min="10251" max="10251" width="0" hidden="1" customWidth="1"/>
    <col min="10497" max="10497" width="14.77734375" customWidth="1"/>
    <col min="10498" max="10498" width="9.109375" customWidth="1"/>
    <col min="10499" max="10499" width="46.6640625" customWidth="1"/>
    <col min="10500" max="10500" width="21.109375" customWidth="1"/>
    <col min="10501" max="10501" width="21.44140625" customWidth="1"/>
    <col min="10502" max="10502" width="28.109375" customWidth="1"/>
    <col min="10503" max="10503" width="25" customWidth="1"/>
    <col min="10504" max="10505" width="0" hidden="1" customWidth="1"/>
    <col min="10506" max="10506" width="27.77734375" customWidth="1"/>
    <col min="10507" max="10507" width="0" hidden="1" customWidth="1"/>
    <col min="10753" max="10753" width="14.77734375" customWidth="1"/>
    <col min="10754" max="10754" width="9.109375" customWidth="1"/>
    <col min="10755" max="10755" width="46.6640625" customWidth="1"/>
    <col min="10756" max="10756" width="21.109375" customWidth="1"/>
    <col min="10757" max="10757" width="21.44140625" customWidth="1"/>
    <col min="10758" max="10758" width="28.109375" customWidth="1"/>
    <col min="10759" max="10759" width="25" customWidth="1"/>
    <col min="10760" max="10761" width="0" hidden="1" customWidth="1"/>
    <col min="10762" max="10762" width="27.77734375" customWidth="1"/>
    <col min="10763" max="10763" width="0" hidden="1" customWidth="1"/>
    <col min="11009" max="11009" width="14.77734375" customWidth="1"/>
    <col min="11010" max="11010" width="9.109375" customWidth="1"/>
    <col min="11011" max="11011" width="46.6640625" customWidth="1"/>
    <col min="11012" max="11012" width="21.109375" customWidth="1"/>
    <col min="11013" max="11013" width="21.44140625" customWidth="1"/>
    <col min="11014" max="11014" width="28.109375" customWidth="1"/>
    <col min="11015" max="11015" width="25" customWidth="1"/>
    <col min="11016" max="11017" width="0" hidden="1" customWidth="1"/>
    <col min="11018" max="11018" width="27.77734375" customWidth="1"/>
    <col min="11019" max="11019" width="0" hidden="1" customWidth="1"/>
    <col min="11265" max="11265" width="14.77734375" customWidth="1"/>
    <col min="11266" max="11266" width="9.109375" customWidth="1"/>
    <col min="11267" max="11267" width="46.6640625" customWidth="1"/>
    <col min="11268" max="11268" width="21.109375" customWidth="1"/>
    <col min="11269" max="11269" width="21.44140625" customWidth="1"/>
    <col min="11270" max="11270" width="28.109375" customWidth="1"/>
    <col min="11271" max="11271" width="25" customWidth="1"/>
    <col min="11272" max="11273" width="0" hidden="1" customWidth="1"/>
    <col min="11274" max="11274" width="27.77734375" customWidth="1"/>
    <col min="11275" max="11275" width="0" hidden="1" customWidth="1"/>
    <col min="11521" max="11521" width="14.77734375" customWidth="1"/>
    <col min="11522" max="11522" width="9.109375" customWidth="1"/>
    <col min="11523" max="11523" width="46.6640625" customWidth="1"/>
    <col min="11524" max="11524" width="21.109375" customWidth="1"/>
    <col min="11525" max="11525" width="21.44140625" customWidth="1"/>
    <col min="11526" max="11526" width="28.109375" customWidth="1"/>
    <col min="11527" max="11527" width="25" customWidth="1"/>
    <col min="11528" max="11529" width="0" hidden="1" customWidth="1"/>
    <col min="11530" max="11530" width="27.77734375" customWidth="1"/>
    <col min="11531" max="11531" width="0" hidden="1" customWidth="1"/>
    <col min="11777" max="11777" width="14.77734375" customWidth="1"/>
    <col min="11778" max="11778" width="9.109375" customWidth="1"/>
    <col min="11779" max="11779" width="46.6640625" customWidth="1"/>
    <col min="11780" max="11780" width="21.109375" customWidth="1"/>
    <col min="11781" max="11781" width="21.44140625" customWidth="1"/>
    <col min="11782" max="11782" width="28.109375" customWidth="1"/>
    <col min="11783" max="11783" width="25" customWidth="1"/>
    <col min="11784" max="11785" width="0" hidden="1" customWidth="1"/>
    <col min="11786" max="11786" width="27.77734375" customWidth="1"/>
    <col min="11787" max="11787" width="0" hidden="1" customWidth="1"/>
    <col min="12033" max="12033" width="14.77734375" customWidth="1"/>
    <col min="12034" max="12034" width="9.109375" customWidth="1"/>
    <col min="12035" max="12035" width="46.6640625" customWidth="1"/>
    <col min="12036" max="12036" width="21.109375" customWidth="1"/>
    <col min="12037" max="12037" width="21.44140625" customWidth="1"/>
    <col min="12038" max="12038" width="28.109375" customWidth="1"/>
    <col min="12039" max="12039" width="25" customWidth="1"/>
    <col min="12040" max="12041" width="0" hidden="1" customWidth="1"/>
    <col min="12042" max="12042" width="27.77734375" customWidth="1"/>
    <col min="12043" max="12043" width="0" hidden="1" customWidth="1"/>
    <col min="12289" max="12289" width="14.77734375" customWidth="1"/>
    <col min="12290" max="12290" width="9.109375" customWidth="1"/>
    <col min="12291" max="12291" width="46.6640625" customWidth="1"/>
    <col min="12292" max="12292" width="21.109375" customWidth="1"/>
    <col min="12293" max="12293" width="21.44140625" customWidth="1"/>
    <col min="12294" max="12294" width="28.109375" customWidth="1"/>
    <col min="12295" max="12295" width="25" customWidth="1"/>
    <col min="12296" max="12297" width="0" hidden="1" customWidth="1"/>
    <col min="12298" max="12298" width="27.77734375" customWidth="1"/>
    <col min="12299" max="12299" width="0" hidden="1" customWidth="1"/>
    <col min="12545" max="12545" width="14.77734375" customWidth="1"/>
    <col min="12546" max="12546" width="9.109375" customWidth="1"/>
    <col min="12547" max="12547" width="46.6640625" customWidth="1"/>
    <col min="12548" max="12548" width="21.109375" customWidth="1"/>
    <col min="12549" max="12549" width="21.44140625" customWidth="1"/>
    <col min="12550" max="12550" width="28.109375" customWidth="1"/>
    <col min="12551" max="12551" width="25" customWidth="1"/>
    <col min="12552" max="12553" width="0" hidden="1" customWidth="1"/>
    <col min="12554" max="12554" width="27.77734375" customWidth="1"/>
    <col min="12555" max="12555" width="0" hidden="1" customWidth="1"/>
    <col min="12801" max="12801" width="14.77734375" customWidth="1"/>
    <col min="12802" max="12802" width="9.109375" customWidth="1"/>
    <col min="12803" max="12803" width="46.6640625" customWidth="1"/>
    <col min="12804" max="12804" width="21.109375" customWidth="1"/>
    <col min="12805" max="12805" width="21.44140625" customWidth="1"/>
    <col min="12806" max="12806" width="28.109375" customWidth="1"/>
    <col min="12807" max="12807" width="25" customWidth="1"/>
    <col min="12808" max="12809" width="0" hidden="1" customWidth="1"/>
    <col min="12810" max="12810" width="27.77734375" customWidth="1"/>
    <col min="12811" max="12811" width="0" hidden="1" customWidth="1"/>
    <col min="13057" max="13057" width="14.77734375" customWidth="1"/>
    <col min="13058" max="13058" width="9.109375" customWidth="1"/>
    <col min="13059" max="13059" width="46.6640625" customWidth="1"/>
    <col min="13060" max="13060" width="21.109375" customWidth="1"/>
    <col min="13061" max="13061" width="21.44140625" customWidth="1"/>
    <col min="13062" max="13062" width="28.109375" customWidth="1"/>
    <col min="13063" max="13063" width="25" customWidth="1"/>
    <col min="13064" max="13065" width="0" hidden="1" customWidth="1"/>
    <col min="13066" max="13066" width="27.77734375" customWidth="1"/>
    <col min="13067" max="13067" width="0" hidden="1" customWidth="1"/>
    <col min="13313" max="13313" width="14.77734375" customWidth="1"/>
    <col min="13314" max="13314" width="9.109375" customWidth="1"/>
    <col min="13315" max="13315" width="46.6640625" customWidth="1"/>
    <col min="13316" max="13316" width="21.109375" customWidth="1"/>
    <col min="13317" max="13317" width="21.44140625" customWidth="1"/>
    <col min="13318" max="13318" width="28.109375" customWidth="1"/>
    <col min="13319" max="13319" width="25" customWidth="1"/>
    <col min="13320" max="13321" width="0" hidden="1" customWidth="1"/>
    <col min="13322" max="13322" width="27.77734375" customWidth="1"/>
    <col min="13323" max="13323" width="0" hidden="1" customWidth="1"/>
    <col min="13569" max="13569" width="14.77734375" customWidth="1"/>
    <col min="13570" max="13570" width="9.109375" customWidth="1"/>
    <col min="13571" max="13571" width="46.6640625" customWidth="1"/>
    <col min="13572" max="13572" width="21.109375" customWidth="1"/>
    <col min="13573" max="13573" width="21.44140625" customWidth="1"/>
    <col min="13574" max="13574" width="28.109375" customWidth="1"/>
    <col min="13575" max="13575" width="25" customWidth="1"/>
    <col min="13576" max="13577" width="0" hidden="1" customWidth="1"/>
    <col min="13578" max="13578" width="27.77734375" customWidth="1"/>
    <col min="13579" max="13579" width="0" hidden="1" customWidth="1"/>
    <col min="13825" max="13825" width="14.77734375" customWidth="1"/>
    <col min="13826" max="13826" width="9.109375" customWidth="1"/>
    <col min="13827" max="13827" width="46.6640625" customWidth="1"/>
    <col min="13828" max="13828" width="21.109375" customWidth="1"/>
    <col min="13829" max="13829" width="21.44140625" customWidth="1"/>
    <col min="13830" max="13830" width="28.109375" customWidth="1"/>
    <col min="13831" max="13831" width="25" customWidth="1"/>
    <col min="13832" max="13833" width="0" hidden="1" customWidth="1"/>
    <col min="13834" max="13834" width="27.77734375" customWidth="1"/>
    <col min="13835" max="13835" width="0" hidden="1" customWidth="1"/>
    <col min="14081" max="14081" width="14.77734375" customWidth="1"/>
    <col min="14082" max="14082" width="9.109375" customWidth="1"/>
    <col min="14083" max="14083" width="46.6640625" customWidth="1"/>
    <col min="14084" max="14084" width="21.109375" customWidth="1"/>
    <col min="14085" max="14085" width="21.44140625" customWidth="1"/>
    <col min="14086" max="14086" width="28.109375" customWidth="1"/>
    <col min="14087" max="14087" width="25" customWidth="1"/>
    <col min="14088" max="14089" width="0" hidden="1" customWidth="1"/>
    <col min="14090" max="14090" width="27.77734375" customWidth="1"/>
    <col min="14091" max="14091" width="0" hidden="1" customWidth="1"/>
    <col min="14337" max="14337" width="14.77734375" customWidth="1"/>
    <col min="14338" max="14338" width="9.109375" customWidth="1"/>
    <col min="14339" max="14339" width="46.6640625" customWidth="1"/>
    <col min="14340" max="14340" width="21.109375" customWidth="1"/>
    <col min="14341" max="14341" width="21.44140625" customWidth="1"/>
    <col min="14342" max="14342" width="28.109375" customWidth="1"/>
    <col min="14343" max="14343" width="25" customWidth="1"/>
    <col min="14344" max="14345" width="0" hidden="1" customWidth="1"/>
    <col min="14346" max="14346" width="27.77734375" customWidth="1"/>
    <col min="14347" max="14347" width="0" hidden="1" customWidth="1"/>
    <col min="14593" max="14593" width="14.77734375" customWidth="1"/>
    <col min="14594" max="14594" width="9.109375" customWidth="1"/>
    <col min="14595" max="14595" width="46.6640625" customWidth="1"/>
    <col min="14596" max="14596" width="21.109375" customWidth="1"/>
    <col min="14597" max="14597" width="21.44140625" customWidth="1"/>
    <col min="14598" max="14598" width="28.109375" customWidth="1"/>
    <col min="14599" max="14599" width="25" customWidth="1"/>
    <col min="14600" max="14601" width="0" hidden="1" customWidth="1"/>
    <col min="14602" max="14602" width="27.77734375" customWidth="1"/>
    <col min="14603" max="14603" width="0" hidden="1" customWidth="1"/>
    <col min="14849" max="14849" width="14.77734375" customWidth="1"/>
    <col min="14850" max="14850" width="9.109375" customWidth="1"/>
    <col min="14851" max="14851" width="46.6640625" customWidth="1"/>
    <col min="14852" max="14852" width="21.109375" customWidth="1"/>
    <col min="14853" max="14853" width="21.44140625" customWidth="1"/>
    <col min="14854" max="14854" width="28.109375" customWidth="1"/>
    <col min="14855" max="14855" width="25" customWidth="1"/>
    <col min="14856" max="14857" width="0" hidden="1" customWidth="1"/>
    <col min="14858" max="14858" width="27.77734375" customWidth="1"/>
    <col min="14859" max="14859" width="0" hidden="1" customWidth="1"/>
    <col min="15105" max="15105" width="14.77734375" customWidth="1"/>
    <col min="15106" max="15106" width="9.109375" customWidth="1"/>
    <col min="15107" max="15107" width="46.6640625" customWidth="1"/>
    <col min="15108" max="15108" width="21.109375" customWidth="1"/>
    <col min="15109" max="15109" width="21.44140625" customWidth="1"/>
    <col min="15110" max="15110" width="28.109375" customWidth="1"/>
    <col min="15111" max="15111" width="25" customWidth="1"/>
    <col min="15112" max="15113" width="0" hidden="1" customWidth="1"/>
    <col min="15114" max="15114" width="27.77734375" customWidth="1"/>
    <col min="15115" max="15115" width="0" hidden="1" customWidth="1"/>
    <col min="15361" max="15361" width="14.77734375" customWidth="1"/>
    <col min="15362" max="15362" width="9.109375" customWidth="1"/>
    <col min="15363" max="15363" width="46.6640625" customWidth="1"/>
    <col min="15364" max="15364" width="21.109375" customWidth="1"/>
    <col min="15365" max="15365" width="21.44140625" customWidth="1"/>
    <col min="15366" max="15366" width="28.109375" customWidth="1"/>
    <col min="15367" max="15367" width="25" customWidth="1"/>
    <col min="15368" max="15369" width="0" hidden="1" customWidth="1"/>
    <col min="15370" max="15370" width="27.77734375" customWidth="1"/>
    <col min="15371" max="15371" width="0" hidden="1" customWidth="1"/>
    <col min="15617" max="15617" width="14.77734375" customWidth="1"/>
    <col min="15618" max="15618" width="9.109375" customWidth="1"/>
    <col min="15619" max="15619" width="46.6640625" customWidth="1"/>
    <col min="15620" max="15620" width="21.109375" customWidth="1"/>
    <col min="15621" max="15621" width="21.44140625" customWidth="1"/>
    <col min="15622" max="15622" width="28.109375" customWidth="1"/>
    <col min="15623" max="15623" width="25" customWidth="1"/>
    <col min="15624" max="15625" width="0" hidden="1" customWidth="1"/>
    <col min="15626" max="15626" width="27.77734375" customWidth="1"/>
    <col min="15627" max="15627" width="0" hidden="1" customWidth="1"/>
    <col min="15873" max="15873" width="14.77734375" customWidth="1"/>
    <col min="15874" max="15874" width="9.109375" customWidth="1"/>
    <col min="15875" max="15875" width="46.6640625" customWidth="1"/>
    <col min="15876" max="15876" width="21.109375" customWidth="1"/>
    <col min="15877" max="15877" width="21.44140625" customWidth="1"/>
    <col min="15878" max="15878" width="28.109375" customWidth="1"/>
    <col min="15879" max="15879" width="25" customWidth="1"/>
    <col min="15880" max="15881" width="0" hidden="1" customWidth="1"/>
    <col min="15882" max="15882" width="27.77734375" customWidth="1"/>
    <col min="15883" max="15883" width="0" hidden="1" customWidth="1"/>
    <col min="16129" max="16129" width="14.77734375" customWidth="1"/>
    <col min="16130" max="16130" width="9.109375" customWidth="1"/>
    <col min="16131" max="16131" width="46.6640625" customWidth="1"/>
    <col min="16132" max="16132" width="21.109375" customWidth="1"/>
    <col min="16133" max="16133" width="21.44140625" customWidth="1"/>
    <col min="16134" max="16134" width="28.109375" customWidth="1"/>
    <col min="16135" max="16135" width="25" customWidth="1"/>
    <col min="16136" max="16137" width="0" hidden="1" customWidth="1"/>
    <col min="16138" max="16138" width="27.77734375" customWidth="1"/>
    <col min="16139" max="16139" width="0" hidden="1" customWidth="1"/>
  </cols>
  <sheetData>
    <row r="1" spans="1:14" ht="23.25" customHeight="1" x14ac:dyDescent="0.3">
      <c r="A1" s="21" t="s">
        <v>0</v>
      </c>
      <c r="B1" s="22"/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1" t="s">
        <v>6</v>
      </c>
      <c r="I1" s="23"/>
      <c r="J1" s="23"/>
      <c r="K1" s="22"/>
      <c r="L1" s="24" t="s">
        <v>166</v>
      </c>
      <c r="M1" s="25"/>
      <c r="N1" s="25"/>
    </row>
    <row r="2" spans="1:14" ht="31.05" customHeight="1" x14ac:dyDescent="0.3">
      <c r="A2" s="19" t="s">
        <v>7</v>
      </c>
      <c r="B2" s="20"/>
      <c r="C2" s="3" t="s">
        <v>8</v>
      </c>
      <c r="D2" s="4" t="s">
        <v>9</v>
      </c>
      <c r="E2" s="5"/>
      <c r="F2" s="6"/>
      <c r="G2" s="6">
        <v>2278533</v>
      </c>
      <c r="H2" s="16">
        <v>0</v>
      </c>
      <c r="I2" s="17"/>
      <c r="J2" s="17"/>
      <c r="K2" s="18"/>
      <c r="L2" s="14" t="s">
        <v>204</v>
      </c>
    </row>
    <row r="3" spans="1:14" ht="31.05" customHeight="1" x14ac:dyDescent="0.3">
      <c r="A3" s="19" t="s">
        <v>7</v>
      </c>
      <c r="B3" s="20"/>
      <c r="C3" s="3" t="s">
        <v>10</v>
      </c>
      <c r="D3" s="4" t="s">
        <v>11</v>
      </c>
      <c r="E3" s="5"/>
      <c r="F3" s="6"/>
      <c r="G3" s="6">
        <v>43999</v>
      </c>
      <c r="H3" s="16">
        <v>-2278533</v>
      </c>
      <c r="I3" s="17"/>
      <c r="J3" s="17"/>
      <c r="K3" s="18"/>
      <c r="L3" s="15" t="s">
        <v>185</v>
      </c>
    </row>
    <row r="4" spans="1:14" ht="31.05" customHeight="1" x14ac:dyDescent="0.3">
      <c r="A4" s="19" t="s">
        <v>7</v>
      </c>
      <c r="B4" s="20"/>
      <c r="C4" s="3" t="s">
        <v>12</v>
      </c>
      <c r="D4" s="4" t="s">
        <v>11</v>
      </c>
      <c r="E4" s="5"/>
      <c r="F4" s="6"/>
      <c r="G4" s="6">
        <v>1426479</v>
      </c>
      <c r="H4" s="16">
        <v>-2322532</v>
      </c>
      <c r="I4" s="17"/>
      <c r="J4" s="17"/>
      <c r="K4" s="18"/>
      <c r="L4" s="15" t="s">
        <v>185</v>
      </c>
    </row>
    <row r="5" spans="1:14" ht="31.05" customHeight="1" x14ac:dyDescent="0.3">
      <c r="A5" s="19" t="s">
        <v>7</v>
      </c>
      <c r="B5" s="20"/>
      <c r="C5" s="3" t="s">
        <v>13</v>
      </c>
      <c r="D5" s="4" t="s">
        <v>11</v>
      </c>
      <c r="E5" s="5"/>
      <c r="F5" s="6"/>
      <c r="G5" s="6">
        <v>141993</v>
      </c>
      <c r="H5" s="16">
        <v>-3749011</v>
      </c>
      <c r="I5" s="17"/>
      <c r="J5" s="17"/>
      <c r="K5" s="18"/>
      <c r="L5" s="15" t="s">
        <v>185</v>
      </c>
    </row>
    <row r="6" spans="1:14" ht="31.05" customHeight="1" x14ac:dyDescent="0.3">
      <c r="A6" s="19" t="s">
        <v>7</v>
      </c>
      <c r="B6" s="20"/>
      <c r="C6" s="3" t="s">
        <v>14</v>
      </c>
      <c r="D6" s="4" t="s">
        <v>11</v>
      </c>
      <c r="E6" s="5"/>
      <c r="F6" s="6"/>
      <c r="G6" s="6">
        <v>28120</v>
      </c>
      <c r="H6" s="16">
        <v>-3891004</v>
      </c>
      <c r="I6" s="17"/>
      <c r="J6" s="17"/>
      <c r="K6" s="18"/>
      <c r="L6" s="15" t="s">
        <v>185</v>
      </c>
    </row>
    <row r="7" spans="1:14" ht="31.05" customHeight="1" x14ac:dyDescent="0.3">
      <c r="A7" s="19" t="s">
        <v>7</v>
      </c>
      <c r="B7" s="20"/>
      <c r="C7" s="3" t="s">
        <v>15</v>
      </c>
      <c r="D7" s="4" t="s">
        <v>11</v>
      </c>
      <c r="E7" s="5"/>
      <c r="F7" s="6"/>
      <c r="G7" s="6">
        <v>130937</v>
      </c>
      <c r="H7" s="16">
        <v>-3919124</v>
      </c>
      <c r="I7" s="17"/>
      <c r="J7" s="17"/>
      <c r="K7" s="18"/>
      <c r="L7" s="15" t="s">
        <v>185</v>
      </c>
    </row>
    <row r="8" spans="1:14" ht="31.05" customHeight="1" x14ac:dyDescent="0.3">
      <c r="A8" s="19" t="s">
        <v>7</v>
      </c>
      <c r="B8" s="20"/>
      <c r="C8" s="3" t="s">
        <v>16</v>
      </c>
      <c r="D8" s="4" t="s">
        <v>11</v>
      </c>
      <c r="E8" s="5"/>
      <c r="F8" s="6">
        <v>297500</v>
      </c>
      <c r="G8" s="6"/>
      <c r="H8" s="16">
        <v>-4050061</v>
      </c>
      <c r="I8" s="17"/>
      <c r="J8" s="17"/>
      <c r="K8" s="18"/>
      <c r="L8" s="15" t="s">
        <v>203</v>
      </c>
    </row>
    <row r="9" spans="1:14" ht="31.05" customHeight="1" x14ac:dyDescent="0.3">
      <c r="A9" s="19" t="s">
        <v>7</v>
      </c>
      <c r="B9" s="20"/>
      <c r="C9" s="3" t="s">
        <v>17</v>
      </c>
      <c r="D9" s="4" t="s">
        <v>18</v>
      </c>
      <c r="E9" s="5"/>
      <c r="F9" s="6"/>
      <c r="G9" s="6">
        <v>105541</v>
      </c>
      <c r="H9" s="16">
        <v>-3752561</v>
      </c>
      <c r="I9" s="17"/>
      <c r="J9" s="17"/>
      <c r="K9" s="18"/>
      <c r="L9" s="15" t="s">
        <v>185</v>
      </c>
    </row>
    <row r="10" spans="1:14" ht="31.05" customHeight="1" x14ac:dyDescent="0.3">
      <c r="A10" s="19" t="s">
        <v>7</v>
      </c>
      <c r="B10" s="20"/>
      <c r="C10" s="3" t="s">
        <v>19</v>
      </c>
      <c r="D10" s="4" t="s">
        <v>18</v>
      </c>
      <c r="E10" s="5"/>
      <c r="F10" s="6">
        <v>5477608</v>
      </c>
      <c r="G10" s="6"/>
      <c r="H10" s="16">
        <v>-3858102</v>
      </c>
      <c r="I10" s="17"/>
      <c r="J10" s="17"/>
      <c r="K10" s="18"/>
      <c r="L10" s="15" t="s">
        <v>203</v>
      </c>
    </row>
    <row r="11" spans="1:14" ht="31.05" customHeight="1" x14ac:dyDescent="0.3">
      <c r="A11" s="19" t="s">
        <v>7</v>
      </c>
      <c r="B11" s="20"/>
      <c r="C11" s="3" t="s">
        <v>20</v>
      </c>
      <c r="D11" s="4" t="s">
        <v>11</v>
      </c>
      <c r="E11" s="5"/>
      <c r="F11" s="6"/>
      <c r="G11" s="6">
        <v>181489</v>
      </c>
      <c r="H11" s="16">
        <v>1619506</v>
      </c>
      <c r="I11" s="17"/>
      <c r="J11" s="17"/>
      <c r="K11" s="18"/>
      <c r="L11" s="15" t="s">
        <v>185</v>
      </c>
    </row>
    <row r="12" spans="1:14" ht="31.05" customHeight="1" x14ac:dyDescent="0.3">
      <c r="A12" s="19" t="s">
        <v>7</v>
      </c>
      <c r="B12" s="20"/>
      <c r="C12" s="3" t="s">
        <v>21</v>
      </c>
      <c r="D12" s="4" t="s">
        <v>18</v>
      </c>
      <c r="E12" s="5"/>
      <c r="F12" s="6"/>
      <c r="G12" s="6">
        <v>79399</v>
      </c>
      <c r="H12" s="16">
        <v>1438017</v>
      </c>
      <c r="I12" s="17"/>
      <c r="J12" s="17"/>
      <c r="K12" s="18"/>
      <c r="L12" s="15" t="s">
        <v>185</v>
      </c>
    </row>
    <row r="13" spans="1:14" ht="31.05" customHeight="1" x14ac:dyDescent="0.3">
      <c r="A13" s="19" t="s">
        <v>7</v>
      </c>
      <c r="B13" s="20"/>
      <c r="C13" s="3" t="s">
        <v>22</v>
      </c>
      <c r="D13" s="4" t="s">
        <v>18</v>
      </c>
      <c r="E13" s="5"/>
      <c r="F13" s="6">
        <v>8042</v>
      </c>
      <c r="G13" s="6"/>
      <c r="H13" s="16">
        <v>1358618</v>
      </c>
      <c r="I13" s="17"/>
      <c r="J13" s="17"/>
      <c r="K13" s="18"/>
      <c r="L13" s="15" t="s">
        <v>198</v>
      </c>
    </row>
    <row r="14" spans="1:14" ht="31.05" customHeight="1" x14ac:dyDescent="0.3">
      <c r="A14" s="19" t="s">
        <v>23</v>
      </c>
      <c r="B14" s="20"/>
      <c r="C14" s="3" t="s">
        <v>24</v>
      </c>
      <c r="D14" s="4" t="s">
        <v>11</v>
      </c>
      <c r="E14" s="5"/>
      <c r="F14" s="6">
        <v>79004</v>
      </c>
      <c r="G14" s="6"/>
      <c r="H14" s="16">
        <v>1366660</v>
      </c>
      <c r="I14" s="17"/>
      <c r="J14" s="17"/>
      <c r="K14" s="18"/>
      <c r="L14" s="15" t="s">
        <v>206</v>
      </c>
    </row>
    <row r="15" spans="1:14" ht="31.05" customHeight="1" x14ac:dyDescent="0.3">
      <c r="A15" s="19" t="s">
        <v>23</v>
      </c>
      <c r="B15" s="20"/>
      <c r="C15" s="3" t="s">
        <v>25</v>
      </c>
      <c r="D15" s="4" t="s">
        <v>11</v>
      </c>
      <c r="E15" s="5"/>
      <c r="F15" s="6"/>
      <c r="G15" s="6">
        <v>141753</v>
      </c>
      <c r="H15" s="16">
        <v>1445664</v>
      </c>
      <c r="I15" s="17"/>
      <c r="J15" s="17"/>
      <c r="K15" s="18"/>
      <c r="L15" s="15" t="s">
        <v>185</v>
      </c>
    </row>
    <row r="16" spans="1:14" ht="31.05" customHeight="1" x14ac:dyDescent="0.3">
      <c r="A16" s="19" t="s">
        <v>23</v>
      </c>
      <c r="B16" s="20"/>
      <c r="C16" s="3" t="s">
        <v>26</v>
      </c>
      <c r="D16" s="4" t="s">
        <v>18</v>
      </c>
      <c r="E16" s="5"/>
      <c r="F16" s="6">
        <v>12932402</v>
      </c>
      <c r="G16" s="6"/>
      <c r="H16" s="16">
        <v>1303911</v>
      </c>
      <c r="I16" s="17"/>
      <c r="J16" s="17"/>
      <c r="K16" s="18"/>
      <c r="L16" s="15" t="s">
        <v>191</v>
      </c>
    </row>
    <row r="17" spans="1:12" ht="31.05" customHeight="1" x14ac:dyDescent="0.3">
      <c r="A17" s="19" t="s">
        <v>23</v>
      </c>
      <c r="B17" s="20"/>
      <c r="C17" s="3" t="s">
        <v>27</v>
      </c>
      <c r="D17" s="4" t="s">
        <v>18</v>
      </c>
      <c r="E17" s="5"/>
      <c r="F17" s="6">
        <v>400054</v>
      </c>
      <c r="G17" s="6"/>
      <c r="H17" s="16">
        <v>14236313</v>
      </c>
      <c r="I17" s="17"/>
      <c r="J17" s="17"/>
      <c r="K17" s="18"/>
      <c r="L17" s="15" t="s">
        <v>191</v>
      </c>
    </row>
    <row r="18" spans="1:12" ht="31.05" customHeight="1" x14ac:dyDescent="0.3">
      <c r="A18" s="19" t="s">
        <v>23</v>
      </c>
      <c r="B18" s="20"/>
      <c r="C18" s="3" t="s">
        <v>28</v>
      </c>
      <c r="D18" s="4" t="s">
        <v>18</v>
      </c>
      <c r="E18" s="5"/>
      <c r="F18" s="6">
        <v>143439</v>
      </c>
      <c r="G18" s="6"/>
      <c r="H18" s="16">
        <v>14636367</v>
      </c>
      <c r="I18" s="17"/>
      <c r="J18" s="17"/>
      <c r="K18" s="18"/>
      <c r="L18" s="15" t="s">
        <v>203</v>
      </c>
    </row>
    <row r="19" spans="1:12" ht="31.05" customHeight="1" x14ac:dyDescent="0.3">
      <c r="A19" s="19" t="s">
        <v>23</v>
      </c>
      <c r="B19" s="20"/>
      <c r="C19" s="3" t="s">
        <v>17</v>
      </c>
      <c r="D19" s="4" t="s">
        <v>18</v>
      </c>
      <c r="E19" s="5"/>
      <c r="F19" s="6"/>
      <c r="G19" s="6">
        <v>18327</v>
      </c>
      <c r="H19" s="16">
        <v>14779806</v>
      </c>
      <c r="I19" s="17"/>
      <c r="J19" s="17"/>
      <c r="K19" s="18"/>
      <c r="L19" s="15" t="s">
        <v>185</v>
      </c>
    </row>
    <row r="20" spans="1:12" ht="31.05" customHeight="1" x14ac:dyDescent="0.3">
      <c r="A20" s="19" t="s">
        <v>23</v>
      </c>
      <c r="B20" s="20"/>
      <c r="C20" s="3" t="s">
        <v>29</v>
      </c>
      <c r="D20" s="4" t="s">
        <v>11</v>
      </c>
      <c r="E20" s="5"/>
      <c r="F20" s="6"/>
      <c r="G20" s="6">
        <v>711982</v>
      </c>
      <c r="H20" s="16">
        <v>14761479</v>
      </c>
      <c r="I20" s="17"/>
      <c r="J20" s="17"/>
      <c r="K20" s="18"/>
      <c r="L20" s="15" t="s">
        <v>185</v>
      </c>
    </row>
    <row r="21" spans="1:12" ht="31.05" customHeight="1" x14ac:dyDescent="0.3">
      <c r="A21" s="19" t="s">
        <v>23</v>
      </c>
      <c r="B21" s="20"/>
      <c r="C21" s="3" t="s">
        <v>30</v>
      </c>
      <c r="D21" s="4" t="s">
        <v>11</v>
      </c>
      <c r="E21" s="5"/>
      <c r="F21" s="6"/>
      <c r="G21" s="6">
        <v>1783364</v>
      </c>
      <c r="H21" s="16">
        <v>14049497</v>
      </c>
      <c r="I21" s="17"/>
      <c r="J21" s="17"/>
      <c r="K21" s="18"/>
      <c r="L21" s="15" t="s">
        <v>185</v>
      </c>
    </row>
    <row r="22" spans="1:12" ht="31.05" customHeight="1" x14ac:dyDescent="0.3">
      <c r="A22" s="19" t="s">
        <v>23</v>
      </c>
      <c r="B22" s="20"/>
      <c r="C22" s="3" t="s">
        <v>31</v>
      </c>
      <c r="D22" s="4" t="s">
        <v>18</v>
      </c>
      <c r="E22" s="5"/>
      <c r="F22" s="6"/>
      <c r="G22" s="6">
        <v>417690</v>
      </c>
      <c r="H22" s="16">
        <v>12266133</v>
      </c>
      <c r="I22" s="17"/>
      <c r="J22" s="17"/>
      <c r="K22" s="18"/>
      <c r="L22" s="15" t="s">
        <v>185</v>
      </c>
    </row>
    <row r="23" spans="1:12" ht="31.05" customHeight="1" x14ac:dyDescent="0.3">
      <c r="A23" s="19" t="s">
        <v>23</v>
      </c>
      <c r="B23" s="20"/>
      <c r="C23" s="3" t="s">
        <v>32</v>
      </c>
      <c r="D23" s="4" t="s">
        <v>18</v>
      </c>
      <c r="E23" s="5"/>
      <c r="F23" s="6"/>
      <c r="G23" s="6">
        <v>411264</v>
      </c>
      <c r="H23" s="16">
        <v>11848443</v>
      </c>
      <c r="I23" s="17"/>
      <c r="J23" s="17"/>
      <c r="K23" s="18"/>
      <c r="L23" s="15" t="s">
        <v>185</v>
      </c>
    </row>
    <row r="24" spans="1:12" ht="31.05" customHeight="1" x14ac:dyDescent="0.3">
      <c r="A24" s="19" t="s">
        <v>23</v>
      </c>
      <c r="B24" s="20"/>
      <c r="C24" s="3" t="s">
        <v>33</v>
      </c>
      <c r="D24" s="4" t="s">
        <v>18</v>
      </c>
      <c r="E24" s="5"/>
      <c r="F24" s="6"/>
      <c r="G24" s="6">
        <v>642600</v>
      </c>
      <c r="H24" s="16">
        <v>11437179</v>
      </c>
      <c r="I24" s="17"/>
      <c r="J24" s="17"/>
      <c r="K24" s="18"/>
      <c r="L24" s="15" t="s">
        <v>185</v>
      </c>
    </row>
    <row r="25" spans="1:12" ht="31.05" customHeight="1" x14ac:dyDescent="0.3">
      <c r="A25" s="19" t="s">
        <v>23</v>
      </c>
      <c r="B25" s="20"/>
      <c r="C25" s="3" t="s">
        <v>34</v>
      </c>
      <c r="D25" s="4" t="s">
        <v>18</v>
      </c>
      <c r="E25" s="5"/>
      <c r="F25" s="6"/>
      <c r="G25" s="6">
        <v>50250</v>
      </c>
      <c r="H25" s="16">
        <v>10794579</v>
      </c>
      <c r="I25" s="17"/>
      <c r="J25" s="17"/>
      <c r="K25" s="18"/>
      <c r="L25" s="15" t="s">
        <v>185</v>
      </c>
    </row>
    <row r="26" spans="1:12" ht="31.05" customHeight="1" x14ac:dyDescent="0.3">
      <c r="A26" s="19" t="s">
        <v>23</v>
      </c>
      <c r="B26" s="20"/>
      <c r="C26" s="3" t="s">
        <v>35</v>
      </c>
      <c r="D26" s="4" t="s">
        <v>18</v>
      </c>
      <c r="E26" s="5"/>
      <c r="F26" s="6"/>
      <c r="G26" s="6">
        <v>89321</v>
      </c>
      <c r="H26" s="16">
        <v>10744329</v>
      </c>
      <c r="I26" s="17"/>
      <c r="J26" s="17"/>
      <c r="K26" s="18"/>
      <c r="L26" s="15" t="s">
        <v>185</v>
      </c>
    </row>
    <row r="27" spans="1:12" ht="31.05" customHeight="1" x14ac:dyDescent="0.3">
      <c r="A27" s="19" t="s">
        <v>23</v>
      </c>
      <c r="B27" s="20"/>
      <c r="C27" s="3" t="s">
        <v>36</v>
      </c>
      <c r="D27" s="4" t="s">
        <v>11</v>
      </c>
      <c r="E27" s="5"/>
      <c r="F27" s="6"/>
      <c r="G27" s="6">
        <v>59990</v>
      </c>
      <c r="H27" s="16">
        <v>10655008</v>
      </c>
      <c r="I27" s="17"/>
      <c r="J27" s="17"/>
      <c r="K27" s="18"/>
      <c r="L27" s="15" t="s">
        <v>185</v>
      </c>
    </row>
    <row r="28" spans="1:12" ht="31.05" customHeight="1" x14ac:dyDescent="0.3">
      <c r="A28" s="19" t="s">
        <v>23</v>
      </c>
      <c r="B28" s="20"/>
      <c r="C28" s="3" t="s">
        <v>37</v>
      </c>
      <c r="D28" s="4" t="s">
        <v>11</v>
      </c>
      <c r="E28" s="5"/>
      <c r="F28" s="6"/>
      <c r="G28" s="6">
        <v>16980</v>
      </c>
      <c r="H28" s="16">
        <v>10595018</v>
      </c>
      <c r="I28" s="17"/>
      <c r="J28" s="17"/>
      <c r="K28" s="18"/>
      <c r="L28" s="15" t="s">
        <v>185</v>
      </c>
    </row>
    <row r="29" spans="1:12" ht="31.05" customHeight="1" x14ac:dyDescent="0.3">
      <c r="A29" s="19" t="s">
        <v>23</v>
      </c>
      <c r="B29" s="20"/>
      <c r="C29" s="3" t="s">
        <v>38</v>
      </c>
      <c r="D29" s="4" t="s">
        <v>11</v>
      </c>
      <c r="E29" s="5"/>
      <c r="F29" s="6"/>
      <c r="G29" s="6">
        <v>92110</v>
      </c>
      <c r="H29" s="16">
        <v>10578038</v>
      </c>
      <c r="I29" s="17"/>
      <c r="J29" s="17"/>
      <c r="K29" s="18"/>
      <c r="L29" s="15" t="s">
        <v>185</v>
      </c>
    </row>
    <row r="30" spans="1:12" ht="31.05" customHeight="1" x14ac:dyDescent="0.3">
      <c r="A30" s="19" t="s">
        <v>23</v>
      </c>
      <c r="B30" s="20"/>
      <c r="C30" s="3" t="s">
        <v>39</v>
      </c>
      <c r="D30" s="4" t="s">
        <v>11</v>
      </c>
      <c r="E30" s="5"/>
      <c r="F30" s="6"/>
      <c r="G30" s="6">
        <v>190000</v>
      </c>
      <c r="H30" s="16">
        <v>10485928</v>
      </c>
      <c r="I30" s="17"/>
      <c r="J30" s="17"/>
      <c r="K30" s="18"/>
      <c r="L30" s="15" t="s">
        <v>185</v>
      </c>
    </row>
    <row r="31" spans="1:12" ht="31.05" customHeight="1" x14ac:dyDescent="0.3">
      <c r="A31" s="19" t="s">
        <v>40</v>
      </c>
      <c r="B31" s="20"/>
      <c r="C31" s="3" t="s">
        <v>41</v>
      </c>
      <c r="D31" s="4" t="s">
        <v>42</v>
      </c>
      <c r="E31" s="5" t="s">
        <v>43</v>
      </c>
      <c r="F31" s="6"/>
      <c r="G31" s="6">
        <v>32448</v>
      </c>
      <c r="H31" s="16">
        <v>10295928</v>
      </c>
      <c r="I31" s="17"/>
      <c r="J31" s="17"/>
      <c r="K31" s="18"/>
      <c r="L31" s="15" t="s">
        <v>185</v>
      </c>
    </row>
    <row r="32" spans="1:12" ht="31.05" customHeight="1" x14ac:dyDescent="0.3">
      <c r="A32" s="19" t="s">
        <v>40</v>
      </c>
      <c r="B32" s="20"/>
      <c r="C32" s="3" t="s">
        <v>44</v>
      </c>
      <c r="D32" s="4" t="s">
        <v>11</v>
      </c>
      <c r="E32" s="5"/>
      <c r="F32" s="6"/>
      <c r="G32" s="6">
        <v>55950</v>
      </c>
      <c r="H32" s="16">
        <v>10263480</v>
      </c>
      <c r="I32" s="17"/>
      <c r="J32" s="17"/>
      <c r="K32" s="18"/>
      <c r="L32" s="15" t="s">
        <v>185</v>
      </c>
    </row>
    <row r="33" spans="1:12" ht="31.05" customHeight="1" x14ac:dyDescent="0.3">
      <c r="A33" s="19" t="s">
        <v>40</v>
      </c>
      <c r="B33" s="20"/>
      <c r="C33" s="3" t="s">
        <v>45</v>
      </c>
      <c r="D33" s="4" t="s">
        <v>18</v>
      </c>
      <c r="E33" s="5"/>
      <c r="F33" s="6"/>
      <c r="G33" s="6">
        <v>28579</v>
      </c>
      <c r="H33" s="16">
        <v>10207530</v>
      </c>
      <c r="I33" s="17"/>
      <c r="J33" s="17"/>
      <c r="K33" s="18"/>
      <c r="L33" s="15" t="s">
        <v>185</v>
      </c>
    </row>
    <row r="34" spans="1:12" ht="31.05" customHeight="1" x14ac:dyDescent="0.3">
      <c r="A34" s="19" t="s">
        <v>40</v>
      </c>
      <c r="B34" s="20"/>
      <c r="C34" s="3" t="s">
        <v>45</v>
      </c>
      <c r="D34" s="4" t="s">
        <v>18</v>
      </c>
      <c r="E34" s="5"/>
      <c r="F34" s="6"/>
      <c r="G34" s="6">
        <v>28660</v>
      </c>
      <c r="H34" s="16">
        <v>10178951</v>
      </c>
      <c r="I34" s="17"/>
      <c r="J34" s="17"/>
      <c r="K34" s="18"/>
      <c r="L34" s="15" t="s">
        <v>185</v>
      </c>
    </row>
    <row r="35" spans="1:12" ht="31.05" customHeight="1" x14ac:dyDescent="0.3">
      <c r="A35" s="19" t="s">
        <v>40</v>
      </c>
      <c r="B35" s="20"/>
      <c r="C35" s="3" t="s">
        <v>45</v>
      </c>
      <c r="D35" s="4" t="s">
        <v>18</v>
      </c>
      <c r="E35" s="5"/>
      <c r="F35" s="6"/>
      <c r="G35" s="6">
        <v>37890</v>
      </c>
      <c r="H35" s="16">
        <v>10150291</v>
      </c>
      <c r="I35" s="17"/>
      <c r="J35" s="17"/>
      <c r="K35" s="18"/>
      <c r="L35" s="15" t="s">
        <v>185</v>
      </c>
    </row>
    <row r="36" spans="1:12" ht="31.05" customHeight="1" x14ac:dyDescent="0.3">
      <c r="A36" s="19" t="s">
        <v>40</v>
      </c>
      <c r="B36" s="20"/>
      <c r="C36" s="3" t="s">
        <v>19</v>
      </c>
      <c r="D36" s="4" t="s">
        <v>18</v>
      </c>
      <c r="E36" s="5"/>
      <c r="F36" s="6">
        <v>726681</v>
      </c>
      <c r="G36" s="6"/>
      <c r="H36" s="16">
        <v>10112401</v>
      </c>
      <c r="I36" s="17"/>
      <c r="J36" s="17"/>
      <c r="K36" s="18"/>
      <c r="L36" s="15" t="s">
        <v>203</v>
      </c>
    </row>
    <row r="37" spans="1:12" ht="31.05" customHeight="1" x14ac:dyDescent="0.3">
      <c r="A37" s="19" t="s">
        <v>40</v>
      </c>
      <c r="B37" s="20"/>
      <c r="C37" s="3" t="s">
        <v>17</v>
      </c>
      <c r="D37" s="4" t="s">
        <v>18</v>
      </c>
      <c r="E37" s="5"/>
      <c r="F37" s="6"/>
      <c r="G37" s="6">
        <v>106931</v>
      </c>
      <c r="H37" s="16">
        <v>10839082</v>
      </c>
      <c r="I37" s="17"/>
      <c r="J37" s="17"/>
      <c r="K37" s="18"/>
      <c r="L37" s="15" t="s">
        <v>185</v>
      </c>
    </row>
    <row r="38" spans="1:12" ht="31.05" customHeight="1" x14ac:dyDescent="0.3">
      <c r="A38" s="19" t="s">
        <v>40</v>
      </c>
      <c r="B38" s="20"/>
      <c r="C38" s="3" t="s">
        <v>30</v>
      </c>
      <c r="D38" s="4" t="s">
        <v>11</v>
      </c>
      <c r="E38" s="5"/>
      <c r="F38" s="6"/>
      <c r="G38" s="6">
        <v>467354</v>
      </c>
      <c r="H38" s="16">
        <v>10732151</v>
      </c>
      <c r="I38" s="17"/>
      <c r="J38" s="17"/>
      <c r="K38" s="18"/>
      <c r="L38" s="15" t="s">
        <v>185</v>
      </c>
    </row>
    <row r="39" spans="1:12" ht="31.05" customHeight="1" x14ac:dyDescent="0.3">
      <c r="A39" s="19" t="s">
        <v>40</v>
      </c>
      <c r="B39" s="20"/>
      <c r="C39" s="3" t="s">
        <v>46</v>
      </c>
      <c r="D39" s="4" t="s">
        <v>11</v>
      </c>
      <c r="E39" s="5"/>
      <c r="F39" s="6"/>
      <c r="G39" s="6">
        <v>162097</v>
      </c>
      <c r="H39" s="16">
        <v>10264797</v>
      </c>
      <c r="I39" s="17"/>
      <c r="J39" s="17"/>
      <c r="K39" s="18"/>
      <c r="L39" s="15" t="s">
        <v>185</v>
      </c>
    </row>
    <row r="40" spans="1:12" ht="31.05" customHeight="1" x14ac:dyDescent="0.3">
      <c r="A40" s="19" t="s">
        <v>47</v>
      </c>
      <c r="B40" s="20"/>
      <c r="C40" s="3" t="s">
        <v>48</v>
      </c>
      <c r="D40" s="4" t="s">
        <v>9</v>
      </c>
      <c r="E40" s="5"/>
      <c r="F40" s="6">
        <v>1804820</v>
      </c>
      <c r="G40" s="6"/>
      <c r="H40" s="16">
        <v>10102700</v>
      </c>
      <c r="I40" s="17"/>
      <c r="J40" s="17"/>
      <c r="K40" s="18"/>
      <c r="L40" s="14" t="s">
        <v>204</v>
      </c>
    </row>
    <row r="41" spans="1:12" ht="31.05" customHeight="1" x14ac:dyDescent="0.3">
      <c r="A41" s="19" t="s">
        <v>47</v>
      </c>
      <c r="B41" s="20"/>
      <c r="C41" s="3" t="s">
        <v>49</v>
      </c>
      <c r="D41" s="4" t="s">
        <v>18</v>
      </c>
      <c r="E41" s="5"/>
      <c r="F41" s="6"/>
      <c r="G41" s="6">
        <v>13781349</v>
      </c>
      <c r="H41" s="16">
        <v>11907520</v>
      </c>
      <c r="I41" s="17"/>
      <c r="J41" s="17"/>
      <c r="K41" s="18"/>
      <c r="L41" s="15" t="s">
        <v>185</v>
      </c>
    </row>
    <row r="42" spans="1:12" ht="31.05" customHeight="1" x14ac:dyDescent="0.3">
      <c r="A42" s="19" t="s">
        <v>47</v>
      </c>
      <c r="B42" s="20"/>
      <c r="C42" s="3" t="s">
        <v>50</v>
      </c>
      <c r="D42" s="4" t="s">
        <v>11</v>
      </c>
      <c r="E42" s="5"/>
      <c r="F42" s="6"/>
      <c r="G42" s="6">
        <v>183261</v>
      </c>
      <c r="H42" s="16">
        <v>-1873829</v>
      </c>
      <c r="I42" s="17"/>
      <c r="J42" s="17"/>
      <c r="K42" s="18"/>
      <c r="L42" s="15" t="s">
        <v>185</v>
      </c>
    </row>
    <row r="43" spans="1:12" ht="31.05" customHeight="1" x14ac:dyDescent="0.3">
      <c r="A43" s="19" t="s">
        <v>47</v>
      </c>
      <c r="B43" s="20"/>
      <c r="C43" s="3" t="s">
        <v>51</v>
      </c>
      <c r="D43" s="4" t="s">
        <v>11</v>
      </c>
      <c r="E43" s="5"/>
      <c r="F43" s="6"/>
      <c r="G43" s="6">
        <v>600000</v>
      </c>
      <c r="H43" s="16">
        <v>-2057090</v>
      </c>
      <c r="I43" s="17"/>
      <c r="J43" s="17"/>
      <c r="K43" s="18"/>
      <c r="L43" s="15" t="s">
        <v>185</v>
      </c>
    </row>
    <row r="44" spans="1:12" ht="31.05" customHeight="1" x14ac:dyDescent="0.3">
      <c r="A44" s="19" t="s">
        <v>47</v>
      </c>
      <c r="B44" s="20"/>
      <c r="C44" s="3" t="s">
        <v>52</v>
      </c>
      <c r="D44" s="4" t="s">
        <v>11</v>
      </c>
      <c r="E44" s="5"/>
      <c r="F44" s="6">
        <v>1945650</v>
      </c>
      <c r="G44" s="6"/>
      <c r="H44" s="16">
        <v>-2657090</v>
      </c>
      <c r="I44" s="17"/>
      <c r="J44" s="17"/>
      <c r="K44" s="18"/>
      <c r="L44" s="15" t="s">
        <v>206</v>
      </c>
    </row>
    <row r="45" spans="1:12" ht="31.05" customHeight="1" x14ac:dyDescent="0.3">
      <c r="A45" s="19" t="s">
        <v>47</v>
      </c>
      <c r="B45" s="20"/>
      <c r="C45" s="3" t="s">
        <v>53</v>
      </c>
      <c r="D45" s="4" t="s">
        <v>11</v>
      </c>
      <c r="E45" s="5"/>
      <c r="F45" s="6"/>
      <c r="G45" s="6">
        <v>44566</v>
      </c>
      <c r="H45" s="16">
        <v>-711440</v>
      </c>
      <c r="I45" s="17"/>
      <c r="J45" s="17"/>
      <c r="K45" s="18"/>
      <c r="L45" s="15" t="s">
        <v>185</v>
      </c>
    </row>
    <row r="46" spans="1:12" ht="31.05" customHeight="1" x14ac:dyDescent="0.3">
      <c r="A46" s="19" t="s">
        <v>47</v>
      </c>
      <c r="B46" s="20"/>
      <c r="C46" s="3" t="s">
        <v>54</v>
      </c>
      <c r="D46" s="4" t="s">
        <v>11</v>
      </c>
      <c r="E46" s="5"/>
      <c r="F46" s="6">
        <v>1139053</v>
      </c>
      <c r="G46" s="6"/>
      <c r="H46" s="16">
        <v>-756006</v>
      </c>
      <c r="I46" s="17"/>
      <c r="J46" s="17"/>
      <c r="K46" s="18"/>
      <c r="L46" s="15" t="s">
        <v>206</v>
      </c>
    </row>
    <row r="47" spans="1:12" ht="31.05" customHeight="1" x14ac:dyDescent="0.3">
      <c r="A47" s="19" t="s">
        <v>47</v>
      </c>
      <c r="B47" s="20"/>
      <c r="C47" s="3" t="s">
        <v>55</v>
      </c>
      <c r="D47" s="4" t="s">
        <v>11</v>
      </c>
      <c r="E47" s="5"/>
      <c r="F47" s="6"/>
      <c r="G47" s="6">
        <v>111930</v>
      </c>
      <c r="H47" s="16">
        <v>383047</v>
      </c>
      <c r="I47" s="17"/>
      <c r="J47" s="17"/>
      <c r="K47" s="18"/>
      <c r="L47" s="15" t="s">
        <v>185</v>
      </c>
    </row>
    <row r="48" spans="1:12" ht="31.05" customHeight="1" x14ac:dyDescent="0.3">
      <c r="A48" s="19" t="s">
        <v>47</v>
      </c>
      <c r="B48" s="20"/>
      <c r="C48" s="3" t="s">
        <v>56</v>
      </c>
      <c r="D48" s="4" t="s">
        <v>11</v>
      </c>
      <c r="E48" s="5"/>
      <c r="F48" s="6"/>
      <c r="G48" s="6">
        <v>128825</v>
      </c>
      <c r="H48" s="16">
        <v>271117</v>
      </c>
      <c r="I48" s="17"/>
      <c r="J48" s="17"/>
      <c r="K48" s="18"/>
      <c r="L48" s="15" t="s">
        <v>185</v>
      </c>
    </row>
    <row r="49" spans="1:12" ht="31.05" customHeight="1" x14ac:dyDescent="0.3">
      <c r="A49" s="19" t="s">
        <v>47</v>
      </c>
      <c r="B49" s="20"/>
      <c r="C49" s="3" t="s">
        <v>17</v>
      </c>
      <c r="D49" s="4" t="s">
        <v>18</v>
      </c>
      <c r="E49" s="5"/>
      <c r="F49" s="6"/>
      <c r="G49" s="6">
        <v>76312</v>
      </c>
      <c r="H49" s="16">
        <v>142292</v>
      </c>
      <c r="I49" s="17"/>
      <c r="J49" s="17"/>
      <c r="K49" s="18"/>
      <c r="L49" s="15" t="s">
        <v>185</v>
      </c>
    </row>
    <row r="50" spans="1:12" ht="31.05" customHeight="1" x14ac:dyDescent="0.3">
      <c r="A50" s="19" t="s">
        <v>47</v>
      </c>
      <c r="B50" s="20"/>
      <c r="C50" s="3" t="s">
        <v>30</v>
      </c>
      <c r="D50" s="4" t="s">
        <v>11</v>
      </c>
      <c r="E50" s="5"/>
      <c r="F50" s="6"/>
      <c r="G50" s="6">
        <v>40401</v>
      </c>
      <c r="H50" s="16">
        <v>65980</v>
      </c>
      <c r="I50" s="17"/>
      <c r="J50" s="17"/>
      <c r="K50" s="18"/>
      <c r="L50" s="15" t="s">
        <v>185</v>
      </c>
    </row>
    <row r="51" spans="1:12" ht="31.05" customHeight="1" x14ac:dyDescent="0.3">
      <c r="A51" s="19" t="s">
        <v>47</v>
      </c>
      <c r="B51" s="20"/>
      <c r="C51" s="3" t="s">
        <v>57</v>
      </c>
      <c r="D51" s="4" t="s">
        <v>11</v>
      </c>
      <c r="E51" s="5"/>
      <c r="F51" s="6"/>
      <c r="G51" s="6">
        <v>25579</v>
      </c>
      <c r="H51" s="16">
        <v>25579</v>
      </c>
      <c r="I51" s="17"/>
      <c r="J51" s="17"/>
      <c r="K51" s="18"/>
      <c r="L51" s="15" t="s">
        <v>185</v>
      </c>
    </row>
    <row r="52" spans="1:12" ht="31.05" customHeight="1" x14ac:dyDescent="0.3">
      <c r="A52" s="19" t="s">
        <v>58</v>
      </c>
      <c r="B52" s="20"/>
      <c r="C52" s="3" t="s">
        <v>8</v>
      </c>
      <c r="D52" s="4" t="s">
        <v>9</v>
      </c>
      <c r="E52" s="5"/>
      <c r="F52" s="6"/>
      <c r="G52" s="6">
        <v>1501948</v>
      </c>
      <c r="H52" s="16">
        <v>0</v>
      </c>
      <c r="I52" s="17"/>
      <c r="J52" s="17"/>
      <c r="K52" s="18"/>
      <c r="L52" s="15" t="s">
        <v>185</v>
      </c>
    </row>
    <row r="53" spans="1:12" ht="31.05" customHeight="1" x14ac:dyDescent="0.3">
      <c r="A53" s="19" t="s">
        <v>58</v>
      </c>
      <c r="B53" s="20"/>
      <c r="C53" s="3" t="s">
        <v>59</v>
      </c>
      <c r="D53" s="4" t="s">
        <v>9</v>
      </c>
      <c r="E53" s="5"/>
      <c r="F53" s="6">
        <v>1499233</v>
      </c>
      <c r="G53" s="6"/>
      <c r="H53" s="16">
        <v>-1501948</v>
      </c>
      <c r="I53" s="17"/>
      <c r="J53" s="17"/>
      <c r="K53" s="18"/>
      <c r="L53" s="15" t="s">
        <v>197</v>
      </c>
    </row>
    <row r="54" spans="1:12" ht="31.05" customHeight="1" x14ac:dyDescent="0.3">
      <c r="A54" s="19" t="s">
        <v>58</v>
      </c>
      <c r="B54" s="20"/>
      <c r="C54" s="3" t="s">
        <v>60</v>
      </c>
      <c r="D54" s="4" t="s">
        <v>11</v>
      </c>
      <c r="E54" s="5"/>
      <c r="F54" s="6">
        <v>58665</v>
      </c>
      <c r="G54" s="6"/>
      <c r="H54" s="16">
        <v>-2715</v>
      </c>
      <c r="I54" s="17"/>
      <c r="J54" s="17"/>
      <c r="K54" s="18"/>
      <c r="L54" s="15" t="s">
        <v>206</v>
      </c>
    </row>
    <row r="55" spans="1:12" ht="31.05" customHeight="1" x14ac:dyDescent="0.3">
      <c r="A55" s="19" t="s">
        <v>58</v>
      </c>
      <c r="B55" s="20"/>
      <c r="C55" s="3" t="s">
        <v>61</v>
      </c>
      <c r="D55" s="4" t="s">
        <v>11</v>
      </c>
      <c r="E55" s="5"/>
      <c r="F55" s="6"/>
      <c r="G55" s="6">
        <v>55950</v>
      </c>
      <c r="H55" s="16">
        <v>55950</v>
      </c>
      <c r="I55" s="17"/>
      <c r="J55" s="17"/>
      <c r="K55" s="18"/>
      <c r="L55" s="15" t="s">
        <v>185</v>
      </c>
    </row>
    <row r="56" spans="1:12" ht="31.05" customHeight="1" x14ac:dyDescent="0.3">
      <c r="A56" s="19" t="s">
        <v>62</v>
      </c>
      <c r="B56" s="20"/>
      <c r="C56" s="3" t="s">
        <v>48</v>
      </c>
      <c r="D56" s="4" t="s">
        <v>9</v>
      </c>
      <c r="E56" s="5"/>
      <c r="F56" s="6">
        <v>1190699</v>
      </c>
      <c r="G56" s="6"/>
      <c r="H56" s="16">
        <v>0</v>
      </c>
      <c r="I56" s="17"/>
      <c r="J56" s="17"/>
      <c r="K56" s="18"/>
      <c r="L56" s="14" t="s">
        <v>204</v>
      </c>
    </row>
    <row r="57" spans="1:12" ht="31.05" customHeight="1" x14ac:dyDescent="0.3">
      <c r="A57" s="19" t="s">
        <v>62</v>
      </c>
      <c r="B57" s="20"/>
      <c r="C57" s="3" t="s">
        <v>63</v>
      </c>
      <c r="D57" s="4" t="s">
        <v>11</v>
      </c>
      <c r="E57" s="5"/>
      <c r="F57" s="6"/>
      <c r="G57" s="6">
        <v>107029</v>
      </c>
      <c r="H57" s="16">
        <v>1190699</v>
      </c>
      <c r="I57" s="17"/>
      <c r="J57" s="17"/>
      <c r="K57" s="18"/>
      <c r="L57" s="15" t="s">
        <v>185</v>
      </c>
    </row>
    <row r="58" spans="1:12" ht="31.05" customHeight="1" x14ac:dyDescent="0.3">
      <c r="A58" s="19" t="s">
        <v>62</v>
      </c>
      <c r="B58" s="20"/>
      <c r="C58" s="3" t="s">
        <v>17</v>
      </c>
      <c r="D58" s="4" t="s">
        <v>18</v>
      </c>
      <c r="E58" s="5"/>
      <c r="F58" s="6"/>
      <c r="G58" s="6">
        <v>274494</v>
      </c>
      <c r="H58" s="16">
        <v>1083670</v>
      </c>
      <c r="I58" s="17"/>
      <c r="J58" s="17"/>
      <c r="K58" s="18"/>
      <c r="L58" s="15" t="s">
        <v>185</v>
      </c>
    </row>
    <row r="59" spans="1:12" ht="31.05" customHeight="1" x14ac:dyDescent="0.3">
      <c r="A59" s="19" t="s">
        <v>62</v>
      </c>
      <c r="B59" s="20"/>
      <c r="C59" s="3" t="s">
        <v>64</v>
      </c>
      <c r="D59" s="4" t="s">
        <v>11</v>
      </c>
      <c r="E59" s="5"/>
      <c r="F59" s="6"/>
      <c r="G59" s="6">
        <v>91772</v>
      </c>
      <c r="H59" s="16">
        <v>809176</v>
      </c>
      <c r="I59" s="17"/>
      <c r="J59" s="17"/>
      <c r="K59" s="18"/>
      <c r="L59" s="15" t="s">
        <v>185</v>
      </c>
    </row>
    <row r="60" spans="1:12" ht="31.05" customHeight="1" x14ac:dyDescent="0.3">
      <c r="A60" s="19" t="s">
        <v>62</v>
      </c>
      <c r="B60" s="20"/>
      <c r="C60" s="3" t="s">
        <v>65</v>
      </c>
      <c r="D60" s="4" t="s">
        <v>11</v>
      </c>
      <c r="E60" s="5"/>
      <c r="F60" s="6"/>
      <c r="G60" s="6">
        <v>22868</v>
      </c>
      <c r="H60" s="16">
        <v>717404</v>
      </c>
      <c r="I60" s="17"/>
      <c r="J60" s="17"/>
      <c r="K60" s="18"/>
      <c r="L60" s="15" t="s">
        <v>185</v>
      </c>
    </row>
    <row r="61" spans="1:12" ht="31.05" customHeight="1" x14ac:dyDescent="0.3">
      <c r="A61" s="19" t="s">
        <v>62</v>
      </c>
      <c r="B61" s="20"/>
      <c r="C61" s="3" t="s">
        <v>66</v>
      </c>
      <c r="D61" s="4" t="s">
        <v>11</v>
      </c>
      <c r="E61" s="5"/>
      <c r="F61" s="6"/>
      <c r="G61" s="6">
        <v>89250</v>
      </c>
      <c r="H61" s="16">
        <v>694536</v>
      </c>
      <c r="I61" s="17"/>
      <c r="J61" s="17"/>
      <c r="K61" s="18"/>
      <c r="L61" s="15" t="s">
        <v>185</v>
      </c>
    </row>
    <row r="62" spans="1:12" ht="31.05" customHeight="1" x14ac:dyDescent="0.3">
      <c r="A62" s="19" t="s">
        <v>62</v>
      </c>
      <c r="B62" s="20"/>
      <c r="C62" s="3" t="s">
        <v>67</v>
      </c>
      <c r="D62" s="4" t="s">
        <v>11</v>
      </c>
      <c r="E62" s="5"/>
      <c r="F62" s="6"/>
      <c r="G62" s="6">
        <v>44993</v>
      </c>
      <c r="H62" s="16">
        <v>605286</v>
      </c>
      <c r="I62" s="17"/>
      <c r="J62" s="17"/>
      <c r="K62" s="18"/>
      <c r="L62" s="15" t="s">
        <v>185</v>
      </c>
    </row>
    <row r="63" spans="1:12" ht="31.05" customHeight="1" x14ac:dyDescent="0.3">
      <c r="A63" s="19" t="s">
        <v>62</v>
      </c>
      <c r="B63" s="20"/>
      <c r="C63" s="3" t="s">
        <v>68</v>
      </c>
      <c r="D63" s="4" t="s">
        <v>11</v>
      </c>
      <c r="E63" s="5"/>
      <c r="F63" s="6"/>
      <c r="G63" s="6">
        <v>402432</v>
      </c>
      <c r="H63" s="16">
        <v>560293</v>
      </c>
      <c r="I63" s="17"/>
      <c r="J63" s="17"/>
      <c r="K63" s="18"/>
      <c r="L63" s="15" t="s">
        <v>185</v>
      </c>
    </row>
    <row r="64" spans="1:12" ht="31.05" customHeight="1" x14ac:dyDescent="0.3">
      <c r="A64" s="19" t="s">
        <v>62</v>
      </c>
      <c r="B64" s="20"/>
      <c r="C64" s="3" t="s">
        <v>69</v>
      </c>
      <c r="D64" s="4" t="s">
        <v>11</v>
      </c>
      <c r="E64" s="5"/>
      <c r="F64" s="6"/>
      <c r="G64" s="6">
        <v>70141</v>
      </c>
      <c r="H64" s="16">
        <v>157861</v>
      </c>
      <c r="I64" s="17"/>
      <c r="J64" s="17"/>
      <c r="K64" s="18"/>
      <c r="L64" s="15" t="s">
        <v>185</v>
      </c>
    </row>
    <row r="65" spans="1:12" ht="31.05" customHeight="1" x14ac:dyDescent="0.3">
      <c r="A65" s="19" t="s">
        <v>70</v>
      </c>
      <c r="B65" s="20"/>
      <c r="C65" s="3" t="s">
        <v>8</v>
      </c>
      <c r="D65" s="4" t="s">
        <v>9</v>
      </c>
      <c r="E65" s="5"/>
      <c r="F65" s="6"/>
      <c r="G65" s="6">
        <v>1493571</v>
      </c>
      <c r="H65" s="16">
        <v>87720</v>
      </c>
      <c r="I65" s="17"/>
      <c r="J65" s="17"/>
      <c r="K65" s="18"/>
      <c r="L65" s="15" t="s">
        <v>185</v>
      </c>
    </row>
    <row r="66" spans="1:12" ht="31.05" customHeight="1" x14ac:dyDescent="0.3">
      <c r="A66" s="19" t="s">
        <v>70</v>
      </c>
      <c r="B66" s="20"/>
      <c r="C66" s="3" t="s">
        <v>41</v>
      </c>
      <c r="D66" s="4" t="s">
        <v>71</v>
      </c>
      <c r="E66" s="5" t="s">
        <v>72</v>
      </c>
      <c r="F66" s="6"/>
      <c r="G66" s="6">
        <v>87720</v>
      </c>
      <c r="H66" s="16">
        <v>-1405851</v>
      </c>
      <c r="I66" s="17"/>
      <c r="J66" s="17"/>
      <c r="K66" s="18"/>
      <c r="L66" s="15" t="s">
        <v>185</v>
      </c>
    </row>
    <row r="67" spans="1:12" ht="31.05" customHeight="1" x14ac:dyDescent="0.3">
      <c r="A67" s="19" t="s">
        <v>70</v>
      </c>
      <c r="B67" s="20"/>
      <c r="C67" s="3" t="s">
        <v>73</v>
      </c>
      <c r="D67" s="4" t="s">
        <v>11</v>
      </c>
      <c r="E67" s="5"/>
      <c r="F67" s="6"/>
      <c r="G67" s="6">
        <v>202300</v>
      </c>
      <c r="H67" s="16">
        <v>-1493571</v>
      </c>
      <c r="I67" s="17"/>
      <c r="J67" s="17"/>
      <c r="K67" s="18"/>
      <c r="L67" s="15" t="s">
        <v>185</v>
      </c>
    </row>
    <row r="68" spans="1:12" ht="31.05" customHeight="1" x14ac:dyDescent="0.3">
      <c r="A68" s="19" t="s">
        <v>70</v>
      </c>
      <c r="B68" s="20"/>
      <c r="C68" s="3" t="s">
        <v>74</v>
      </c>
      <c r="D68" s="4" t="s">
        <v>11</v>
      </c>
      <c r="E68" s="5"/>
      <c r="F68" s="6"/>
      <c r="G68" s="6">
        <v>35981</v>
      </c>
      <c r="H68" s="16">
        <v>-1695871</v>
      </c>
      <c r="I68" s="17"/>
      <c r="J68" s="17"/>
      <c r="K68" s="18"/>
      <c r="L68" s="15" t="s">
        <v>185</v>
      </c>
    </row>
    <row r="69" spans="1:12" ht="31.05" customHeight="1" x14ac:dyDescent="0.3">
      <c r="A69" s="19" t="s">
        <v>70</v>
      </c>
      <c r="B69" s="20"/>
      <c r="C69" s="3" t="s">
        <v>75</v>
      </c>
      <c r="D69" s="4" t="s">
        <v>18</v>
      </c>
      <c r="E69" s="5"/>
      <c r="F69" s="6">
        <v>5181639</v>
      </c>
      <c r="G69" s="6"/>
      <c r="H69" s="16">
        <v>-1731852</v>
      </c>
      <c r="I69" s="17"/>
      <c r="J69" s="17"/>
      <c r="K69" s="18"/>
      <c r="L69" s="15" t="s">
        <v>193</v>
      </c>
    </row>
    <row r="70" spans="1:12" ht="31.05" customHeight="1" x14ac:dyDescent="0.3">
      <c r="A70" s="19" t="s">
        <v>70</v>
      </c>
      <c r="B70" s="20"/>
      <c r="C70" s="3" t="s">
        <v>17</v>
      </c>
      <c r="D70" s="4" t="s">
        <v>18</v>
      </c>
      <c r="E70" s="5"/>
      <c r="F70" s="6"/>
      <c r="G70" s="6">
        <v>25859</v>
      </c>
      <c r="H70" s="16">
        <v>3449787</v>
      </c>
      <c r="I70" s="17"/>
      <c r="J70" s="17"/>
      <c r="K70" s="18"/>
      <c r="L70" s="15" t="s">
        <v>185</v>
      </c>
    </row>
    <row r="71" spans="1:12" ht="31.05" customHeight="1" x14ac:dyDescent="0.3">
      <c r="A71" s="19" t="s">
        <v>70</v>
      </c>
      <c r="B71" s="20"/>
      <c r="C71" s="3" t="s">
        <v>76</v>
      </c>
      <c r="D71" s="4" t="s">
        <v>18</v>
      </c>
      <c r="E71" s="5"/>
      <c r="F71" s="6"/>
      <c r="G71" s="6">
        <v>72482</v>
      </c>
      <c r="H71" s="16">
        <v>3423928</v>
      </c>
      <c r="I71" s="17"/>
      <c r="J71" s="17"/>
      <c r="K71" s="18"/>
      <c r="L71" s="15" t="s">
        <v>185</v>
      </c>
    </row>
    <row r="72" spans="1:12" ht="31.05" customHeight="1" x14ac:dyDescent="0.3">
      <c r="A72" s="19" t="s">
        <v>70</v>
      </c>
      <c r="B72" s="20"/>
      <c r="C72" s="3" t="s">
        <v>77</v>
      </c>
      <c r="D72" s="4" t="s">
        <v>18</v>
      </c>
      <c r="E72" s="5"/>
      <c r="F72" s="6"/>
      <c r="G72" s="6">
        <v>70122</v>
      </c>
      <c r="H72" s="16">
        <v>3351446</v>
      </c>
      <c r="I72" s="17"/>
      <c r="J72" s="17"/>
      <c r="K72" s="18"/>
      <c r="L72" s="15" t="s">
        <v>185</v>
      </c>
    </row>
    <row r="73" spans="1:12" ht="31.05" customHeight="1" x14ac:dyDescent="0.3">
      <c r="A73" s="19" t="s">
        <v>78</v>
      </c>
      <c r="B73" s="20"/>
      <c r="C73" s="3" t="s">
        <v>79</v>
      </c>
      <c r="D73" s="4" t="s">
        <v>11</v>
      </c>
      <c r="E73" s="5"/>
      <c r="F73" s="6"/>
      <c r="G73" s="6">
        <v>14330</v>
      </c>
      <c r="H73" s="16">
        <v>3281324</v>
      </c>
      <c r="I73" s="17"/>
      <c r="J73" s="17"/>
      <c r="K73" s="18"/>
      <c r="L73" s="15" t="s">
        <v>185</v>
      </c>
    </row>
    <row r="74" spans="1:12" ht="31.05" customHeight="1" x14ac:dyDescent="0.3">
      <c r="A74" s="19" t="s">
        <v>78</v>
      </c>
      <c r="B74" s="20"/>
      <c r="C74" s="3" t="s">
        <v>80</v>
      </c>
      <c r="D74" s="4" t="s">
        <v>11</v>
      </c>
      <c r="E74" s="5"/>
      <c r="F74" s="6"/>
      <c r="G74" s="6">
        <v>106188</v>
      </c>
      <c r="H74" s="16">
        <v>3266994</v>
      </c>
      <c r="I74" s="17"/>
      <c r="J74" s="17"/>
      <c r="K74" s="18"/>
      <c r="L74" s="15" t="s">
        <v>185</v>
      </c>
    </row>
    <row r="75" spans="1:12" ht="31.05" customHeight="1" x14ac:dyDescent="0.3">
      <c r="A75" s="19" t="s">
        <v>78</v>
      </c>
      <c r="B75" s="20"/>
      <c r="C75" s="3" t="s">
        <v>81</v>
      </c>
      <c r="D75" s="4" t="s">
        <v>82</v>
      </c>
      <c r="E75" s="5" t="s">
        <v>83</v>
      </c>
      <c r="F75" s="6"/>
      <c r="G75" s="6">
        <v>36110</v>
      </c>
      <c r="H75" s="16">
        <v>3160806</v>
      </c>
      <c r="I75" s="17"/>
      <c r="J75" s="17"/>
      <c r="K75" s="18"/>
      <c r="L75" s="15" t="s">
        <v>185</v>
      </c>
    </row>
    <row r="76" spans="1:12" ht="31.05" customHeight="1" x14ac:dyDescent="0.3">
      <c r="A76" s="19" t="s">
        <v>78</v>
      </c>
      <c r="B76" s="20"/>
      <c r="C76" s="3" t="s">
        <v>17</v>
      </c>
      <c r="D76" s="4" t="s">
        <v>18</v>
      </c>
      <c r="E76" s="5"/>
      <c r="F76" s="6"/>
      <c r="G76" s="6">
        <v>296780</v>
      </c>
      <c r="H76" s="16">
        <v>3124696</v>
      </c>
      <c r="I76" s="17"/>
      <c r="J76" s="17"/>
      <c r="K76" s="18"/>
      <c r="L76" s="15" t="s">
        <v>185</v>
      </c>
    </row>
    <row r="77" spans="1:12" ht="31.05" customHeight="1" x14ac:dyDescent="0.3">
      <c r="A77" s="19" t="s">
        <v>78</v>
      </c>
      <c r="B77" s="20"/>
      <c r="C77" s="3" t="s">
        <v>84</v>
      </c>
      <c r="D77" s="4" t="s">
        <v>11</v>
      </c>
      <c r="E77" s="5"/>
      <c r="F77" s="6">
        <v>21000</v>
      </c>
      <c r="G77" s="6"/>
      <c r="H77" s="16">
        <v>2827916</v>
      </c>
      <c r="I77" s="17"/>
      <c r="J77" s="17"/>
      <c r="K77" s="18"/>
      <c r="L77" s="15" t="s">
        <v>206</v>
      </c>
    </row>
    <row r="78" spans="1:12" ht="31.05" customHeight="1" x14ac:dyDescent="0.3">
      <c r="A78" s="19" t="s">
        <v>78</v>
      </c>
      <c r="B78" s="20"/>
      <c r="C78" s="3" t="s">
        <v>39</v>
      </c>
      <c r="D78" s="4" t="s">
        <v>11</v>
      </c>
      <c r="E78" s="5"/>
      <c r="F78" s="6"/>
      <c r="G78" s="6">
        <v>190000</v>
      </c>
      <c r="H78" s="16">
        <v>2848916</v>
      </c>
      <c r="I78" s="17"/>
      <c r="J78" s="17"/>
      <c r="K78" s="18"/>
      <c r="L78" s="15" t="s">
        <v>185</v>
      </c>
    </row>
    <row r="79" spans="1:12" ht="31.05" customHeight="1" x14ac:dyDescent="0.3">
      <c r="A79" s="19" t="s">
        <v>85</v>
      </c>
      <c r="B79" s="20"/>
      <c r="C79" s="3" t="s">
        <v>86</v>
      </c>
      <c r="D79" s="4" t="s">
        <v>18</v>
      </c>
      <c r="E79" s="5"/>
      <c r="F79" s="6">
        <v>15389</v>
      </c>
      <c r="G79" s="6"/>
      <c r="H79" s="16">
        <v>2658916</v>
      </c>
      <c r="I79" s="17"/>
      <c r="J79" s="17"/>
      <c r="K79" s="18"/>
      <c r="L79" s="15" t="s">
        <v>198</v>
      </c>
    </row>
    <row r="80" spans="1:12" ht="31.05" customHeight="1" x14ac:dyDescent="0.3">
      <c r="A80" s="19" t="s">
        <v>85</v>
      </c>
      <c r="B80" s="20"/>
      <c r="C80" s="3" t="s">
        <v>87</v>
      </c>
      <c r="D80" s="4" t="s">
        <v>11</v>
      </c>
      <c r="E80" s="5"/>
      <c r="F80" s="6"/>
      <c r="G80" s="6">
        <v>152388</v>
      </c>
      <c r="H80" s="16">
        <v>2674305</v>
      </c>
      <c r="I80" s="17"/>
      <c r="J80" s="17"/>
      <c r="K80" s="18"/>
      <c r="L80" s="15" t="s">
        <v>185</v>
      </c>
    </row>
    <row r="81" spans="1:12" ht="31.05" customHeight="1" x14ac:dyDescent="0.3">
      <c r="A81" s="19" t="s">
        <v>85</v>
      </c>
      <c r="B81" s="20"/>
      <c r="C81" s="3" t="s">
        <v>88</v>
      </c>
      <c r="D81" s="4" t="s">
        <v>11</v>
      </c>
      <c r="E81" s="5"/>
      <c r="F81" s="6"/>
      <c r="G81" s="6">
        <v>41746</v>
      </c>
      <c r="H81" s="16">
        <v>2521917</v>
      </c>
      <c r="I81" s="17"/>
      <c r="J81" s="17"/>
      <c r="K81" s="18"/>
      <c r="L81" s="15" t="s">
        <v>185</v>
      </c>
    </row>
    <row r="82" spans="1:12" ht="31.05" customHeight="1" x14ac:dyDescent="0.3">
      <c r="A82" s="19" t="s">
        <v>85</v>
      </c>
      <c r="B82" s="20"/>
      <c r="C82" s="3" t="s">
        <v>89</v>
      </c>
      <c r="D82" s="4" t="s">
        <v>11</v>
      </c>
      <c r="E82" s="5"/>
      <c r="F82" s="6"/>
      <c r="G82" s="6">
        <v>76646</v>
      </c>
      <c r="H82" s="16">
        <v>2480171</v>
      </c>
      <c r="I82" s="17"/>
      <c r="J82" s="17"/>
      <c r="K82" s="18"/>
      <c r="L82" s="15" t="s">
        <v>185</v>
      </c>
    </row>
    <row r="83" spans="1:12" ht="31.05" customHeight="1" x14ac:dyDescent="0.3">
      <c r="A83" s="19" t="s">
        <v>85</v>
      </c>
      <c r="B83" s="20"/>
      <c r="C83" s="3" t="s">
        <v>17</v>
      </c>
      <c r="D83" s="4" t="s">
        <v>18</v>
      </c>
      <c r="E83" s="5"/>
      <c r="F83" s="6"/>
      <c r="G83" s="6">
        <v>57908</v>
      </c>
      <c r="H83" s="16">
        <v>2403525</v>
      </c>
      <c r="I83" s="17"/>
      <c r="J83" s="17"/>
      <c r="K83" s="18"/>
      <c r="L83" s="15" t="s">
        <v>185</v>
      </c>
    </row>
    <row r="84" spans="1:12" ht="31.05" customHeight="1" x14ac:dyDescent="0.3">
      <c r="A84" s="19" t="s">
        <v>85</v>
      </c>
      <c r="B84" s="20"/>
      <c r="C84" s="3" t="s">
        <v>30</v>
      </c>
      <c r="D84" s="4" t="s">
        <v>11</v>
      </c>
      <c r="E84" s="5"/>
      <c r="F84" s="6"/>
      <c r="G84" s="6">
        <v>25128</v>
      </c>
      <c r="H84" s="16">
        <v>2345617</v>
      </c>
      <c r="I84" s="17"/>
      <c r="J84" s="17"/>
      <c r="K84" s="18"/>
      <c r="L84" s="15" t="s">
        <v>185</v>
      </c>
    </row>
    <row r="85" spans="1:12" ht="31.05" customHeight="1" x14ac:dyDescent="0.3">
      <c r="A85" s="19" t="s">
        <v>85</v>
      </c>
      <c r="B85" s="20"/>
      <c r="C85" s="3" t="s">
        <v>90</v>
      </c>
      <c r="D85" s="4" t="s">
        <v>11</v>
      </c>
      <c r="E85" s="5"/>
      <c r="F85" s="6"/>
      <c r="G85" s="6">
        <v>16980</v>
      </c>
      <c r="H85" s="16">
        <v>2320489</v>
      </c>
      <c r="I85" s="17"/>
      <c r="J85" s="17"/>
      <c r="K85" s="18"/>
      <c r="L85" s="15" t="s">
        <v>185</v>
      </c>
    </row>
    <row r="86" spans="1:12" ht="31.05" customHeight="1" x14ac:dyDescent="0.3">
      <c r="A86" s="19" t="s">
        <v>85</v>
      </c>
      <c r="B86" s="20"/>
      <c r="C86" s="3" t="s">
        <v>91</v>
      </c>
      <c r="D86" s="4" t="s">
        <v>11</v>
      </c>
      <c r="E86" s="5"/>
      <c r="F86" s="6"/>
      <c r="G86" s="6">
        <v>62839</v>
      </c>
      <c r="H86" s="16">
        <v>2303509</v>
      </c>
      <c r="I86" s="17"/>
      <c r="J86" s="17"/>
      <c r="K86" s="18"/>
      <c r="L86" s="15" t="s">
        <v>185</v>
      </c>
    </row>
    <row r="87" spans="1:12" ht="31.05" customHeight="1" x14ac:dyDescent="0.3">
      <c r="A87" s="19" t="s">
        <v>85</v>
      </c>
      <c r="B87" s="20"/>
      <c r="C87" s="3" t="s">
        <v>92</v>
      </c>
      <c r="D87" s="4" t="s">
        <v>11</v>
      </c>
      <c r="E87" s="5"/>
      <c r="F87" s="6"/>
      <c r="G87" s="6">
        <v>23949</v>
      </c>
      <c r="H87" s="16">
        <v>2240670</v>
      </c>
      <c r="I87" s="17"/>
      <c r="J87" s="17"/>
      <c r="K87" s="18"/>
      <c r="L87" s="15" t="s">
        <v>185</v>
      </c>
    </row>
    <row r="88" spans="1:12" ht="31.05" customHeight="1" x14ac:dyDescent="0.3">
      <c r="A88" s="19" t="s">
        <v>93</v>
      </c>
      <c r="B88" s="20"/>
      <c r="C88" s="3" t="s">
        <v>94</v>
      </c>
      <c r="D88" s="4" t="s">
        <v>11</v>
      </c>
      <c r="E88" s="5"/>
      <c r="F88" s="6"/>
      <c r="G88" s="6">
        <v>276739</v>
      </c>
      <c r="H88" s="16">
        <v>2216721</v>
      </c>
      <c r="I88" s="17"/>
      <c r="J88" s="17"/>
      <c r="K88" s="18"/>
      <c r="L88" s="15" t="s">
        <v>185</v>
      </c>
    </row>
    <row r="89" spans="1:12" ht="31.05" customHeight="1" x14ac:dyDescent="0.3">
      <c r="A89" s="19" t="s">
        <v>93</v>
      </c>
      <c r="B89" s="20"/>
      <c r="C89" s="3" t="s">
        <v>95</v>
      </c>
      <c r="D89" s="4" t="s">
        <v>11</v>
      </c>
      <c r="E89" s="5"/>
      <c r="F89" s="6"/>
      <c r="G89" s="6">
        <v>226031</v>
      </c>
      <c r="H89" s="16">
        <v>1939982</v>
      </c>
      <c r="I89" s="17"/>
      <c r="J89" s="17"/>
      <c r="K89" s="18"/>
      <c r="L89" s="15" t="s">
        <v>185</v>
      </c>
    </row>
    <row r="90" spans="1:12" ht="31.05" customHeight="1" x14ac:dyDescent="0.3">
      <c r="A90" s="19" t="s">
        <v>93</v>
      </c>
      <c r="B90" s="20"/>
      <c r="C90" s="3" t="s">
        <v>96</v>
      </c>
      <c r="D90" s="4" t="s">
        <v>11</v>
      </c>
      <c r="E90" s="5"/>
      <c r="F90" s="6"/>
      <c r="G90" s="6">
        <v>331510</v>
      </c>
      <c r="H90" s="16">
        <v>1713951</v>
      </c>
      <c r="I90" s="17"/>
      <c r="J90" s="17"/>
      <c r="K90" s="18"/>
      <c r="L90" s="15" t="s">
        <v>185</v>
      </c>
    </row>
    <row r="91" spans="1:12" ht="31.05" customHeight="1" x14ac:dyDescent="0.3">
      <c r="A91" s="19" t="s">
        <v>93</v>
      </c>
      <c r="B91" s="20"/>
      <c r="C91" s="3" t="s">
        <v>17</v>
      </c>
      <c r="D91" s="4" t="s">
        <v>18</v>
      </c>
      <c r="E91" s="5"/>
      <c r="F91" s="6"/>
      <c r="G91" s="6">
        <v>511930</v>
      </c>
      <c r="H91" s="16">
        <v>1382441</v>
      </c>
      <c r="I91" s="17"/>
      <c r="J91" s="17"/>
      <c r="K91" s="18"/>
      <c r="L91" s="15" t="s">
        <v>185</v>
      </c>
    </row>
    <row r="92" spans="1:12" ht="31.05" customHeight="1" x14ac:dyDescent="0.3">
      <c r="A92" s="19" t="s">
        <v>93</v>
      </c>
      <c r="B92" s="20"/>
      <c r="C92" s="3" t="s">
        <v>51</v>
      </c>
      <c r="D92" s="4" t="s">
        <v>11</v>
      </c>
      <c r="E92" s="5"/>
      <c r="F92" s="6"/>
      <c r="G92" s="6">
        <v>700000</v>
      </c>
      <c r="H92" s="16">
        <v>870511</v>
      </c>
      <c r="I92" s="17"/>
      <c r="J92" s="17"/>
      <c r="K92" s="18"/>
      <c r="L92" s="15" t="s">
        <v>185</v>
      </c>
    </row>
    <row r="93" spans="1:12" ht="31.05" customHeight="1" x14ac:dyDescent="0.3">
      <c r="A93" s="19" t="s">
        <v>93</v>
      </c>
      <c r="B93" s="20"/>
      <c r="C93" s="3" t="s">
        <v>97</v>
      </c>
      <c r="D93" s="4" t="s">
        <v>11</v>
      </c>
      <c r="E93" s="5"/>
      <c r="F93" s="6"/>
      <c r="G93" s="6">
        <v>89647</v>
      </c>
      <c r="H93" s="16">
        <v>170511</v>
      </c>
      <c r="I93" s="17"/>
      <c r="J93" s="17"/>
      <c r="K93" s="18"/>
      <c r="L93" s="15" t="s">
        <v>185</v>
      </c>
    </row>
    <row r="94" spans="1:12" ht="31.05" customHeight="1" x14ac:dyDescent="0.3">
      <c r="A94" s="19" t="s">
        <v>93</v>
      </c>
      <c r="B94" s="20"/>
      <c r="C94" s="3" t="s">
        <v>98</v>
      </c>
      <c r="D94" s="4" t="s">
        <v>18</v>
      </c>
      <c r="E94" s="5"/>
      <c r="F94" s="6">
        <v>17505</v>
      </c>
      <c r="G94" s="6"/>
      <c r="H94" s="16">
        <v>80864</v>
      </c>
      <c r="I94" s="17"/>
      <c r="J94" s="17"/>
      <c r="K94" s="18"/>
      <c r="L94" s="14" t="s">
        <v>205</v>
      </c>
    </row>
    <row r="95" spans="1:12" ht="31.05" customHeight="1" x14ac:dyDescent="0.3">
      <c r="A95" s="19" t="s">
        <v>93</v>
      </c>
      <c r="B95" s="20"/>
      <c r="C95" s="3" t="s">
        <v>98</v>
      </c>
      <c r="D95" s="4" t="s">
        <v>18</v>
      </c>
      <c r="E95" s="5"/>
      <c r="F95" s="6">
        <v>17505</v>
      </c>
      <c r="G95" s="6"/>
      <c r="H95" s="16">
        <v>98369</v>
      </c>
      <c r="I95" s="17"/>
      <c r="J95" s="17"/>
      <c r="K95" s="18"/>
      <c r="L95" s="14" t="s">
        <v>205</v>
      </c>
    </row>
    <row r="96" spans="1:12" ht="31.05" customHeight="1" x14ac:dyDescent="0.3">
      <c r="A96" s="19" t="s">
        <v>93</v>
      </c>
      <c r="B96" s="20"/>
      <c r="C96" s="3" t="s">
        <v>99</v>
      </c>
      <c r="D96" s="4" t="s">
        <v>11</v>
      </c>
      <c r="E96" s="5"/>
      <c r="F96" s="6"/>
      <c r="G96" s="6">
        <v>52271</v>
      </c>
      <c r="H96" s="16">
        <v>115874</v>
      </c>
      <c r="I96" s="17"/>
      <c r="J96" s="17"/>
      <c r="K96" s="18"/>
      <c r="L96" s="15" t="s">
        <v>185</v>
      </c>
    </row>
    <row r="97" spans="1:12" ht="31.05" customHeight="1" x14ac:dyDescent="0.3">
      <c r="A97" s="19" t="s">
        <v>93</v>
      </c>
      <c r="B97" s="20"/>
      <c r="C97" s="3" t="s">
        <v>100</v>
      </c>
      <c r="D97" s="4" t="s">
        <v>11</v>
      </c>
      <c r="E97" s="5"/>
      <c r="F97" s="6"/>
      <c r="G97" s="6">
        <v>23351</v>
      </c>
      <c r="H97" s="16">
        <v>63603</v>
      </c>
      <c r="I97" s="17"/>
      <c r="J97" s="17"/>
      <c r="K97" s="18"/>
      <c r="L97" s="15" t="s">
        <v>185</v>
      </c>
    </row>
    <row r="98" spans="1:12" ht="31.05" customHeight="1" x14ac:dyDescent="0.3">
      <c r="A98" s="19" t="s">
        <v>101</v>
      </c>
      <c r="B98" s="20"/>
      <c r="C98" s="3" t="s">
        <v>48</v>
      </c>
      <c r="D98" s="4" t="s">
        <v>9</v>
      </c>
      <c r="E98" s="5"/>
      <c r="F98" s="6">
        <v>3044202</v>
      </c>
      <c r="G98" s="6"/>
      <c r="H98" s="16">
        <v>40252</v>
      </c>
      <c r="I98" s="17"/>
      <c r="J98" s="17"/>
      <c r="K98" s="18"/>
      <c r="L98" s="14" t="s">
        <v>204</v>
      </c>
    </row>
    <row r="99" spans="1:12" ht="31.05" customHeight="1" x14ac:dyDescent="0.3">
      <c r="A99" s="19" t="s">
        <v>101</v>
      </c>
      <c r="B99" s="20"/>
      <c r="C99" s="3" t="s">
        <v>102</v>
      </c>
      <c r="D99" s="4" t="s">
        <v>11</v>
      </c>
      <c r="E99" s="5"/>
      <c r="F99" s="6"/>
      <c r="G99" s="6">
        <v>46246</v>
      </c>
      <c r="H99" s="16">
        <v>3084454</v>
      </c>
      <c r="I99" s="17"/>
      <c r="J99" s="17"/>
      <c r="K99" s="18"/>
      <c r="L99" s="15" t="s">
        <v>185</v>
      </c>
    </row>
    <row r="100" spans="1:12" ht="31.05" customHeight="1" x14ac:dyDescent="0.3">
      <c r="A100" s="19" t="s">
        <v>101</v>
      </c>
      <c r="B100" s="20"/>
      <c r="C100" s="3" t="s">
        <v>17</v>
      </c>
      <c r="D100" s="4" t="s">
        <v>18</v>
      </c>
      <c r="E100" s="5"/>
      <c r="F100" s="6"/>
      <c r="G100" s="6">
        <v>212707</v>
      </c>
      <c r="H100" s="16">
        <v>3038208</v>
      </c>
      <c r="I100" s="17"/>
      <c r="J100" s="17"/>
      <c r="K100" s="18"/>
      <c r="L100" s="15" t="s">
        <v>185</v>
      </c>
    </row>
    <row r="101" spans="1:12" ht="31.05" customHeight="1" x14ac:dyDescent="0.3">
      <c r="A101" s="19" t="s">
        <v>101</v>
      </c>
      <c r="B101" s="20"/>
      <c r="C101" s="3" t="s">
        <v>103</v>
      </c>
      <c r="D101" s="4" t="s">
        <v>11</v>
      </c>
      <c r="E101" s="5"/>
      <c r="F101" s="6"/>
      <c r="G101" s="6">
        <v>565349</v>
      </c>
      <c r="H101" s="16">
        <v>2825501</v>
      </c>
      <c r="I101" s="17"/>
      <c r="J101" s="17"/>
      <c r="K101" s="18"/>
      <c r="L101" s="15" t="s">
        <v>185</v>
      </c>
    </row>
    <row r="102" spans="1:12" ht="31.05" customHeight="1" x14ac:dyDescent="0.3">
      <c r="A102" s="19" t="s">
        <v>101</v>
      </c>
      <c r="B102" s="20"/>
      <c r="C102" s="3" t="s">
        <v>104</v>
      </c>
      <c r="D102" s="4" t="s">
        <v>11</v>
      </c>
      <c r="E102" s="5"/>
      <c r="F102" s="6"/>
      <c r="G102" s="6">
        <v>341623</v>
      </c>
      <c r="H102" s="16">
        <v>2260152</v>
      </c>
      <c r="I102" s="17"/>
      <c r="J102" s="17"/>
      <c r="K102" s="18"/>
      <c r="L102" s="15" t="s">
        <v>185</v>
      </c>
    </row>
    <row r="103" spans="1:12" ht="31.05" customHeight="1" x14ac:dyDescent="0.3">
      <c r="A103" s="19" t="s">
        <v>101</v>
      </c>
      <c r="B103" s="20"/>
      <c r="C103" s="3" t="s">
        <v>105</v>
      </c>
      <c r="D103" s="4" t="s">
        <v>11</v>
      </c>
      <c r="E103" s="5"/>
      <c r="F103" s="6"/>
      <c r="G103" s="6">
        <v>63353</v>
      </c>
      <c r="H103" s="16">
        <v>1918529</v>
      </c>
      <c r="I103" s="17"/>
      <c r="J103" s="17"/>
      <c r="K103" s="18"/>
      <c r="L103" s="15" t="s">
        <v>185</v>
      </c>
    </row>
    <row r="104" spans="1:12" ht="31.05" customHeight="1" x14ac:dyDescent="0.3">
      <c r="A104" s="19" t="s">
        <v>101</v>
      </c>
      <c r="B104" s="20"/>
      <c r="C104" s="3" t="s">
        <v>106</v>
      </c>
      <c r="D104" s="4" t="s">
        <v>18</v>
      </c>
      <c r="E104" s="5"/>
      <c r="F104" s="6">
        <v>4509844</v>
      </c>
      <c r="G104" s="6"/>
      <c r="H104" s="16">
        <v>1855176</v>
      </c>
      <c r="I104" s="17"/>
      <c r="J104" s="17"/>
      <c r="K104" s="18"/>
      <c r="L104" s="15" t="s">
        <v>194</v>
      </c>
    </row>
    <row r="105" spans="1:12" ht="31.05" customHeight="1" x14ac:dyDescent="0.3">
      <c r="A105" s="19" t="s">
        <v>101</v>
      </c>
      <c r="B105" s="20"/>
      <c r="C105" s="3" t="s">
        <v>107</v>
      </c>
      <c r="D105" s="4" t="s">
        <v>11</v>
      </c>
      <c r="E105" s="5"/>
      <c r="F105" s="6"/>
      <c r="G105" s="6">
        <v>3000000</v>
      </c>
      <c r="H105" s="16">
        <v>6365020</v>
      </c>
      <c r="I105" s="17"/>
      <c r="J105" s="17"/>
      <c r="K105" s="18"/>
      <c r="L105" s="15" t="s">
        <v>185</v>
      </c>
    </row>
    <row r="106" spans="1:12" ht="31.05" customHeight="1" x14ac:dyDescent="0.3">
      <c r="A106" s="19" t="s">
        <v>101</v>
      </c>
      <c r="B106" s="20"/>
      <c r="C106" s="3" t="s">
        <v>30</v>
      </c>
      <c r="D106" s="4" t="s">
        <v>11</v>
      </c>
      <c r="E106" s="5"/>
      <c r="F106" s="6"/>
      <c r="G106" s="6">
        <v>1093919</v>
      </c>
      <c r="H106" s="16">
        <v>3365020</v>
      </c>
      <c r="I106" s="17"/>
      <c r="J106" s="17"/>
      <c r="K106" s="18"/>
      <c r="L106" s="15" t="s">
        <v>185</v>
      </c>
    </row>
    <row r="107" spans="1:12" ht="31.05" customHeight="1" x14ac:dyDescent="0.3">
      <c r="A107" s="19" t="s">
        <v>101</v>
      </c>
      <c r="B107" s="20"/>
      <c r="C107" s="3" t="s">
        <v>77</v>
      </c>
      <c r="D107" s="4" t="s">
        <v>18</v>
      </c>
      <c r="E107" s="5"/>
      <c r="F107" s="6"/>
      <c r="G107" s="6">
        <v>37973</v>
      </c>
      <c r="H107" s="16">
        <v>2271101</v>
      </c>
      <c r="I107" s="17"/>
      <c r="J107" s="17"/>
      <c r="K107" s="18"/>
      <c r="L107" s="15" t="s">
        <v>185</v>
      </c>
    </row>
    <row r="108" spans="1:12" ht="31.05" customHeight="1" x14ac:dyDescent="0.3">
      <c r="A108" s="19" t="s">
        <v>101</v>
      </c>
      <c r="B108" s="20"/>
      <c r="C108" s="3" t="s">
        <v>108</v>
      </c>
      <c r="D108" s="4" t="s">
        <v>11</v>
      </c>
      <c r="E108" s="5"/>
      <c r="F108" s="6"/>
      <c r="G108" s="6">
        <v>96558</v>
      </c>
      <c r="H108" s="16">
        <v>2233128</v>
      </c>
      <c r="I108" s="17"/>
      <c r="J108" s="17"/>
      <c r="K108" s="18"/>
      <c r="L108" s="15" t="s">
        <v>185</v>
      </c>
    </row>
    <row r="109" spans="1:12" ht="31.05" customHeight="1" x14ac:dyDescent="0.3">
      <c r="A109" s="19" t="s">
        <v>101</v>
      </c>
      <c r="B109" s="20"/>
      <c r="C109" s="3" t="s">
        <v>109</v>
      </c>
      <c r="D109" s="4" t="s">
        <v>11</v>
      </c>
      <c r="E109" s="5"/>
      <c r="F109" s="6"/>
      <c r="G109" s="6">
        <v>30270</v>
      </c>
      <c r="H109" s="16">
        <v>2136570</v>
      </c>
      <c r="I109" s="17"/>
      <c r="J109" s="17"/>
      <c r="K109" s="18"/>
      <c r="L109" s="15" t="s">
        <v>185</v>
      </c>
    </row>
    <row r="110" spans="1:12" ht="31.05" customHeight="1" x14ac:dyDescent="0.3">
      <c r="A110" s="19" t="s">
        <v>110</v>
      </c>
      <c r="B110" s="20"/>
      <c r="C110" s="3" t="s">
        <v>8</v>
      </c>
      <c r="D110" s="4" t="s">
        <v>9</v>
      </c>
      <c r="E110" s="5"/>
      <c r="F110" s="6"/>
      <c r="G110" s="6">
        <v>2885037</v>
      </c>
      <c r="H110" s="16">
        <v>2106300</v>
      </c>
      <c r="I110" s="17"/>
      <c r="J110" s="17"/>
      <c r="K110" s="18"/>
      <c r="L110" s="15" t="s">
        <v>185</v>
      </c>
    </row>
    <row r="111" spans="1:12" ht="31.05" customHeight="1" x14ac:dyDescent="0.3">
      <c r="A111" s="19" t="s">
        <v>110</v>
      </c>
      <c r="B111" s="20"/>
      <c r="C111" s="3" t="s">
        <v>41</v>
      </c>
      <c r="D111" s="4" t="s">
        <v>71</v>
      </c>
      <c r="E111" s="5" t="s">
        <v>111</v>
      </c>
      <c r="F111" s="6"/>
      <c r="G111" s="6">
        <v>2106300</v>
      </c>
      <c r="H111" s="16">
        <v>-778737</v>
      </c>
      <c r="I111" s="17"/>
      <c r="J111" s="17"/>
      <c r="K111" s="18"/>
      <c r="L111" s="15" t="s">
        <v>185</v>
      </c>
    </row>
    <row r="112" spans="1:12" ht="31.05" customHeight="1" x14ac:dyDescent="0.3">
      <c r="A112" s="19" t="s">
        <v>110</v>
      </c>
      <c r="B112" s="20"/>
      <c r="C112" s="3" t="s">
        <v>112</v>
      </c>
      <c r="D112" s="4" t="s">
        <v>18</v>
      </c>
      <c r="E112" s="5"/>
      <c r="F112" s="6">
        <v>1044276</v>
      </c>
      <c r="G112" s="6"/>
      <c r="H112" s="16">
        <v>-2885037</v>
      </c>
      <c r="I112" s="17"/>
      <c r="J112" s="17"/>
      <c r="K112" s="18"/>
      <c r="L112" s="15" t="s">
        <v>196</v>
      </c>
    </row>
    <row r="113" spans="1:12" ht="31.05" customHeight="1" x14ac:dyDescent="0.3">
      <c r="A113" s="19" t="s">
        <v>110</v>
      </c>
      <c r="B113" s="20"/>
      <c r="C113" s="3" t="s">
        <v>113</v>
      </c>
      <c r="D113" s="4" t="s">
        <v>18</v>
      </c>
      <c r="E113" s="5"/>
      <c r="F113" s="6">
        <v>5896350</v>
      </c>
      <c r="G113" s="6"/>
      <c r="H113" s="16">
        <v>-1840761</v>
      </c>
      <c r="I113" s="17"/>
      <c r="J113" s="17"/>
      <c r="K113" s="18"/>
      <c r="L113" s="15" t="s">
        <v>203</v>
      </c>
    </row>
    <row r="114" spans="1:12" ht="31.05" customHeight="1" x14ac:dyDescent="0.3">
      <c r="A114" s="19" t="s">
        <v>110</v>
      </c>
      <c r="B114" s="20"/>
      <c r="C114" s="3" t="s">
        <v>50</v>
      </c>
      <c r="D114" s="4" t="s">
        <v>11</v>
      </c>
      <c r="E114" s="5"/>
      <c r="F114" s="6"/>
      <c r="G114" s="6">
        <v>755305</v>
      </c>
      <c r="H114" s="16">
        <v>4055589</v>
      </c>
      <c r="I114" s="17"/>
      <c r="J114" s="17"/>
      <c r="K114" s="18"/>
      <c r="L114" s="15" t="s">
        <v>185</v>
      </c>
    </row>
    <row r="115" spans="1:12" ht="31.05" customHeight="1" x14ac:dyDescent="0.3">
      <c r="A115" s="19" t="s">
        <v>110</v>
      </c>
      <c r="B115" s="20"/>
      <c r="C115" s="3" t="s">
        <v>107</v>
      </c>
      <c r="D115" s="4" t="s">
        <v>11</v>
      </c>
      <c r="E115" s="5"/>
      <c r="F115" s="6"/>
      <c r="G115" s="6">
        <v>3000000</v>
      </c>
      <c r="H115" s="16">
        <v>3300284</v>
      </c>
      <c r="I115" s="17"/>
      <c r="J115" s="17"/>
      <c r="K115" s="18"/>
      <c r="L115" s="15" t="s">
        <v>185</v>
      </c>
    </row>
    <row r="116" spans="1:12" ht="31.05" customHeight="1" x14ac:dyDescent="0.3">
      <c r="A116" s="19" t="s">
        <v>110</v>
      </c>
      <c r="B116" s="20"/>
      <c r="C116" s="3" t="s">
        <v>114</v>
      </c>
      <c r="D116" s="4" t="s">
        <v>18</v>
      </c>
      <c r="E116" s="5"/>
      <c r="F116" s="6"/>
      <c r="G116" s="6">
        <v>300284</v>
      </c>
      <c r="H116" s="16">
        <v>300284</v>
      </c>
      <c r="I116" s="17"/>
      <c r="J116" s="17"/>
      <c r="K116" s="18"/>
      <c r="L116" s="15" t="s">
        <v>185</v>
      </c>
    </row>
    <row r="117" spans="1:12" ht="31.05" customHeight="1" x14ac:dyDescent="0.3">
      <c r="A117" s="19" t="s">
        <v>115</v>
      </c>
      <c r="B117" s="20"/>
      <c r="C117" s="3" t="s">
        <v>8</v>
      </c>
      <c r="D117" s="4" t="s">
        <v>9</v>
      </c>
      <c r="E117" s="5"/>
      <c r="F117" s="6"/>
      <c r="G117" s="6">
        <v>159165</v>
      </c>
      <c r="H117" s="16">
        <v>0</v>
      </c>
      <c r="I117" s="17"/>
      <c r="J117" s="17"/>
      <c r="K117" s="18"/>
      <c r="L117" s="15" t="s">
        <v>185</v>
      </c>
    </row>
    <row r="118" spans="1:12" ht="31.05" customHeight="1" x14ac:dyDescent="0.3">
      <c r="A118" s="19" t="s">
        <v>115</v>
      </c>
      <c r="B118" s="20"/>
      <c r="C118" s="3" t="s">
        <v>45</v>
      </c>
      <c r="D118" s="4" t="s">
        <v>18</v>
      </c>
      <c r="E118" s="5"/>
      <c r="F118" s="6"/>
      <c r="G118" s="6">
        <v>37890</v>
      </c>
      <c r="H118" s="16">
        <v>-159165</v>
      </c>
      <c r="I118" s="17"/>
      <c r="J118" s="17"/>
      <c r="K118" s="18"/>
      <c r="L118" s="15" t="s">
        <v>185</v>
      </c>
    </row>
    <row r="119" spans="1:12" ht="31.05" customHeight="1" x14ac:dyDescent="0.3">
      <c r="A119" s="19" t="s">
        <v>115</v>
      </c>
      <c r="B119" s="20"/>
      <c r="C119" s="3" t="s">
        <v>45</v>
      </c>
      <c r="D119" s="4" t="s">
        <v>18</v>
      </c>
      <c r="E119" s="5"/>
      <c r="F119" s="6"/>
      <c r="G119" s="6">
        <v>108053</v>
      </c>
      <c r="H119" s="16">
        <v>-197055</v>
      </c>
      <c r="I119" s="17"/>
      <c r="J119" s="17"/>
      <c r="K119" s="18"/>
      <c r="L119" s="15" t="s">
        <v>185</v>
      </c>
    </row>
    <row r="120" spans="1:12" ht="31.05" customHeight="1" x14ac:dyDescent="0.3">
      <c r="A120" s="19" t="s">
        <v>115</v>
      </c>
      <c r="B120" s="20"/>
      <c r="C120" s="3" t="s">
        <v>81</v>
      </c>
      <c r="D120" s="4" t="s">
        <v>116</v>
      </c>
      <c r="E120" s="5" t="s">
        <v>117</v>
      </c>
      <c r="F120" s="6"/>
      <c r="G120" s="6">
        <v>32650</v>
      </c>
      <c r="H120" s="16">
        <v>-305108</v>
      </c>
      <c r="I120" s="17"/>
      <c r="J120" s="17"/>
      <c r="K120" s="18"/>
      <c r="L120" s="15" t="s">
        <v>185</v>
      </c>
    </row>
    <row r="121" spans="1:12" ht="31.05" customHeight="1" x14ac:dyDescent="0.3">
      <c r="A121" s="19" t="s">
        <v>115</v>
      </c>
      <c r="B121" s="20"/>
      <c r="C121" s="3" t="s">
        <v>19</v>
      </c>
      <c r="D121" s="4" t="s">
        <v>18</v>
      </c>
      <c r="E121" s="5"/>
      <c r="F121" s="6">
        <v>5019712</v>
      </c>
      <c r="G121" s="6"/>
      <c r="H121" s="16">
        <v>-337758</v>
      </c>
      <c r="I121" s="17"/>
      <c r="J121" s="17"/>
      <c r="K121" s="18"/>
      <c r="L121" s="15" t="s">
        <v>203</v>
      </c>
    </row>
    <row r="122" spans="1:12" ht="31.05" customHeight="1" x14ac:dyDescent="0.3">
      <c r="A122" s="19" t="s">
        <v>115</v>
      </c>
      <c r="B122" s="20"/>
      <c r="C122" s="3" t="s">
        <v>17</v>
      </c>
      <c r="D122" s="4" t="s">
        <v>18</v>
      </c>
      <c r="E122" s="5"/>
      <c r="F122" s="6"/>
      <c r="G122" s="6">
        <v>120325</v>
      </c>
      <c r="H122" s="16">
        <v>4681954</v>
      </c>
      <c r="I122" s="17"/>
      <c r="J122" s="17"/>
      <c r="K122" s="18"/>
      <c r="L122" s="15" t="s">
        <v>185</v>
      </c>
    </row>
    <row r="123" spans="1:12" ht="31.05" customHeight="1" x14ac:dyDescent="0.3">
      <c r="A123" s="19" t="s">
        <v>115</v>
      </c>
      <c r="B123" s="20"/>
      <c r="C123" s="3" t="s">
        <v>118</v>
      </c>
      <c r="D123" s="4" t="s">
        <v>11</v>
      </c>
      <c r="E123" s="5"/>
      <c r="F123" s="6"/>
      <c r="G123" s="6">
        <v>90480</v>
      </c>
      <c r="H123" s="16">
        <v>4561629</v>
      </c>
      <c r="I123" s="17"/>
      <c r="J123" s="17"/>
      <c r="K123" s="18"/>
      <c r="L123" s="15" t="s">
        <v>185</v>
      </c>
    </row>
    <row r="124" spans="1:12" ht="31.05" customHeight="1" x14ac:dyDescent="0.3">
      <c r="A124" s="19" t="s">
        <v>115</v>
      </c>
      <c r="B124" s="20"/>
      <c r="C124" s="3" t="s">
        <v>119</v>
      </c>
      <c r="D124" s="4" t="s">
        <v>11</v>
      </c>
      <c r="E124" s="5"/>
      <c r="F124" s="6"/>
      <c r="G124" s="6">
        <v>61160</v>
      </c>
      <c r="H124" s="16">
        <v>4471149</v>
      </c>
      <c r="I124" s="17"/>
      <c r="J124" s="17"/>
      <c r="K124" s="18"/>
      <c r="L124" s="15" t="s">
        <v>185</v>
      </c>
    </row>
    <row r="125" spans="1:12" ht="31.05" customHeight="1" x14ac:dyDescent="0.3">
      <c r="A125" s="19" t="s">
        <v>115</v>
      </c>
      <c r="B125" s="20"/>
      <c r="C125" s="3" t="s">
        <v>120</v>
      </c>
      <c r="D125" s="4" t="s">
        <v>11</v>
      </c>
      <c r="E125" s="5"/>
      <c r="F125" s="6"/>
      <c r="G125" s="6">
        <v>153359</v>
      </c>
      <c r="H125" s="16">
        <v>4409989</v>
      </c>
      <c r="I125" s="17"/>
      <c r="J125" s="17"/>
      <c r="K125" s="18"/>
      <c r="L125" s="15" t="s">
        <v>185</v>
      </c>
    </row>
    <row r="126" spans="1:12" ht="31.05" customHeight="1" x14ac:dyDescent="0.3">
      <c r="A126" s="19" t="s">
        <v>115</v>
      </c>
      <c r="B126" s="20"/>
      <c r="C126" s="3" t="s">
        <v>121</v>
      </c>
      <c r="D126" s="4" t="s">
        <v>11</v>
      </c>
      <c r="E126" s="5"/>
      <c r="F126" s="6"/>
      <c r="G126" s="6">
        <v>19448</v>
      </c>
      <c r="H126" s="16">
        <v>4256630</v>
      </c>
      <c r="I126" s="17"/>
      <c r="J126" s="17"/>
      <c r="K126" s="18"/>
      <c r="L126" s="15" t="s">
        <v>185</v>
      </c>
    </row>
    <row r="127" spans="1:12" ht="31.05" customHeight="1" x14ac:dyDescent="0.3">
      <c r="A127" s="19" t="s">
        <v>115</v>
      </c>
      <c r="B127" s="20"/>
      <c r="C127" s="3" t="s">
        <v>122</v>
      </c>
      <c r="D127" s="4" t="s">
        <v>11</v>
      </c>
      <c r="E127" s="5"/>
      <c r="F127" s="6"/>
      <c r="G127" s="6">
        <v>46101</v>
      </c>
      <c r="H127" s="16">
        <v>4237182</v>
      </c>
      <c r="I127" s="17"/>
      <c r="J127" s="17"/>
      <c r="K127" s="18"/>
      <c r="L127" s="15" t="s">
        <v>185</v>
      </c>
    </row>
    <row r="128" spans="1:12" ht="31.05" customHeight="1" x14ac:dyDescent="0.3">
      <c r="A128" s="19" t="s">
        <v>123</v>
      </c>
      <c r="B128" s="20"/>
      <c r="C128" s="3" t="s">
        <v>124</v>
      </c>
      <c r="D128" s="4" t="s">
        <v>11</v>
      </c>
      <c r="E128" s="5"/>
      <c r="F128" s="6"/>
      <c r="G128" s="6">
        <v>49980</v>
      </c>
      <c r="H128" s="16">
        <v>4191081</v>
      </c>
      <c r="I128" s="17"/>
      <c r="J128" s="17"/>
      <c r="K128" s="18"/>
      <c r="L128" s="15" t="s">
        <v>185</v>
      </c>
    </row>
    <row r="129" spans="1:12" ht="31.05" customHeight="1" x14ac:dyDescent="0.3">
      <c r="A129" s="19" t="s">
        <v>123</v>
      </c>
      <c r="B129" s="20"/>
      <c r="C129" s="3" t="s">
        <v>124</v>
      </c>
      <c r="D129" s="4" t="s">
        <v>11</v>
      </c>
      <c r="E129" s="5"/>
      <c r="F129" s="6"/>
      <c r="G129" s="6">
        <v>699720</v>
      </c>
      <c r="H129" s="16">
        <v>4141101</v>
      </c>
      <c r="I129" s="17"/>
      <c r="J129" s="17"/>
      <c r="K129" s="18"/>
      <c r="L129" s="15" t="s">
        <v>185</v>
      </c>
    </row>
    <row r="130" spans="1:12" ht="31.05" customHeight="1" x14ac:dyDescent="0.3">
      <c r="A130" s="19" t="s">
        <v>123</v>
      </c>
      <c r="B130" s="20"/>
      <c r="C130" s="3" t="s">
        <v>125</v>
      </c>
      <c r="D130" s="4" t="s">
        <v>11</v>
      </c>
      <c r="E130" s="5"/>
      <c r="F130" s="6"/>
      <c r="G130" s="6">
        <v>95200</v>
      </c>
      <c r="H130" s="16">
        <v>3441381</v>
      </c>
      <c r="I130" s="17"/>
      <c r="J130" s="17"/>
      <c r="K130" s="18"/>
      <c r="L130" s="15" t="s">
        <v>185</v>
      </c>
    </row>
    <row r="131" spans="1:12" ht="31.05" customHeight="1" x14ac:dyDescent="0.3">
      <c r="A131" s="19" t="s">
        <v>123</v>
      </c>
      <c r="B131" s="20"/>
      <c r="C131" s="3" t="s">
        <v>17</v>
      </c>
      <c r="D131" s="4" t="s">
        <v>18</v>
      </c>
      <c r="E131" s="5"/>
      <c r="F131" s="6"/>
      <c r="G131" s="6">
        <v>54427</v>
      </c>
      <c r="H131" s="16">
        <v>3346181</v>
      </c>
      <c r="I131" s="17"/>
      <c r="J131" s="17"/>
      <c r="K131" s="18"/>
      <c r="L131" s="15" t="s">
        <v>185</v>
      </c>
    </row>
    <row r="132" spans="1:12" ht="31.05" customHeight="1" x14ac:dyDescent="0.3">
      <c r="A132" s="19" t="s">
        <v>123</v>
      </c>
      <c r="B132" s="20"/>
      <c r="C132" s="3" t="s">
        <v>126</v>
      </c>
      <c r="D132" s="4" t="s">
        <v>11</v>
      </c>
      <c r="E132" s="5"/>
      <c r="F132" s="6">
        <v>17136</v>
      </c>
      <c r="G132" s="6"/>
      <c r="H132" s="16">
        <v>3291754</v>
      </c>
      <c r="I132" s="17"/>
      <c r="J132" s="17"/>
      <c r="K132" s="18"/>
      <c r="L132" s="15" t="s">
        <v>206</v>
      </c>
    </row>
    <row r="133" spans="1:12" ht="31.05" customHeight="1" x14ac:dyDescent="0.3">
      <c r="A133" s="19" t="s">
        <v>123</v>
      </c>
      <c r="B133" s="20"/>
      <c r="C133" s="3" t="s">
        <v>127</v>
      </c>
      <c r="D133" s="4" t="s">
        <v>18</v>
      </c>
      <c r="E133" s="5"/>
      <c r="F133" s="6"/>
      <c r="G133" s="6">
        <v>200826</v>
      </c>
      <c r="H133" s="16">
        <v>3308890</v>
      </c>
      <c r="I133" s="17"/>
      <c r="J133" s="17"/>
      <c r="K133" s="18"/>
      <c r="L133" s="15" t="s">
        <v>185</v>
      </c>
    </row>
    <row r="134" spans="1:12" ht="31.05" customHeight="1" x14ac:dyDescent="0.3">
      <c r="A134" s="19" t="s">
        <v>123</v>
      </c>
      <c r="B134" s="20"/>
      <c r="C134" s="3" t="s">
        <v>39</v>
      </c>
      <c r="D134" s="4" t="s">
        <v>11</v>
      </c>
      <c r="E134" s="5"/>
      <c r="F134" s="6"/>
      <c r="G134" s="6">
        <v>190000</v>
      </c>
      <c r="H134" s="16">
        <v>3108064</v>
      </c>
      <c r="I134" s="17"/>
      <c r="J134" s="17"/>
      <c r="K134" s="18"/>
      <c r="L134" s="15" t="s">
        <v>185</v>
      </c>
    </row>
    <row r="135" spans="1:12" ht="31.05" customHeight="1" x14ac:dyDescent="0.3">
      <c r="A135" s="19" t="s">
        <v>123</v>
      </c>
      <c r="B135" s="20"/>
      <c r="C135" s="3" t="s">
        <v>128</v>
      </c>
      <c r="D135" s="4" t="s">
        <v>11</v>
      </c>
      <c r="E135" s="5"/>
      <c r="F135" s="6"/>
      <c r="G135" s="6">
        <v>74964</v>
      </c>
      <c r="H135" s="16">
        <v>2918064</v>
      </c>
      <c r="I135" s="17"/>
      <c r="J135" s="17"/>
      <c r="K135" s="18"/>
      <c r="L135" s="15" t="s">
        <v>185</v>
      </c>
    </row>
    <row r="136" spans="1:12" ht="31.05" customHeight="1" x14ac:dyDescent="0.3">
      <c r="A136" s="19" t="s">
        <v>123</v>
      </c>
      <c r="B136" s="20"/>
      <c r="C136" s="3" t="s">
        <v>129</v>
      </c>
      <c r="D136" s="4" t="s">
        <v>11</v>
      </c>
      <c r="E136" s="5"/>
      <c r="F136" s="6">
        <v>339150</v>
      </c>
      <c r="G136" s="6"/>
      <c r="H136" s="16">
        <v>2843100</v>
      </c>
      <c r="I136" s="17"/>
      <c r="J136" s="17"/>
      <c r="K136" s="18"/>
      <c r="L136" s="15" t="s">
        <v>203</v>
      </c>
    </row>
    <row r="137" spans="1:12" ht="31.05" customHeight="1" x14ac:dyDescent="0.3">
      <c r="A137" s="19" t="s">
        <v>130</v>
      </c>
      <c r="B137" s="20"/>
      <c r="C137" s="3" t="s">
        <v>131</v>
      </c>
      <c r="D137" s="4" t="s">
        <v>11</v>
      </c>
      <c r="E137" s="5"/>
      <c r="F137" s="6"/>
      <c r="G137" s="6">
        <v>90890</v>
      </c>
      <c r="H137" s="16">
        <v>3182250</v>
      </c>
      <c r="I137" s="17"/>
      <c r="J137" s="17"/>
      <c r="K137" s="18"/>
      <c r="L137" s="15" t="s">
        <v>185</v>
      </c>
    </row>
    <row r="138" spans="1:12" ht="31.05" customHeight="1" x14ac:dyDescent="0.3">
      <c r="A138" s="19" t="s">
        <v>130</v>
      </c>
      <c r="B138" s="20"/>
      <c r="C138" s="3" t="s">
        <v>17</v>
      </c>
      <c r="D138" s="4" t="s">
        <v>18</v>
      </c>
      <c r="E138" s="5"/>
      <c r="F138" s="6"/>
      <c r="G138" s="6">
        <v>47846</v>
      </c>
      <c r="H138" s="16">
        <v>3091360</v>
      </c>
      <c r="I138" s="17"/>
      <c r="J138" s="17"/>
      <c r="K138" s="18"/>
      <c r="L138" s="15" t="s">
        <v>185</v>
      </c>
    </row>
    <row r="139" spans="1:12" ht="31.05" customHeight="1" x14ac:dyDescent="0.3">
      <c r="A139" s="19" t="s">
        <v>130</v>
      </c>
      <c r="B139" s="20"/>
      <c r="C139" s="3" t="s">
        <v>132</v>
      </c>
      <c r="D139" s="4" t="s">
        <v>11</v>
      </c>
      <c r="E139" s="5"/>
      <c r="F139" s="6"/>
      <c r="G139" s="6">
        <v>12990</v>
      </c>
      <c r="H139" s="16">
        <v>3043514</v>
      </c>
      <c r="I139" s="17"/>
      <c r="J139" s="17"/>
      <c r="K139" s="18"/>
      <c r="L139" s="15" t="s">
        <v>185</v>
      </c>
    </row>
    <row r="140" spans="1:12" ht="31.05" customHeight="1" x14ac:dyDescent="0.3">
      <c r="A140" s="19" t="s">
        <v>130</v>
      </c>
      <c r="B140" s="20"/>
      <c r="C140" s="3" t="s">
        <v>133</v>
      </c>
      <c r="D140" s="4" t="s">
        <v>11</v>
      </c>
      <c r="E140" s="5"/>
      <c r="F140" s="6"/>
      <c r="G140" s="6">
        <v>39600</v>
      </c>
      <c r="H140" s="16">
        <v>3030524</v>
      </c>
      <c r="I140" s="17"/>
      <c r="J140" s="17"/>
      <c r="K140" s="18"/>
      <c r="L140" s="15" t="s">
        <v>185</v>
      </c>
    </row>
    <row r="141" spans="1:12" ht="31.05" customHeight="1" x14ac:dyDescent="0.3">
      <c r="A141" s="19" t="s">
        <v>134</v>
      </c>
      <c r="B141" s="20"/>
      <c r="C141" s="3" t="s">
        <v>48</v>
      </c>
      <c r="D141" s="4" t="s">
        <v>9</v>
      </c>
      <c r="E141" s="5"/>
      <c r="F141" s="6">
        <v>124912</v>
      </c>
      <c r="G141" s="6"/>
      <c r="H141" s="16">
        <v>2990924</v>
      </c>
      <c r="I141" s="17"/>
      <c r="J141" s="17"/>
      <c r="K141" s="18"/>
      <c r="L141" s="14" t="s">
        <v>204</v>
      </c>
    </row>
    <row r="142" spans="1:12" ht="31.05" customHeight="1" x14ac:dyDescent="0.3">
      <c r="A142" s="19" t="s">
        <v>134</v>
      </c>
      <c r="B142" s="20"/>
      <c r="C142" s="3" t="s">
        <v>135</v>
      </c>
      <c r="D142" s="4" t="s">
        <v>18</v>
      </c>
      <c r="E142" s="5"/>
      <c r="F142" s="6"/>
      <c r="G142" s="6">
        <v>212183</v>
      </c>
      <c r="H142" s="16">
        <v>3115836</v>
      </c>
      <c r="I142" s="17"/>
      <c r="J142" s="17"/>
      <c r="K142" s="18"/>
      <c r="L142" s="15" t="s">
        <v>185</v>
      </c>
    </row>
    <row r="143" spans="1:12" ht="31.05" customHeight="1" x14ac:dyDescent="0.3">
      <c r="A143" s="19" t="s">
        <v>134</v>
      </c>
      <c r="B143" s="20"/>
      <c r="C143" s="3" t="s">
        <v>17</v>
      </c>
      <c r="D143" s="4" t="s">
        <v>18</v>
      </c>
      <c r="E143" s="5"/>
      <c r="F143" s="6"/>
      <c r="G143" s="6">
        <v>145692</v>
      </c>
      <c r="H143" s="16">
        <v>2903653</v>
      </c>
      <c r="I143" s="17"/>
      <c r="J143" s="17"/>
      <c r="K143" s="18"/>
      <c r="L143" s="15" t="s">
        <v>185</v>
      </c>
    </row>
    <row r="144" spans="1:12" ht="31.05" customHeight="1" x14ac:dyDescent="0.3">
      <c r="A144" s="19" t="s">
        <v>134</v>
      </c>
      <c r="B144" s="20"/>
      <c r="C144" s="3" t="s">
        <v>136</v>
      </c>
      <c r="D144" s="4" t="s">
        <v>18</v>
      </c>
      <c r="E144" s="5"/>
      <c r="F144" s="6"/>
      <c r="G144" s="6">
        <v>4608822</v>
      </c>
      <c r="H144" s="16">
        <v>2757961</v>
      </c>
      <c r="I144" s="17"/>
      <c r="J144" s="17"/>
      <c r="K144" s="18"/>
      <c r="L144" s="15" t="s">
        <v>185</v>
      </c>
    </row>
    <row r="145" spans="1:12" ht="31.05" customHeight="1" x14ac:dyDescent="0.3">
      <c r="A145" s="19" t="s">
        <v>134</v>
      </c>
      <c r="B145" s="20"/>
      <c r="C145" s="3" t="s">
        <v>137</v>
      </c>
      <c r="D145" s="4" t="s">
        <v>18</v>
      </c>
      <c r="E145" s="5"/>
      <c r="F145" s="6"/>
      <c r="G145" s="6">
        <v>72626</v>
      </c>
      <c r="H145" s="16">
        <v>-1850861</v>
      </c>
      <c r="I145" s="17"/>
      <c r="J145" s="17"/>
      <c r="K145" s="18"/>
      <c r="L145" s="15" t="s">
        <v>185</v>
      </c>
    </row>
    <row r="146" spans="1:12" ht="31.05" customHeight="1" x14ac:dyDescent="0.3">
      <c r="A146" s="19" t="s">
        <v>134</v>
      </c>
      <c r="B146" s="20"/>
      <c r="C146" s="3" t="s">
        <v>138</v>
      </c>
      <c r="D146" s="4" t="s">
        <v>11</v>
      </c>
      <c r="E146" s="5"/>
      <c r="F146" s="6">
        <v>884144</v>
      </c>
      <c r="G146" s="6"/>
      <c r="H146" s="16">
        <v>-1923487</v>
      </c>
      <c r="I146" s="17"/>
      <c r="J146" s="17"/>
      <c r="K146" s="18"/>
      <c r="L146" s="15" t="s">
        <v>203</v>
      </c>
    </row>
    <row r="147" spans="1:12" ht="31.05" customHeight="1" x14ac:dyDescent="0.3">
      <c r="A147" s="19" t="s">
        <v>134</v>
      </c>
      <c r="B147" s="20"/>
      <c r="C147" s="3" t="s">
        <v>139</v>
      </c>
      <c r="D147" s="4" t="s">
        <v>11</v>
      </c>
      <c r="E147" s="5"/>
      <c r="F147" s="6"/>
      <c r="G147" s="6">
        <v>114271</v>
      </c>
      <c r="H147" s="16">
        <v>-1039343</v>
      </c>
      <c r="I147" s="17"/>
      <c r="J147" s="17"/>
      <c r="K147" s="18"/>
      <c r="L147" s="15" t="s">
        <v>185</v>
      </c>
    </row>
    <row r="148" spans="1:12" ht="31.05" customHeight="1" x14ac:dyDescent="0.3">
      <c r="A148" s="19" t="s">
        <v>134</v>
      </c>
      <c r="B148" s="20"/>
      <c r="C148" s="3" t="s">
        <v>140</v>
      </c>
      <c r="D148" s="4" t="s">
        <v>11</v>
      </c>
      <c r="E148" s="5"/>
      <c r="F148" s="6">
        <v>952000</v>
      </c>
      <c r="G148" s="6"/>
      <c r="H148" s="16">
        <v>-1153614</v>
      </c>
      <c r="I148" s="17"/>
      <c r="J148" s="17"/>
      <c r="K148" s="18"/>
      <c r="L148" s="15" t="s">
        <v>206</v>
      </c>
    </row>
    <row r="149" spans="1:12" ht="31.05" customHeight="1" x14ac:dyDescent="0.3">
      <c r="A149" s="19" t="s">
        <v>134</v>
      </c>
      <c r="B149" s="20"/>
      <c r="C149" s="3" t="s">
        <v>28</v>
      </c>
      <c r="D149" s="4" t="s">
        <v>18</v>
      </c>
      <c r="E149" s="5"/>
      <c r="F149" s="6">
        <v>132694</v>
      </c>
      <c r="G149" s="6"/>
      <c r="H149" s="16">
        <v>-201614</v>
      </c>
      <c r="I149" s="17"/>
      <c r="J149" s="17"/>
      <c r="K149" s="18"/>
      <c r="L149" s="15" t="s">
        <v>203</v>
      </c>
    </row>
    <row r="150" spans="1:12" ht="31.05" customHeight="1" x14ac:dyDescent="0.3">
      <c r="A150" s="19" t="s">
        <v>134</v>
      </c>
      <c r="B150" s="20"/>
      <c r="C150" s="3" t="s">
        <v>141</v>
      </c>
      <c r="D150" s="4" t="s">
        <v>11</v>
      </c>
      <c r="E150" s="5"/>
      <c r="F150" s="6">
        <v>68920</v>
      </c>
      <c r="G150" s="6"/>
      <c r="H150" s="16">
        <v>-68920</v>
      </c>
      <c r="I150" s="17"/>
      <c r="J150" s="17"/>
      <c r="K150" s="18"/>
      <c r="L150" s="15" t="s">
        <v>206</v>
      </c>
    </row>
    <row r="151" spans="1:12" ht="31.05" customHeight="1" x14ac:dyDescent="0.3">
      <c r="A151" s="19" t="s">
        <v>142</v>
      </c>
      <c r="B151" s="20"/>
      <c r="C151" s="3" t="s">
        <v>48</v>
      </c>
      <c r="D151" s="4" t="s">
        <v>9</v>
      </c>
      <c r="E151" s="5"/>
      <c r="F151" s="6">
        <v>348237</v>
      </c>
      <c r="G151" s="6"/>
      <c r="H151" s="16">
        <v>0</v>
      </c>
      <c r="I151" s="17"/>
      <c r="J151" s="17"/>
      <c r="K151" s="18"/>
      <c r="L151" s="14" t="s">
        <v>204</v>
      </c>
    </row>
    <row r="152" spans="1:12" ht="31.05" customHeight="1" x14ac:dyDescent="0.3">
      <c r="A152" s="19" t="s">
        <v>142</v>
      </c>
      <c r="B152" s="20"/>
      <c r="C152" s="3" t="s">
        <v>143</v>
      </c>
      <c r="D152" s="4" t="s">
        <v>18</v>
      </c>
      <c r="E152" s="5"/>
      <c r="F152" s="6">
        <v>7508</v>
      </c>
      <c r="G152" s="6"/>
      <c r="H152" s="16">
        <v>348237</v>
      </c>
      <c r="I152" s="17"/>
      <c r="J152" s="17"/>
      <c r="K152" s="18"/>
      <c r="L152" s="15" t="s">
        <v>198</v>
      </c>
    </row>
    <row r="153" spans="1:12" ht="31.05" customHeight="1" x14ac:dyDescent="0.3">
      <c r="A153" s="19" t="s">
        <v>142</v>
      </c>
      <c r="B153" s="20"/>
      <c r="C153" s="3" t="s">
        <v>143</v>
      </c>
      <c r="D153" s="4" t="s">
        <v>18</v>
      </c>
      <c r="E153" s="5"/>
      <c r="F153" s="6">
        <v>13430</v>
      </c>
      <c r="G153" s="6"/>
      <c r="H153" s="16">
        <v>355745</v>
      </c>
      <c r="I153" s="17"/>
      <c r="J153" s="17"/>
      <c r="K153" s="18"/>
      <c r="L153" s="15" t="s">
        <v>198</v>
      </c>
    </row>
    <row r="154" spans="1:12" ht="31.05" customHeight="1" x14ac:dyDescent="0.3">
      <c r="A154" s="19" t="s">
        <v>142</v>
      </c>
      <c r="B154" s="20"/>
      <c r="C154" s="3" t="s">
        <v>144</v>
      </c>
      <c r="D154" s="4" t="s">
        <v>11</v>
      </c>
      <c r="E154" s="5"/>
      <c r="F154" s="6"/>
      <c r="G154" s="6">
        <v>33078</v>
      </c>
      <c r="H154" s="16">
        <v>369175</v>
      </c>
      <c r="I154" s="17"/>
      <c r="J154" s="17"/>
      <c r="K154" s="18"/>
      <c r="L154" s="15" t="s">
        <v>185</v>
      </c>
    </row>
    <row r="155" spans="1:12" ht="31.05" customHeight="1" x14ac:dyDescent="0.3">
      <c r="A155" s="19" t="s">
        <v>142</v>
      </c>
      <c r="B155" s="20"/>
      <c r="C155" s="3" t="s">
        <v>17</v>
      </c>
      <c r="D155" s="4" t="s">
        <v>18</v>
      </c>
      <c r="E155" s="5"/>
      <c r="F155" s="6"/>
      <c r="G155" s="6">
        <v>163587</v>
      </c>
      <c r="H155" s="16">
        <v>336097</v>
      </c>
      <c r="I155" s="17"/>
      <c r="J155" s="17"/>
      <c r="K155" s="18"/>
      <c r="L155" s="15" t="s">
        <v>185</v>
      </c>
    </row>
    <row r="156" spans="1:12" ht="31.05" customHeight="1" x14ac:dyDescent="0.3">
      <c r="A156" s="19" t="s">
        <v>142</v>
      </c>
      <c r="B156" s="20"/>
      <c r="C156" s="3" t="s">
        <v>145</v>
      </c>
      <c r="D156" s="4" t="s">
        <v>11</v>
      </c>
      <c r="E156" s="5"/>
      <c r="F156" s="6"/>
      <c r="G156" s="6">
        <v>130298</v>
      </c>
      <c r="H156" s="16">
        <v>172510</v>
      </c>
      <c r="I156" s="17"/>
      <c r="J156" s="17"/>
      <c r="K156" s="18"/>
      <c r="L156" s="15" t="s">
        <v>185</v>
      </c>
    </row>
    <row r="157" spans="1:12" ht="31.05" customHeight="1" x14ac:dyDescent="0.3">
      <c r="A157" s="19" t="s">
        <v>142</v>
      </c>
      <c r="B157" s="20"/>
      <c r="C157" s="3" t="s">
        <v>146</v>
      </c>
      <c r="D157" s="4" t="s">
        <v>11</v>
      </c>
      <c r="E157" s="5"/>
      <c r="F157" s="6"/>
      <c r="G157" s="6">
        <v>42212</v>
      </c>
      <c r="H157" s="16">
        <v>42212</v>
      </c>
      <c r="I157" s="17"/>
      <c r="J157" s="17"/>
      <c r="K157" s="18"/>
      <c r="L157" s="15" t="s">
        <v>185</v>
      </c>
    </row>
    <row r="158" spans="1:12" ht="31.05" customHeight="1" x14ac:dyDescent="0.3">
      <c r="A158" s="19" t="s">
        <v>147</v>
      </c>
      <c r="B158" s="20"/>
      <c r="C158" s="3" t="s">
        <v>8</v>
      </c>
      <c r="D158" s="4" t="s">
        <v>9</v>
      </c>
      <c r="E158" s="5"/>
      <c r="F158" s="6"/>
      <c r="G158" s="6">
        <v>473149</v>
      </c>
      <c r="H158" s="16">
        <v>0</v>
      </c>
      <c r="I158" s="17"/>
      <c r="J158" s="17"/>
      <c r="K158" s="18"/>
      <c r="L158" s="15" t="s">
        <v>185</v>
      </c>
    </row>
    <row r="159" spans="1:12" ht="31.05" customHeight="1" x14ac:dyDescent="0.3">
      <c r="A159" s="19" t="s">
        <v>147</v>
      </c>
      <c r="B159" s="20"/>
      <c r="C159" s="3" t="s">
        <v>45</v>
      </c>
      <c r="D159" s="4" t="s">
        <v>18</v>
      </c>
      <c r="E159" s="5"/>
      <c r="F159" s="6"/>
      <c r="G159" s="6">
        <v>180218</v>
      </c>
      <c r="H159" s="16">
        <v>-473149</v>
      </c>
      <c r="I159" s="17"/>
      <c r="J159" s="17"/>
      <c r="K159" s="18"/>
      <c r="L159" s="15" t="s">
        <v>185</v>
      </c>
    </row>
    <row r="160" spans="1:12" ht="31.05" customHeight="1" x14ac:dyDescent="0.3">
      <c r="A160" s="19" t="s">
        <v>147</v>
      </c>
      <c r="B160" s="20"/>
      <c r="C160" s="3" t="s">
        <v>17</v>
      </c>
      <c r="D160" s="4" t="s">
        <v>18</v>
      </c>
      <c r="E160" s="5"/>
      <c r="F160" s="6"/>
      <c r="G160" s="6">
        <v>96242</v>
      </c>
      <c r="H160" s="16">
        <v>-653367</v>
      </c>
      <c r="I160" s="17"/>
      <c r="J160" s="17"/>
      <c r="K160" s="18"/>
      <c r="L160" s="15" t="s">
        <v>185</v>
      </c>
    </row>
    <row r="161" spans="1:12" ht="31.05" customHeight="1" x14ac:dyDescent="0.3">
      <c r="A161" s="19" t="s">
        <v>147</v>
      </c>
      <c r="B161" s="20"/>
      <c r="C161" s="3" t="s">
        <v>60</v>
      </c>
      <c r="D161" s="4" t="s">
        <v>11</v>
      </c>
      <c r="E161" s="5"/>
      <c r="F161" s="6">
        <v>113369</v>
      </c>
      <c r="G161" s="6"/>
      <c r="H161" s="16">
        <v>-749609</v>
      </c>
      <c r="I161" s="17"/>
      <c r="J161" s="17"/>
      <c r="K161" s="18"/>
      <c r="L161" s="15" t="s">
        <v>206</v>
      </c>
    </row>
    <row r="162" spans="1:12" ht="31.05" customHeight="1" x14ac:dyDescent="0.3">
      <c r="A162" s="19" t="s">
        <v>147</v>
      </c>
      <c r="B162" s="20"/>
      <c r="C162" s="3" t="s">
        <v>19</v>
      </c>
      <c r="D162" s="4" t="s">
        <v>18</v>
      </c>
      <c r="E162" s="5"/>
      <c r="F162" s="6">
        <v>4340917</v>
      </c>
      <c r="G162" s="6"/>
      <c r="H162" s="16">
        <v>-636240</v>
      </c>
      <c r="I162" s="17"/>
      <c r="J162" s="17"/>
      <c r="K162" s="18"/>
      <c r="L162" s="15" t="s">
        <v>203</v>
      </c>
    </row>
    <row r="163" spans="1:12" ht="31.05" customHeight="1" x14ac:dyDescent="0.3">
      <c r="A163" s="19" t="s">
        <v>147</v>
      </c>
      <c r="B163" s="20"/>
      <c r="C163" s="3" t="s">
        <v>148</v>
      </c>
      <c r="D163" s="4" t="s">
        <v>11</v>
      </c>
      <c r="E163" s="5"/>
      <c r="F163" s="6">
        <v>90000</v>
      </c>
      <c r="G163" s="6"/>
      <c r="H163" s="16">
        <v>3704677</v>
      </c>
      <c r="I163" s="17"/>
      <c r="J163" s="17"/>
      <c r="K163" s="18"/>
      <c r="L163" s="15" t="s">
        <v>192</v>
      </c>
    </row>
    <row r="164" spans="1:12" ht="31.05" customHeight="1" x14ac:dyDescent="0.3">
      <c r="A164" s="19" t="s">
        <v>147</v>
      </c>
      <c r="B164" s="20"/>
      <c r="C164" s="3" t="s">
        <v>149</v>
      </c>
      <c r="D164" s="4" t="s">
        <v>11</v>
      </c>
      <c r="E164" s="5"/>
      <c r="F164" s="6">
        <v>95000</v>
      </c>
      <c r="G164" s="6"/>
      <c r="H164" s="16">
        <v>3794677</v>
      </c>
      <c r="I164" s="17"/>
      <c r="J164" s="17"/>
      <c r="K164" s="18"/>
      <c r="L164" s="15" t="s">
        <v>192</v>
      </c>
    </row>
    <row r="165" spans="1:12" ht="31.05" customHeight="1" x14ac:dyDescent="0.3">
      <c r="A165" s="19" t="s">
        <v>147</v>
      </c>
      <c r="B165" s="20"/>
      <c r="C165" s="3" t="s">
        <v>150</v>
      </c>
      <c r="D165" s="4" t="s">
        <v>11</v>
      </c>
      <c r="E165" s="5"/>
      <c r="F165" s="6">
        <v>700000</v>
      </c>
      <c r="G165" s="6"/>
      <c r="H165" s="16">
        <v>3889677</v>
      </c>
      <c r="I165" s="17"/>
      <c r="J165" s="17"/>
      <c r="K165" s="18"/>
      <c r="L165" s="15" t="s">
        <v>192</v>
      </c>
    </row>
    <row r="166" spans="1:12" ht="31.05" customHeight="1" x14ac:dyDescent="0.3">
      <c r="A166" s="19" t="s">
        <v>147</v>
      </c>
      <c r="B166" s="20"/>
      <c r="C166" s="3" t="s">
        <v>12</v>
      </c>
      <c r="D166" s="4" t="s">
        <v>11</v>
      </c>
      <c r="E166" s="5"/>
      <c r="F166" s="6"/>
      <c r="G166" s="6">
        <v>483999</v>
      </c>
      <c r="H166" s="16">
        <v>4589677</v>
      </c>
      <c r="I166" s="17"/>
      <c r="J166" s="17"/>
      <c r="K166" s="18"/>
      <c r="L166" s="15" t="s">
        <v>185</v>
      </c>
    </row>
    <row r="167" spans="1:12" ht="31.05" customHeight="1" x14ac:dyDescent="0.3">
      <c r="A167" s="19" t="s">
        <v>151</v>
      </c>
      <c r="B167" s="20"/>
      <c r="C167" s="3" t="s">
        <v>152</v>
      </c>
      <c r="D167" s="4" t="s">
        <v>9</v>
      </c>
      <c r="E167" s="5"/>
      <c r="F167" s="6">
        <v>11081</v>
      </c>
      <c r="G167" s="6"/>
      <c r="H167" s="16">
        <v>4105678</v>
      </c>
      <c r="I167" s="17"/>
      <c r="J167" s="17"/>
      <c r="K167" s="18"/>
      <c r="L167" s="15" t="s">
        <v>198</v>
      </c>
    </row>
    <row r="168" spans="1:12" ht="31.05" customHeight="1" x14ac:dyDescent="0.3">
      <c r="A168" s="19" t="s">
        <v>151</v>
      </c>
      <c r="B168" s="20"/>
      <c r="C168" s="3" t="s">
        <v>153</v>
      </c>
      <c r="D168" s="4" t="s">
        <v>9</v>
      </c>
      <c r="E168" s="5"/>
      <c r="F168" s="6">
        <v>1549</v>
      </c>
      <c r="G168" s="6"/>
      <c r="H168" s="16">
        <v>4116759</v>
      </c>
      <c r="I168" s="17"/>
      <c r="J168" s="17"/>
      <c r="K168" s="18"/>
      <c r="L168" s="15" t="s">
        <v>198</v>
      </c>
    </row>
    <row r="169" spans="1:12" ht="31.05" customHeight="1" x14ac:dyDescent="0.3">
      <c r="A169" s="19" t="s">
        <v>151</v>
      </c>
      <c r="B169" s="20"/>
      <c r="C169" s="3" t="s">
        <v>67</v>
      </c>
      <c r="D169" s="4" t="s">
        <v>11</v>
      </c>
      <c r="E169" s="5"/>
      <c r="F169" s="6"/>
      <c r="G169" s="6">
        <v>89985</v>
      </c>
      <c r="H169" s="16">
        <v>4118308</v>
      </c>
      <c r="I169" s="17"/>
      <c r="J169" s="17"/>
      <c r="K169" s="18"/>
      <c r="L169" s="15" t="s">
        <v>185</v>
      </c>
    </row>
    <row r="170" spans="1:12" ht="31.05" customHeight="1" x14ac:dyDescent="0.3">
      <c r="A170" s="19" t="s">
        <v>151</v>
      </c>
      <c r="B170" s="20"/>
      <c r="C170" s="3" t="s">
        <v>17</v>
      </c>
      <c r="D170" s="4" t="s">
        <v>18</v>
      </c>
      <c r="E170" s="5"/>
      <c r="F170" s="6"/>
      <c r="G170" s="6">
        <v>80522</v>
      </c>
      <c r="H170" s="16">
        <v>4028323</v>
      </c>
      <c r="I170" s="17"/>
      <c r="J170" s="17"/>
      <c r="K170" s="18"/>
      <c r="L170" s="15" t="s">
        <v>185</v>
      </c>
    </row>
    <row r="171" spans="1:12" ht="31.05" customHeight="1" x14ac:dyDescent="0.3">
      <c r="A171" s="19" t="s">
        <v>151</v>
      </c>
      <c r="B171" s="20"/>
      <c r="C171" s="3" t="s">
        <v>154</v>
      </c>
      <c r="D171" s="4" t="s">
        <v>18</v>
      </c>
      <c r="E171" s="5"/>
      <c r="F171" s="6"/>
      <c r="G171" s="6">
        <v>421641</v>
      </c>
      <c r="H171" s="16">
        <v>3947801</v>
      </c>
      <c r="I171" s="17"/>
      <c r="J171" s="17"/>
      <c r="K171" s="18"/>
      <c r="L171" s="15" t="s">
        <v>185</v>
      </c>
    </row>
    <row r="172" spans="1:12" ht="31.05" customHeight="1" x14ac:dyDescent="0.3">
      <c r="A172" s="19" t="s">
        <v>151</v>
      </c>
      <c r="B172" s="20"/>
      <c r="C172" s="3" t="s">
        <v>155</v>
      </c>
      <c r="D172" s="4" t="s">
        <v>11</v>
      </c>
      <c r="E172" s="5"/>
      <c r="F172" s="6"/>
      <c r="G172" s="6">
        <v>55170</v>
      </c>
      <c r="H172" s="16">
        <v>3526160</v>
      </c>
      <c r="I172" s="17"/>
      <c r="J172" s="17"/>
      <c r="K172" s="18"/>
      <c r="L172" s="15" t="s">
        <v>185</v>
      </c>
    </row>
    <row r="173" spans="1:12" ht="31.05" customHeight="1" x14ac:dyDescent="0.3">
      <c r="A173" s="19" t="s">
        <v>151</v>
      </c>
      <c r="B173" s="20"/>
      <c r="C173" s="3" t="s">
        <v>39</v>
      </c>
      <c r="D173" s="4" t="s">
        <v>11</v>
      </c>
      <c r="E173" s="5"/>
      <c r="F173" s="6"/>
      <c r="G173" s="6">
        <v>190000</v>
      </c>
      <c r="H173" s="16">
        <v>3470990</v>
      </c>
      <c r="I173" s="17"/>
      <c r="J173" s="17"/>
      <c r="K173" s="18"/>
      <c r="L173" s="15" t="s">
        <v>185</v>
      </c>
    </row>
    <row r="174" spans="1:12" ht="31.05" customHeight="1" x14ac:dyDescent="0.3">
      <c r="A174" s="19" t="s">
        <v>151</v>
      </c>
      <c r="B174" s="20"/>
      <c r="C174" s="3" t="s">
        <v>156</v>
      </c>
      <c r="D174" s="4" t="s">
        <v>11</v>
      </c>
      <c r="E174" s="5"/>
      <c r="F174" s="6"/>
      <c r="G174" s="6">
        <v>60109</v>
      </c>
      <c r="H174" s="16">
        <v>3280990</v>
      </c>
      <c r="I174" s="17"/>
      <c r="J174" s="17"/>
      <c r="K174" s="18"/>
      <c r="L174" s="15" t="s">
        <v>185</v>
      </c>
    </row>
    <row r="175" spans="1:12" ht="31.05" customHeight="1" x14ac:dyDescent="0.3">
      <c r="A175" s="19" t="s">
        <v>157</v>
      </c>
      <c r="B175" s="20"/>
      <c r="C175" s="3" t="s">
        <v>48</v>
      </c>
      <c r="D175" s="4" t="s">
        <v>9</v>
      </c>
      <c r="E175" s="5"/>
      <c r="F175" s="6">
        <v>940081</v>
      </c>
      <c r="G175" s="6"/>
      <c r="H175" s="16">
        <v>3220881</v>
      </c>
      <c r="I175" s="17"/>
      <c r="J175" s="17"/>
      <c r="K175" s="18"/>
      <c r="L175" s="14" t="s">
        <v>204</v>
      </c>
    </row>
    <row r="176" spans="1:12" ht="31.05" customHeight="1" x14ac:dyDescent="0.3">
      <c r="A176" s="19" t="s">
        <v>157</v>
      </c>
      <c r="B176" s="20"/>
      <c r="C176" s="3" t="s">
        <v>17</v>
      </c>
      <c r="D176" s="4" t="s">
        <v>18</v>
      </c>
      <c r="E176" s="5"/>
      <c r="F176" s="6"/>
      <c r="G176" s="6">
        <v>119448</v>
      </c>
      <c r="H176" s="16">
        <v>4160962</v>
      </c>
      <c r="I176" s="17"/>
      <c r="J176" s="17"/>
      <c r="K176" s="18"/>
      <c r="L176" s="15" t="s">
        <v>185</v>
      </c>
    </row>
    <row r="177" spans="1:12" ht="31.05" customHeight="1" x14ac:dyDescent="0.3">
      <c r="A177" s="19" t="s">
        <v>157</v>
      </c>
      <c r="B177" s="20"/>
      <c r="C177" s="3" t="s">
        <v>158</v>
      </c>
      <c r="D177" s="4" t="s">
        <v>11</v>
      </c>
      <c r="E177" s="5"/>
      <c r="F177" s="6"/>
      <c r="G177" s="6">
        <v>32569</v>
      </c>
      <c r="H177" s="16">
        <v>4041514</v>
      </c>
      <c r="I177" s="17"/>
      <c r="J177" s="17"/>
      <c r="K177" s="18"/>
      <c r="L177" s="15" t="s">
        <v>185</v>
      </c>
    </row>
    <row r="178" spans="1:12" ht="31.05" customHeight="1" x14ac:dyDescent="0.3">
      <c r="A178" s="19" t="s">
        <v>157</v>
      </c>
      <c r="B178" s="20"/>
      <c r="C178" s="3" t="s">
        <v>16</v>
      </c>
      <c r="D178" s="4" t="s">
        <v>11</v>
      </c>
      <c r="E178" s="5"/>
      <c r="F178" s="6">
        <v>297500</v>
      </c>
      <c r="G178" s="6"/>
      <c r="H178" s="16">
        <v>4008945</v>
      </c>
      <c r="I178" s="17"/>
      <c r="J178" s="17"/>
      <c r="K178" s="18"/>
      <c r="L178" s="15" t="s">
        <v>203</v>
      </c>
    </row>
    <row r="179" spans="1:12" ht="31.05" customHeight="1" x14ac:dyDescent="0.3">
      <c r="A179" s="19" t="s">
        <v>157</v>
      </c>
      <c r="B179" s="20"/>
      <c r="C179" s="3" t="s">
        <v>159</v>
      </c>
      <c r="D179" s="4" t="s">
        <v>11</v>
      </c>
      <c r="E179" s="5"/>
      <c r="F179" s="6"/>
      <c r="G179" s="6">
        <v>30728</v>
      </c>
      <c r="H179" s="16">
        <v>4306445</v>
      </c>
      <c r="I179" s="17"/>
      <c r="J179" s="17"/>
      <c r="K179" s="18"/>
      <c r="L179" s="15" t="s">
        <v>185</v>
      </c>
    </row>
    <row r="180" spans="1:12" ht="31.05" customHeight="1" x14ac:dyDescent="0.3">
      <c r="A180" s="19" t="s">
        <v>157</v>
      </c>
      <c r="B180" s="20"/>
      <c r="C180" s="3" t="s">
        <v>160</v>
      </c>
      <c r="D180" s="4" t="s">
        <v>18</v>
      </c>
      <c r="E180" s="5"/>
      <c r="F180" s="6"/>
      <c r="G180" s="6">
        <v>734539</v>
      </c>
      <c r="H180" s="16">
        <v>4275717</v>
      </c>
      <c r="I180" s="17"/>
      <c r="J180" s="17"/>
      <c r="K180" s="18"/>
      <c r="L180" s="15" t="s">
        <v>185</v>
      </c>
    </row>
    <row r="181" spans="1:12" ht="31.05" customHeight="1" x14ac:dyDescent="0.3">
      <c r="A181" s="19" t="s">
        <v>157</v>
      </c>
      <c r="B181" s="20"/>
      <c r="C181" s="3" t="s">
        <v>161</v>
      </c>
      <c r="D181" s="4" t="s">
        <v>11</v>
      </c>
      <c r="E181" s="5"/>
      <c r="F181" s="6"/>
      <c r="G181" s="6">
        <v>312127</v>
      </c>
      <c r="H181" s="16">
        <v>3541178</v>
      </c>
      <c r="I181" s="17"/>
      <c r="J181" s="17"/>
      <c r="K181" s="18"/>
      <c r="L181" s="15" t="s">
        <v>185</v>
      </c>
    </row>
    <row r="182" spans="1:12" ht="31.05" customHeight="1" x14ac:dyDescent="0.3">
      <c r="A182" s="19" t="s">
        <v>157</v>
      </c>
      <c r="B182" s="20"/>
      <c r="C182" s="3" t="s">
        <v>162</v>
      </c>
      <c r="D182" s="4" t="s">
        <v>11</v>
      </c>
      <c r="E182" s="5"/>
      <c r="F182" s="6"/>
      <c r="G182" s="6">
        <v>72441</v>
      </c>
      <c r="H182" s="16">
        <v>3229051</v>
      </c>
      <c r="I182" s="17"/>
      <c r="J182" s="17"/>
      <c r="K182" s="18"/>
      <c r="L182" s="15" t="s">
        <v>185</v>
      </c>
    </row>
    <row r="183" spans="1:12" ht="31.05" customHeight="1" x14ac:dyDescent="0.3">
      <c r="A183" s="19" t="s">
        <v>157</v>
      </c>
      <c r="B183" s="20"/>
      <c r="C183" s="3" t="s">
        <v>163</v>
      </c>
      <c r="D183" s="4" t="s">
        <v>11</v>
      </c>
      <c r="E183" s="5"/>
      <c r="F183" s="6"/>
      <c r="G183" s="6">
        <v>102937</v>
      </c>
      <c r="H183" s="16">
        <v>3156610</v>
      </c>
      <c r="I183" s="17"/>
      <c r="J183" s="17"/>
      <c r="K183" s="18"/>
      <c r="L183" s="15" t="s">
        <v>185</v>
      </c>
    </row>
    <row r="184" spans="1:12" ht="31.05" customHeight="1" x14ac:dyDescent="0.3">
      <c r="A184" s="19" t="s">
        <v>157</v>
      </c>
      <c r="B184" s="20"/>
      <c r="C184" s="3" t="s">
        <v>163</v>
      </c>
      <c r="D184" s="4" t="s">
        <v>11</v>
      </c>
      <c r="E184" s="5"/>
      <c r="F184" s="6"/>
      <c r="G184" s="6">
        <v>67410</v>
      </c>
      <c r="H184" s="16">
        <v>3053673</v>
      </c>
      <c r="I184" s="17"/>
      <c r="J184" s="17"/>
      <c r="K184" s="18"/>
      <c r="L184" s="15" t="s">
        <v>185</v>
      </c>
    </row>
    <row r="185" spans="1:12" ht="31.05" customHeight="1" x14ac:dyDescent="0.3">
      <c r="A185" s="19" t="s">
        <v>157</v>
      </c>
      <c r="B185" s="20"/>
      <c r="C185" s="3" t="s">
        <v>164</v>
      </c>
      <c r="D185" s="4" t="s">
        <v>11</v>
      </c>
      <c r="E185" s="5"/>
      <c r="F185" s="6"/>
      <c r="G185" s="6">
        <v>42518</v>
      </c>
      <c r="H185" s="16">
        <v>2986263</v>
      </c>
      <c r="I185" s="17"/>
      <c r="J185" s="17"/>
      <c r="K185" s="18"/>
      <c r="L185" s="15" t="s">
        <v>185</v>
      </c>
    </row>
    <row r="186" spans="1:12" ht="31.05" customHeight="1" x14ac:dyDescent="0.3">
      <c r="A186" s="19" t="s">
        <v>157</v>
      </c>
      <c r="B186" s="20"/>
      <c r="C186" s="3" t="s">
        <v>165</v>
      </c>
      <c r="D186" s="4" t="s">
        <v>11</v>
      </c>
      <c r="E186" s="5"/>
      <c r="F186" s="6"/>
      <c r="G186" s="6">
        <v>80605</v>
      </c>
      <c r="H186" s="16">
        <v>2943745</v>
      </c>
      <c r="I186" s="17"/>
      <c r="J186" s="17"/>
      <c r="K186" s="18"/>
      <c r="L186" s="15" t="s">
        <v>185</v>
      </c>
    </row>
    <row r="187" spans="1:12" x14ac:dyDescent="0.3">
      <c r="A187" s="19" t="s">
        <v>281</v>
      </c>
      <c r="B187" s="20"/>
      <c r="C187" s="3" t="s">
        <v>17</v>
      </c>
      <c r="D187" s="4" t="s">
        <v>18</v>
      </c>
      <c r="E187" s="5"/>
      <c r="F187" s="6"/>
      <c r="G187" s="6">
        <v>83950</v>
      </c>
      <c r="H187" s="16">
        <v>3821117</v>
      </c>
      <c r="I187" s="17"/>
      <c r="J187" s="17"/>
      <c r="K187" s="18"/>
    </row>
    <row r="188" spans="1:12" x14ac:dyDescent="0.3">
      <c r="A188" s="19" t="s">
        <v>281</v>
      </c>
      <c r="B188" s="20"/>
      <c r="C188" s="3" t="s">
        <v>41</v>
      </c>
      <c r="D188" s="4" t="s">
        <v>301</v>
      </c>
      <c r="E188" s="5" t="s">
        <v>302</v>
      </c>
      <c r="F188" s="6"/>
      <c r="G188" s="6">
        <v>521220</v>
      </c>
      <c r="H188" s="16">
        <v>3737167</v>
      </c>
      <c r="I188" s="17"/>
      <c r="J188" s="17"/>
      <c r="K188" s="18"/>
    </row>
    <row r="189" spans="1:12" x14ac:dyDescent="0.3">
      <c r="A189" s="19" t="s">
        <v>281</v>
      </c>
      <c r="B189" s="20"/>
      <c r="C189" s="3" t="s">
        <v>282</v>
      </c>
      <c r="D189" s="4" t="s">
        <v>18</v>
      </c>
      <c r="E189" s="5"/>
      <c r="F189" s="6"/>
      <c r="G189" s="6">
        <v>19981</v>
      </c>
      <c r="H189" s="16">
        <v>3215947</v>
      </c>
      <c r="I189" s="17"/>
      <c r="J189" s="17"/>
      <c r="K189" s="18"/>
    </row>
    <row r="190" spans="1:12" x14ac:dyDescent="0.3">
      <c r="A190" s="19" t="s">
        <v>281</v>
      </c>
      <c r="B190" s="20"/>
      <c r="C190" s="3" t="s">
        <v>283</v>
      </c>
      <c r="D190" s="4" t="s">
        <v>11</v>
      </c>
      <c r="E190" s="5"/>
      <c r="F190" s="6"/>
      <c r="G190" s="6">
        <v>52536</v>
      </c>
      <c r="H190" s="16">
        <v>3195966</v>
      </c>
      <c r="I190" s="17"/>
      <c r="J190" s="17"/>
      <c r="K190" s="18"/>
    </row>
    <row r="191" spans="1:12" x14ac:dyDescent="0.3">
      <c r="A191" s="19" t="s">
        <v>281</v>
      </c>
      <c r="B191" s="20"/>
      <c r="C191" s="3" t="s">
        <v>284</v>
      </c>
      <c r="D191" s="4" t="s">
        <v>11</v>
      </c>
      <c r="E191" s="5"/>
      <c r="F191" s="6"/>
      <c r="G191" s="6">
        <v>210736</v>
      </c>
      <c r="H191" s="16">
        <v>3143430</v>
      </c>
      <c r="I191" s="17"/>
      <c r="J191" s="17"/>
      <c r="K191" s="18"/>
    </row>
    <row r="192" spans="1:12" x14ac:dyDescent="0.3">
      <c r="A192" s="19" t="s">
        <v>281</v>
      </c>
      <c r="B192" s="20"/>
      <c r="C192" s="3" t="s">
        <v>285</v>
      </c>
      <c r="D192" s="4" t="s">
        <v>11</v>
      </c>
      <c r="E192" s="5"/>
      <c r="F192" s="6"/>
      <c r="G192" s="6">
        <v>68819</v>
      </c>
      <c r="H192" s="16">
        <v>2932694</v>
      </c>
      <c r="I192" s="17"/>
      <c r="J192" s="17"/>
      <c r="K192" s="18"/>
    </row>
    <row r="193" spans="1:11" x14ac:dyDescent="0.3">
      <c r="A193" s="19" t="s">
        <v>281</v>
      </c>
      <c r="B193" s="20"/>
      <c r="C193" s="3" t="s">
        <v>286</v>
      </c>
      <c r="D193" s="4" t="s">
        <v>11</v>
      </c>
      <c r="E193" s="5"/>
      <c r="F193" s="6"/>
      <c r="G193" s="6">
        <v>60294</v>
      </c>
      <c r="H193" s="16">
        <v>2863875</v>
      </c>
      <c r="I193" s="17"/>
      <c r="J193" s="17"/>
      <c r="K193" s="18"/>
    </row>
    <row r="194" spans="1:11" x14ac:dyDescent="0.3">
      <c r="A194" s="19" t="s">
        <v>287</v>
      </c>
      <c r="B194" s="20"/>
      <c r="C194" s="3" t="s">
        <v>288</v>
      </c>
      <c r="D194" s="4" t="s">
        <v>11</v>
      </c>
      <c r="E194" s="5"/>
      <c r="F194" s="6"/>
      <c r="G194" s="6">
        <v>65527</v>
      </c>
      <c r="H194" s="16">
        <v>2577113</v>
      </c>
      <c r="I194" s="17"/>
      <c r="J194" s="17"/>
      <c r="K194" s="18"/>
    </row>
    <row r="195" spans="1:11" x14ac:dyDescent="0.3">
      <c r="A195" s="19" t="s">
        <v>287</v>
      </c>
      <c r="B195" s="20"/>
      <c r="C195" s="3" t="s">
        <v>289</v>
      </c>
      <c r="D195" s="4" t="s">
        <v>11</v>
      </c>
      <c r="E195" s="5"/>
      <c r="F195" s="6"/>
      <c r="G195" s="6">
        <v>398650</v>
      </c>
      <c r="H195" s="16">
        <v>2511586</v>
      </c>
      <c r="I195" s="17"/>
      <c r="J195" s="17"/>
      <c r="K195" s="18"/>
    </row>
    <row r="196" spans="1:11" x14ac:dyDescent="0.3">
      <c r="A196" s="19" t="s">
        <v>287</v>
      </c>
      <c r="B196" s="20"/>
      <c r="C196" s="3" t="s">
        <v>290</v>
      </c>
      <c r="D196" s="4" t="s">
        <v>11</v>
      </c>
      <c r="E196" s="5"/>
      <c r="F196" s="6"/>
      <c r="G196" s="6">
        <v>134840</v>
      </c>
      <c r="H196" s="16">
        <v>2112936</v>
      </c>
      <c r="I196" s="17"/>
      <c r="J196" s="17"/>
      <c r="K196" s="18"/>
    </row>
    <row r="197" spans="1:11" x14ac:dyDescent="0.3">
      <c r="A197" s="19" t="s">
        <v>287</v>
      </c>
      <c r="B197" s="20"/>
      <c r="C197" s="3" t="s">
        <v>67</v>
      </c>
      <c r="D197" s="4" t="s">
        <v>11</v>
      </c>
      <c r="E197" s="5"/>
      <c r="F197" s="6"/>
      <c r="G197" s="6">
        <v>48983</v>
      </c>
      <c r="H197" s="16">
        <v>1978096</v>
      </c>
      <c r="I197" s="17"/>
      <c r="J197" s="17"/>
      <c r="K197" s="18"/>
    </row>
    <row r="198" spans="1:11" x14ac:dyDescent="0.3">
      <c r="A198" s="19" t="s">
        <v>287</v>
      </c>
      <c r="B198" s="20"/>
      <c r="C198" s="3" t="s">
        <v>247</v>
      </c>
      <c r="D198" s="4" t="s">
        <v>11</v>
      </c>
      <c r="E198" s="5"/>
      <c r="F198" s="6"/>
      <c r="G198" s="6">
        <v>50521</v>
      </c>
      <c r="H198" s="16">
        <v>1929113</v>
      </c>
      <c r="I198" s="17"/>
      <c r="J198" s="17"/>
      <c r="K198" s="18"/>
    </row>
    <row r="199" spans="1:11" x14ac:dyDescent="0.3">
      <c r="A199" s="19" t="s">
        <v>287</v>
      </c>
      <c r="B199" s="20"/>
      <c r="C199" s="3" t="s">
        <v>17</v>
      </c>
      <c r="D199" s="4" t="s">
        <v>18</v>
      </c>
      <c r="E199" s="5"/>
      <c r="F199" s="6"/>
      <c r="G199" s="6">
        <v>274418</v>
      </c>
      <c r="H199" s="16">
        <v>1878592</v>
      </c>
      <c r="I199" s="17"/>
      <c r="J199" s="17"/>
      <c r="K199" s="18"/>
    </row>
    <row r="200" spans="1:11" x14ac:dyDescent="0.3">
      <c r="A200" s="19" t="s">
        <v>287</v>
      </c>
      <c r="B200" s="20"/>
      <c r="C200" s="3" t="s">
        <v>19</v>
      </c>
      <c r="D200" s="4" t="s">
        <v>18</v>
      </c>
      <c r="E200" s="5"/>
      <c r="F200" s="6">
        <v>4531905</v>
      </c>
      <c r="G200" s="6"/>
      <c r="H200" s="16">
        <v>1604174</v>
      </c>
      <c r="I200" s="17"/>
      <c r="J200" s="17"/>
      <c r="K200" s="18"/>
    </row>
    <row r="201" spans="1:11" x14ac:dyDescent="0.3">
      <c r="A201" s="19" t="s">
        <v>287</v>
      </c>
      <c r="B201" s="20"/>
      <c r="C201" s="3" t="s">
        <v>50</v>
      </c>
      <c r="D201" s="4" t="s">
        <v>11</v>
      </c>
      <c r="E201" s="5"/>
      <c r="F201" s="6"/>
      <c r="G201" s="6">
        <v>4000000</v>
      </c>
      <c r="H201" s="16">
        <v>6136079</v>
      </c>
      <c r="I201" s="17"/>
      <c r="J201" s="17"/>
      <c r="K201" s="18"/>
    </row>
    <row r="202" spans="1:11" x14ac:dyDescent="0.3">
      <c r="A202" s="19" t="s">
        <v>287</v>
      </c>
      <c r="B202" s="20"/>
      <c r="C202" s="3" t="s">
        <v>291</v>
      </c>
      <c r="D202" s="4" t="s">
        <v>11</v>
      </c>
      <c r="E202" s="5"/>
      <c r="F202" s="6"/>
      <c r="G202" s="6">
        <v>88693</v>
      </c>
      <c r="H202" s="16">
        <v>2136079</v>
      </c>
      <c r="I202" s="17"/>
      <c r="J202" s="17"/>
      <c r="K202" s="18"/>
    </row>
    <row r="203" spans="1:11" x14ac:dyDescent="0.3">
      <c r="A203" s="19" t="s">
        <v>287</v>
      </c>
      <c r="B203" s="20"/>
      <c r="C203" s="3" t="s">
        <v>292</v>
      </c>
      <c r="D203" s="4" t="s">
        <v>11</v>
      </c>
      <c r="E203" s="5"/>
      <c r="F203" s="6"/>
      <c r="G203" s="6">
        <v>151506</v>
      </c>
      <c r="H203" s="16">
        <v>2047386</v>
      </c>
      <c r="I203" s="17"/>
      <c r="J203" s="17"/>
      <c r="K203" s="18"/>
    </row>
    <row r="204" spans="1:11" x14ac:dyDescent="0.3">
      <c r="A204" s="19" t="s">
        <v>287</v>
      </c>
      <c r="B204" s="20"/>
      <c r="C204" s="3" t="s">
        <v>66</v>
      </c>
      <c r="D204" s="4" t="s">
        <v>11</v>
      </c>
      <c r="E204" s="5"/>
      <c r="F204" s="6"/>
      <c r="G204" s="6">
        <v>89250</v>
      </c>
      <c r="H204" s="16">
        <v>1895880</v>
      </c>
      <c r="I204" s="17"/>
      <c r="J204" s="17"/>
      <c r="K204" s="18"/>
    </row>
    <row r="205" spans="1:11" x14ac:dyDescent="0.3">
      <c r="A205" s="19" t="s">
        <v>293</v>
      </c>
      <c r="B205" s="20"/>
      <c r="C205" s="3" t="s">
        <v>294</v>
      </c>
      <c r="D205" s="4" t="s">
        <v>11</v>
      </c>
      <c r="E205" s="5"/>
      <c r="F205" s="6"/>
      <c r="G205" s="6">
        <v>37599</v>
      </c>
      <c r="H205" s="16">
        <v>1806630</v>
      </c>
      <c r="I205" s="17"/>
      <c r="J205" s="17"/>
      <c r="K205" s="18"/>
    </row>
    <row r="206" spans="1:11" x14ac:dyDescent="0.3">
      <c r="A206" s="19" t="s">
        <v>293</v>
      </c>
      <c r="B206" s="20"/>
      <c r="C206" s="3" t="s">
        <v>295</v>
      </c>
      <c r="D206" s="4" t="s">
        <v>11</v>
      </c>
      <c r="E206" s="5"/>
      <c r="F206" s="6"/>
      <c r="G206" s="6">
        <v>31310</v>
      </c>
      <c r="H206" s="16">
        <v>1769031</v>
      </c>
      <c r="I206" s="17"/>
      <c r="J206" s="17"/>
      <c r="K206" s="18"/>
    </row>
    <row r="207" spans="1:11" x14ac:dyDescent="0.3">
      <c r="A207" s="19" t="s">
        <v>293</v>
      </c>
      <c r="B207" s="20"/>
      <c r="C207" s="3" t="s">
        <v>17</v>
      </c>
      <c r="D207" s="4" t="s">
        <v>18</v>
      </c>
      <c r="E207" s="5"/>
      <c r="F207" s="6"/>
      <c r="G207" s="6">
        <v>115710</v>
      </c>
      <c r="H207" s="16">
        <v>1737721</v>
      </c>
      <c r="I207" s="17"/>
      <c r="J207" s="17"/>
      <c r="K207" s="18"/>
    </row>
    <row r="208" spans="1:11" x14ac:dyDescent="0.3">
      <c r="A208" s="19" t="s">
        <v>293</v>
      </c>
      <c r="B208" s="20"/>
      <c r="C208" s="3" t="s">
        <v>75</v>
      </c>
      <c r="D208" s="4" t="s">
        <v>18</v>
      </c>
      <c r="E208" s="5"/>
      <c r="F208" s="6">
        <v>4288136</v>
      </c>
      <c r="G208" s="6"/>
      <c r="H208" s="16">
        <v>1622011</v>
      </c>
      <c r="I208" s="17"/>
      <c r="J208" s="17"/>
      <c r="K208" s="18"/>
    </row>
    <row r="209" spans="1:11" x14ac:dyDescent="0.3">
      <c r="A209" s="19" t="s">
        <v>293</v>
      </c>
      <c r="B209" s="20"/>
      <c r="C209" s="3" t="s">
        <v>52</v>
      </c>
      <c r="D209" s="4" t="s">
        <v>11</v>
      </c>
      <c r="E209" s="5"/>
      <c r="F209" s="6">
        <v>2384439</v>
      </c>
      <c r="G209" s="6"/>
      <c r="H209" s="16">
        <v>5910147</v>
      </c>
      <c r="I209" s="17"/>
      <c r="J209" s="17"/>
      <c r="K209" s="18"/>
    </row>
    <row r="210" spans="1:11" x14ac:dyDescent="0.3">
      <c r="A210" s="19" t="s">
        <v>293</v>
      </c>
      <c r="B210" s="20"/>
      <c r="C210" s="3" t="s">
        <v>50</v>
      </c>
      <c r="D210" s="4" t="s">
        <v>11</v>
      </c>
      <c r="E210" s="5"/>
      <c r="F210" s="6"/>
      <c r="G210" s="6">
        <v>7000000</v>
      </c>
      <c r="H210" s="16">
        <v>8294586</v>
      </c>
      <c r="I210" s="17"/>
      <c r="J210" s="17"/>
      <c r="K210" s="18"/>
    </row>
    <row r="211" spans="1:11" x14ac:dyDescent="0.3">
      <c r="A211" s="19" t="s">
        <v>293</v>
      </c>
      <c r="B211" s="20"/>
      <c r="C211" s="3" t="s">
        <v>296</v>
      </c>
      <c r="D211" s="4" t="s">
        <v>18</v>
      </c>
      <c r="E211" s="5"/>
      <c r="F211" s="6"/>
      <c r="G211" s="6">
        <v>349985</v>
      </c>
      <c r="H211" s="16">
        <v>1294586</v>
      </c>
      <c r="I211" s="17"/>
      <c r="J211" s="17"/>
      <c r="K211" s="18"/>
    </row>
    <row r="212" spans="1:11" x14ac:dyDescent="0.3">
      <c r="A212" s="19" t="s">
        <v>293</v>
      </c>
      <c r="B212" s="20"/>
      <c r="C212" s="3" t="s">
        <v>297</v>
      </c>
      <c r="D212" s="4" t="s">
        <v>18</v>
      </c>
      <c r="E212" s="5"/>
      <c r="F212" s="6"/>
      <c r="G212" s="6">
        <v>133558</v>
      </c>
      <c r="H212" s="16">
        <v>944601</v>
      </c>
      <c r="I212" s="17"/>
      <c r="J212" s="17"/>
      <c r="K212" s="18"/>
    </row>
    <row r="213" spans="1:11" x14ac:dyDescent="0.3">
      <c r="A213" s="19" t="s">
        <v>293</v>
      </c>
      <c r="B213" s="20"/>
      <c r="C213" s="3" t="s">
        <v>31</v>
      </c>
      <c r="D213" s="4" t="s">
        <v>18</v>
      </c>
      <c r="E213" s="5"/>
      <c r="F213" s="6"/>
      <c r="G213" s="6">
        <v>103928</v>
      </c>
      <c r="H213" s="16">
        <v>811043</v>
      </c>
      <c r="I213" s="17"/>
      <c r="J213" s="17"/>
      <c r="K213" s="18"/>
    </row>
    <row r="214" spans="1:11" x14ac:dyDescent="0.3">
      <c r="A214" s="19" t="s">
        <v>293</v>
      </c>
      <c r="B214" s="20"/>
      <c r="C214" s="3" t="s">
        <v>298</v>
      </c>
      <c r="D214" s="4" t="s">
        <v>11</v>
      </c>
      <c r="E214" s="5"/>
      <c r="F214" s="6"/>
      <c r="G214" s="6">
        <v>109745</v>
      </c>
      <c r="H214" s="16">
        <v>707115</v>
      </c>
      <c r="I214" s="17"/>
      <c r="J214" s="17"/>
      <c r="K214" s="18"/>
    </row>
    <row r="215" spans="1:11" x14ac:dyDescent="0.3">
      <c r="A215" s="19" t="s">
        <v>207</v>
      </c>
      <c r="B215" s="20"/>
      <c r="C215" s="3" t="s">
        <v>299</v>
      </c>
      <c r="D215" s="4" t="s">
        <v>11</v>
      </c>
      <c r="E215" s="5"/>
      <c r="F215" s="6"/>
      <c r="G215" s="6">
        <v>51779</v>
      </c>
      <c r="H215" s="16">
        <v>597370</v>
      </c>
      <c r="I215" s="17"/>
      <c r="J215" s="17"/>
      <c r="K215" s="18"/>
    </row>
    <row r="216" spans="1:11" x14ac:dyDescent="0.3">
      <c r="A216" s="19" t="s">
        <v>207</v>
      </c>
      <c r="B216" s="20"/>
      <c r="C216" s="3" t="s">
        <v>300</v>
      </c>
      <c r="D216" s="4" t="s">
        <v>11</v>
      </c>
      <c r="E216" s="5"/>
      <c r="F216" s="6">
        <v>111760</v>
      </c>
      <c r="G216" s="6"/>
      <c r="H216" s="16">
        <v>545591</v>
      </c>
      <c r="I216" s="17"/>
      <c r="J216" s="17"/>
      <c r="K216" s="18"/>
    </row>
    <row r="217" spans="1:11" x14ac:dyDescent="0.3">
      <c r="A217" s="19" t="s">
        <v>207</v>
      </c>
      <c r="B217" s="20"/>
      <c r="C217" s="3" t="s">
        <v>19</v>
      </c>
      <c r="D217" s="4" t="s">
        <v>18</v>
      </c>
      <c r="E217" s="5"/>
      <c r="F217" s="6">
        <v>7086521</v>
      </c>
      <c r="G217" s="6"/>
      <c r="H217" s="16">
        <v>657351</v>
      </c>
      <c r="I217" s="17"/>
      <c r="J217" s="17"/>
      <c r="K217" s="18"/>
    </row>
    <row r="218" spans="1:11" x14ac:dyDescent="0.3">
      <c r="A218" s="19" t="s">
        <v>207</v>
      </c>
      <c r="B218" s="20"/>
      <c r="C218" s="3" t="s">
        <v>17</v>
      </c>
      <c r="D218" s="4" t="s">
        <v>18</v>
      </c>
      <c r="E218" s="5"/>
      <c r="F218" s="6"/>
      <c r="G218" s="6">
        <v>141693</v>
      </c>
      <c r="H218" s="16">
        <v>7743872</v>
      </c>
      <c r="I218" s="17"/>
      <c r="J218" s="17"/>
      <c r="K218" s="18"/>
    </row>
    <row r="219" spans="1:11" x14ac:dyDescent="0.3">
      <c r="A219" s="19" t="s">
        <v>207</v>
      </c>
      <c r="B219" s="20"/>
      <c r="C219" s="3" t="s">
        <v>19</v>
      </c>
      <c r="D219" s="4" t="s">
        <v>18</v>
      </c>
      <c r="E219" s="5"/>
      <c r="F219" s="6">
        <v>363278</v>
      </c>
      <c r="G219" s="6"/>
      <c r="H219" s="16">
        <v>7602179</v>
      </c>
      <c r="I219" s="17"/>
      <c r="J219" s="17"/>
      <c r="K219" s="18"/>
    </row>
    <row r="220" spans="1:11" x14ac:dyDescent="0.3">
      <c r="A220" s="19" t="s">
        <v>207</v>
      </c>
      <c r="B220" s="20"/>
      <c r="C220" s="3" t="s">
        <v>50</v>
      </c>
      <c r="D220" s="4" t="s">
        <v>11</v>
      </c>
      <c r="E220" s="5"/>
      <c r="F220" s="6"/>
      <c r="G220" s="6">
        <v>5000000</v>
      </c>
      <c r="H220" s="16">
        <v>7965457</v>
      </c>
      <c r="I220" s="17"/>
      <c r="J220" s="17"/>
      <c r="K220" s="18"/>
    </row>
    <row r="221" spans="1:11" x14ac:dyDescent="0.3">
      <c r="A221" s="19" t="s">
        <v>207</v>
      </c>
      <c r="B221" s="20"/>
      <c r="C221" s="3" t="s">
        <v>60</v>
      </c>
      <c r="D221" s="4" t="s">
        <v>11</v>
      </c>
      <c r="E221" s="5"/>
      <c r="F221" s="6">
        <v>3500000</v>
      </c>
      <c r="G221" s="6"/>
      <c r="H221" s="16">
        <v>2965457</v>
      </c>
      <c r="I221" s="17"/>
      <c r="J221" s="17"/>
      <c r="K221" s="18"/>
    </row>
    <row r="222" spans="1:11" x14ac:dyDescent="0.3">
      <c r="A222" s="19" t="s">
        <v>207</v>
      </c>
      <c r="B222" s="20"/>
      <c r="C222" s="3" t="s">
        <v>50</v>
      </c>
      <c r="D222" s="4" t="s">
        <v>11</v>
      </c>
      <c r="E222" s="5"/>
      <c r="F222" s="6"/>
      <c r="G222" s="6">
        <v>5000000</v>
      </c>
      <c r="H222" s="16">
        <v>6465457</v>
      </c>
      <c r="I222" s="17"/>
      <c r="J222" s="17"/>
      <c r="K222" s="18"/>
    </row>
    <row r="223" spans="1:11" x14ac:dyDescent="0.3">
      <c r="A223" s="19" t="s">
        <v>207</v>
      </c>
      <c r="B223" s="20"/>
      <c r="C223" s="3" t="s">
        <v>208</v>
      </c>
      <c r="D223" s="4" t="s">
        <v>18</v>
      </c>
      <c r="E223" s="5"/>
      <c r="F223" s="6"/>
      <c r="G223" s="6">
        <v>697760</v>
      </c>
      <c r="H223" s="16">
        <v>1465457</v>
      </c>
      <c r="I223" s="17"/>
      <c r="J223" s="17"/>
      <c r="K223" s="18"/>
    </row>
    <row r="224" spans="1:11" x14ac:dyDescent="0.3">
      <c r="A224" s="19" t="s">
        <v>207</v>
      </c>
      <c r="B224" s="20"/>
      <c r="C224" s="3" t="s">
        <v>97</v>
      </c>
      <c r="D224" s="4" t="s">
        <v>11</v>
      </c>
      <c r="E224" s="5"/>
      <c r="F224" s="6"/>
      <c r="G224" s="6">
        <v>84345</v>
      </c>
      <c r="H224" s="16">
        <v>767697</v>
      </c>
      <c r="I224" s="17"/>
      <c r="J224" s="17"/>
      <c r="K224" s="18"/>
    </row>
    <row r="225" spans="1:11" x14ac:dyDescent="0.3">
      <c r="A225" s="19" t="s">
        <v>207</v>
      </c>
      <c r="B225" s="20"/>
      <c r="C225" s="3" t="s">
        <v>209</v>
      </c>
      <c r="D225" s="4" t="s">
        <v>11</v>
      </c>
      <c r="E225" s="5"/>
      <c r="F225" s="6"/>
      <c r="G225" s="6">
        <v>66045</v>
      </c>
      <c r="H225" s="16">
        <v>683352</v>
      </c>
      <c r="I225" s="17"/>
      <c r="J225" s="17"/>
      <c r="K225" s="18"/>
    </row>
    <row r="226" spans="1:11" x14ac:dyDescent="0.3">
      <c r="A226" s="19" t="s">
        <v>207</v>
      </c>
      <c r="B226" s="20"/>
      <c r="C226" s="3" t="s">
        <v>210</v>
      </c>
      <c r="D226" s="4" t="s">
        <v>11</v>
      </c>
      <c r="E226" s="5"/>
      <c r="F226" s="6"/>
      <c r="G226" s="6">
        <v>32550</v>
      </c>
      <c r="H226" s="16">
        <v>617307</v>
      </c>
      <c r="I226" s="17"/>
      <c r="J226" s="17"/>
      <c r="K226" s="18"/>
    </row>
    <row r="227" spans="1:11" x14ac:dyDescent="0.3">
      <c r="A227" s="19" t="s">
        <v>211</v>
      </c>
      <c r="B227" s="20"/>
      <c r="C227" s="3" t="s">
        <v>48</v>
      </c>
      <c r="D227" s="4" t="s">
        <v>9</v>
      </c>
      <c r="E227" s="5"/>
      <c r="F227" s="6">
        <v>1109468</v>
      </c>
      <c r="G227" s="6"/>
      <c r="H227" s="16">
        <v>584757</v>
      </c>
      <c r="I227" s="17"/>
      <c r="J227" s="17"/>
      <c r="K227" s="18"/>
    </row>
    <row r="228" spans="1:11" x14ac:dyDescent="0.3">
      <c r="A228" s="19" t="s">
        <v>211</v>
      </c>
      <c r="B228" s="20"/>
      <c r="C228" s="3" t="s">
        <v>212</v>
      </c>
      <c r="D228" s="4" t="s">
        <v>11</v>
      </c>
      <c r="E228" s="5"/>
      <c r="F228" s="6"/>
      <c r="G228" s="6">
        <v>32650</v>
      </c>
      <c r="H228" s="16">
        <v>1694225</v>
      </c>
      <c r="I228" s="17"/>
      <c r="J228" s="17"/>
      <c r="K228" s="18"/>
    </row>
    <row r="229" spans="1:11" x14ac:dyDescent="0.3">
      <c r="A229" s="19" t="s">
        <v>211</v>
      </c>
      <c r="B229" s="20"/>
      <c r="C229" s="3" t="s">
        <v>213</v>
      </c>
      <c r="D229" s="4" t="s">
        <v>11</v>
      </c>
      <c r="E229" s="5"/>
      <c r="F229" s="6"/>
      <c r="G229" s="6">
        <v>214200</v>
      </c>
      <c r="H229" s="16">
        <v>1661575</v>
      </c>
      <c r="I229" s="17"/>
      <c r="J229" s="17"/>
      <c r="K229" s="18"/>
    </row>
    <row r="230" spans="1:11" x14ac:dyDescent="0.3">
      <c r="A230" s="19" t="s">
        <v>211</v>
      </c>
      <c r="B230" s="20"/>
      <c r="C230" s="3" t="s">
        <v>214</v>
      </c>
      <c r="D230" s="4" t="s">
        <v>11</v>
      </c>
      <c r="E230" s="5"/>
      <c r="F230" s="6"/>
      <c r="G230" s="6">
        <v>32650</v>
      </c>
      <c r="H230" s="16">
        <v>1447375</v>
      </c>
      <c r="I230" s="17"/>
      <c r="J230" s="17"/>
      <c r="K230" s="18"/>
    </row>
    <row r="231" spans="1:11" x14ac:dyDescent="0.3">
      <c r="A231" s="19" t="s">
        <v>211</v>
      </c>
      <c r="B231" s="20"/>
      <c r="C231" s="3" t="s">
        <v>215</v>
      </c>
      <c r="D231" s="4" t="s">
        <v>11</v>
      </c>
      <c r="E231" s="5"/>
      <c r="F231" s="6"/>
      <c r="G231" s="6">
        <v>234056</v>
      </c>
      <c r="H231" s="16">
        <v>1414725</v>
      </c>
      <c r="I231" s="17"/>
      <c r="J231" s="17"/>
      <c r="K231" s="18"/>
    </row>
    <row r="232" spans="1:11" x14ac:dyDescent="0.3">
      <c r="A232" s="19" t="s">
        <v>211</v>
      </c>
      <c r="B232" s="20"/>
      <c r="C232" s="3" t="s">
        <v>19</v>
      </c>
      <c r="D232" s="4" t="s">
        <v>18</v>
      </c>
      <c r="E232" s="5"/>
      <c r="F232" s="6">
        <v>727429</v>
      </c>
      <c r="G232" s="6"/>
      <c r="H232" s="16">
        <v>1180669</v>
      </c>
      <c r="I232" s="17"/>
      <c r="J232" s="17"/>
      <c r="K232" s="18"/>
    </row>
    <row r="233" spans="1:11" x14ac:dyDescent="0.3">
      <c r="A233" s="19" t="s">
        <v>211</v>
      </c>
      <c r="B233" s="20"/>
      <c r="C233" s="3" t="s">
        <v>17</v>
      </c>
      <c r="D233" s="4" t="s">
        <v>18</v>
      </c>
      <c r="E233" s="5"/>
      <c r="F233" s="6"/>
      <c r="G233" s="6">
        <v>48184</v>
      </c>
      <c r="H233" s="16">
        <v>1908098</v>
      </c>
      <c r="I233" s="17"/>
      <c r="J233" s="17"/>
      <c r="K233" s="18"/>
    </row>
    <row r="234" spans="1:11" x14ac:dyDescent="0.3">
      <c r="A234" s="19" t="s">
        <v>211</v>
      </c>
      <c r="B234" s="20"/>
      <c r="C234" s="3" t="s">
        <v>30</v>
      </c>
      <c r="D234" s="4" t="s">
        <v>11</v>
      </c>
      <c r="E234" s="5"/>
      <c r="F234" s="6"/>
      <c r="G234" s="6">
        <v>1783364</v>
      </c>
      <c r="H234" s="16">
        <v>1859914</v>
      </c>
      <c r="I234" s="17"/>
      <c r="J234" s="17"/>
      <c r="K234" s="18"/>
    </row>
    <row r="235" spans="1:11" x14ac:dyDescent="0.3">
      <c r="A235" s="19" t="s">
        <v>211</v>
      </c>
      <c r="B235" s="20"/>
      <c r="C235" s="3" t="s">
        <v>216</v>
      </c>
      <c r="D235" s="4" t="s">
        <v>11</v>
      </c>
      <c r="E235" s="5"/>
      <c r="F235" s="6"/>
      <c r="G235" s="6">
        <v>76550</v>
      </c>
      <c r="H235" s="16">
        <v>76550</v>
      </c>
      <c r="I235" s="17"/>
      <c r="J235" s="17"/>
      <c r="K235" s="18"/>
    </row>
    <row r="236" spans="1:11" x14ac:dyDescent="0.3">
      <c r="A236" s="19" t="s">
        <v>217</v>
      </c>
      <c r="B236" s="20"/>
      <c r="C236" s="3" t="s">
        <v>48</v>
      </c>
      <c r="D236" s="4" t="s">
        <v>9</v>
      </c>
      <c r="E236" s="5"/>
      <c r="F236" s="6">
        <v>2519218</v>
      </c>
      <c r="G236" s="6"/>
      <c r="H236" s="16">
        <v>0</v>
      </c>
      <c r="I236" s="17"/>
      <c r="J236" s="17"/>
      <c r="K236" s="18"/>
    </row>
    <row r="237" spans="1:11" x14ac:dyDescent="0.3">
      <c r="A237" s="19" t="s">
        <v>217</v>
      </c>
      <c r="B237" s="20"/>
      <c r="C237" s="3" t="s">
        <v>61</v>
      </c>
      <c r="D237" s="4" t="s">
        <v>11</v>
      </c>
      <c r="E237" s="5"/>
      <c r="F237" s="6"/>
      <c r="G237" s="6">
        <v>55950</v>
      </c>
      <c r="H237" s="16">
        <v>2519218</v>
      </c>
      <c r="I237" s="17"/>
      <c r="J237" s="17"/>
      <c r="K237" s="18"/>
    </row>
    <row r="238" spans="1:11" x14ac:dyDescent="0.3">
      <c r="A238" s="19" t="s">
        <v>217</v>
      </c>
      <c r="B238" s="20"/>
      <c r="C238" s="3" t="s">
        <v>218</v>
      </c>
      <c r="D238" s="4" t="s">
        <v>11</v>
      </c>
      <c r="E238" s="5"/>
      <c r="F238" s="6"/>
      <c r="G238" s="6">
        <v>23980</v>
      </c>
      <c r="H238" s="16">
        <v>2463268</v>
      </c>
      <c r="I238" s="17"/>
      <c r="J238" s="17"/>
      <c r="K238" s="18"/>
    </row>
    <row r="239" spans="1:11" x14ac:dyDescent="0.3">
      <c r="A239" s="19" t="s">
        <v>217</v>
      </c>
      <c r="B239" s="20"/>
      <c r="C239" s="3" t="s">
        <v>17</v>
      </c>
      <c r="D239" s="4" t="s">
        <v>18</v>
      </c>
      <c r="E239" s="5"/>
      <c r="F239" s="6"/>
      <c r="G239" s="6">
        <v>497868</v>
      </c>
      <c r="H239" s="16">
        <v>2439288</v>
      </c>
      <c r="I239" s="17"/>
      <c r="J239" s="17"/>
      <c r="K239" s="18"/>
    </row>
    <row r="240" spans="1:11" x14ac:dyDescent="0.3">
      <c r="A240" s="19" t="s">
        <v>217</v>
      </c>
      <c r="B240" s="20"/>
      <c r="C240" s="3" t="s">
        <v>219</v>
      </c>
      <c r="D240" s="4" t="s">
        <v>18</v>
      </c>
      <c r="E240" s="5"/>
      <c r="F240" s="6"/>
      <c r="G240" s="6">
        <v>659176</v>
      </c>
      <c r="H240" s="16">
        <v>1941420</v>
      </c>
      <c r="I240" s="17"/>
      <c r="J240" s="17"/>
      <c r="K240" s="18"/>
    </row>
    <row r="241" spans="1:11" x14ac:dyDescent="0.3">
      <c r="A241" s="19" t="s">
        <v>217</v>
      </c>
      <c r="B241" s="20"/>
      <c r="C241" s="3" t="s">
        <v>220</v>
      </c>
      <c r="D241" s="4" t="s">
        <v>18</v>
      </c>
      <c r="E241" s="5"/>
      <c r="F241" s="6"/>
      <c r="G241" s="6">
        <v>1109774</v>
      </c>
      <c r="H241" s="16">
        <v>1282244</v>
      </c>
      <c r="I241" s="17"/>
      <c r="J241" s="17"/>
      <c r="K241" s="18"/>
    </row>
    <row r="242" spans="1:11" x14ac:dyDescent="0.3">
      <c r="A242" s="19" t="s">
        <v>217</v>
      </c>
      <c r="B242" s="20"/>
      <c r="C242" s="3" t="s">
        <v>221</v>
      </c>
      <c r="D242" s="4" t="s">
        <v>11</v>
      </c>
      <c r="E242" s="5"/>
      <c r="F242" s="6"/>
      <c r="G242" s="6">
        <v>172470</v>
      </c>
      <c r="H242" s="16">
        <v>172470</v>
      </c>
      <c r="I242" s="17"/>
      <c r="J242" s="17"/>
      <c r="K242" s="18"/>
    </row>
    <row r="243" spans="1:11" x14ac:dyDescent="0.3">
      <c r="A243" s="19" t="s">
        <v>222</v>
      </c>
      <c r="B243" s="20"/>
      <c r="C243" s="3" t="s">
        <v>48</v>
      </c>
      <c r="D243" s="4" t="s">
        <v>9</v>
      </c>
      <c r="E243" s="5"/>
      <c r="F243" s="6">
        <v>1125684</v>
      </c>
      <c r="G243" s="6"/>
      <c r="H243" s="16">
        <v>0</v>
      </c>
      <c r="I243" s="17"/>
      <c r="J243" s="17"/>
      <c r="K243" s="18"/>
    </row>
    <row r="244" spans="1:11" x14ac:dyDescent="0.3">
      <c r="A244" s="19" t="s">
        <v>222</v>
      </c>
      <c r="B244" s="20"/>
      <c r="C244" s="3" t="s">
        <v>223</v>
      </c>
      <c r="D244" s="4" t="s">
        <v>11</v>
      </c>
      <c r="E244" s="5"/>
      <c r="F244" s="6"/>
      <c r="G244" s="6">
        <v>151560</v>
      </c>
      <c r="H244" s="16">
        <v>1125684</v>
      </c>
      <c r="I244" s="17"/>
      <c r="J244" s="17"/>
      <c r="K244" s="18"/>
    </row>
    <row r="245" spans="1:11" x14ac:dyDescent="0.3">
      <c r="A245" s="19" t="s">
        <v>222</v>
      </c>
      <c r="B245" s="20"/>
      <c r="C245" s="3" t="s">
        <v>224</v>
      </c>
      <c r="D245" s="4" t="s">
        <v>11</v>
      </c>
      <c r="E245" s="5"/>
      <c r="F245" s="6"/>
      <c r="G245" s="6">
        <v>160865</v>
      </c>
      <c r="H245" s="16">
        <v>974124</v>
      </c>
      <c r="I245" s="17"/>
      <c r="J245" s="17"/>
      <c r="K245" s="18"/>
    </row>
    <row r="246" spans="1:11" x14ac:dyDescent="0.3">
      <c r="A246" s="19" t="s">
        <v>222</v>
      </c>
      <c r="B246" s="20"/>
      <c r="C246" s="3" t="s">
        <v>213</v>
      </c>
      <c r="D246" s="4" t="s">
        <v>11</v>
      </c>
      <c r="E246" s="5"/>
      <c r="F246" s="6"/>
      <c r="G246" s="6">
        <v>71400</v>
      </c>
      <c r="H246" s="16">
        <v>813259</v>
      </c>
      <c r="I246" s="17"/>
      <c r="J246" s="17"/>
      <c r="K246" s="18"/>
    </row>
    <row r="247" spans="1:11" x14ac:dyDescent="0.3">
      <c r="A247" s="19" t="s">
        <v>222</v>
      </c>
      <c r="B247" s="20"/>
      <c r="C247" s="3" t="s">
        <v>106</v>
      </c>
      <c r="D247" s="4" t="s">
        <v>18</v>
      </c>
      <c r="E247" s="5"/>
      <c r="F247" s="6">
        <v>4404954</v>
      </c>
      <c r="G247" s="6"/>
      <c r="H247" s="16">
        <v>741859</v>
      </c>
      <c r="I247" s="17"/>
      <c r="J247" s="17"/>
      <c r="K247" s="18"/>
    </row>
    <row r="248" spans="1:11" x14ac:dyDescent="0.3">
      <c r="A248" s="19" t="s">
        <v>222</v>
      </c>
      <c r="B248" s="20"/>
      <c r="C248" s="3" t="s">
        <v>17</v>
      </c>
      <c r="D248" s="4" t="s">
        <v>18</v>
      </c>
      <c r="E248" s="5"/>
      <c r="F248" s="6"/>
      <c r="G248" s="6">
        <v>119851</v>
      </c>
      <c r="H248" s="16">
        <v>5146813</v>
      </c>
      <c r="I248" s="17"/>
      <c r="J248" s="17"/>
      <c r="K248" s="18"/>
    </row>
    <row r="249" spans="1:11" x14ac:dyDescent="0.3">
      <c r="A249" s="19" t="s">
        <v>222</v>
      </c>
      <c r="B249" s="20"/>
      <c r="C249" s="3" t="s">
        <v>225</v>
      </c>
      <c r="D249" s="4" t="s">
        <v>11</v>
      </c>
      <c r="E249" s="5"/>
      <c r="F249" s="6"/>
      <c r="G249" s="6">
        <v>208250</v>
      </c>
      <c r="H249" s="16">
        <v>5026962</v>
      </c>
      <c r="I249" s="17"/>
      <c r="J249" s="17"/>
      <c r="K249" s="18"/>
    </row>
    <row r="250" spans="1:11" x14ac:dyDescent="0.3">
      <c r="A250" s="19" t="s">
        <v>222</v>
      </c>
      <c r="B250" s="20"/>
      <c r="C250" s="3" t="s">
        <v>226</v>
      </c>
      <c r="D250" s="4" t="s">
        <v>18</v>
      </c>
      <c r="E250" s="5"/>
      <c r="F250" s="6"/>
      <c r="G250" s="6">
        <v>73763</v>
      </c>
      <c r="H250" s="16">
        <v>4818712</v>
      </c>
      <c r="I250" s="17"/>
      <c r="J250" s="17"/>
      <c r="K250" s="18"/>
    </row>
    <row r="251" spans="1:11" x14ac:dyDescent="0.3">
      <c r="A251" s="19" t="s">
        <v>222</v>
      </c>
      <c r="B251" s="20"/>
      <c r="C251" s="3" t="s">
        <v>136</v>
      </c>
      <c r="D251" s="4" t="s">
        <v>18</v>
      </c>
      <c r="E251" s="5"/>
      <c r="F251" s="6"/>
      <c r="G251" s="6">
        <v>4559047</v>
      </c>
      <c r="H251" s="16">
        <v>4744949</v>
      </c>
      <c r="I251" s="17"/>
      <c r="J251" s="17"/>
      <c r="K251" s="18"/>
    </row>
    <row r="252" spans="1:11" x14ac:dyDescent="0.3">
      <c r="A252" s="19" t="s">
        <v>222</v>
      </c>
      <c r="B252" s="20"/>
      <c r="C252" s="3" t="s">
        <v>227</v>
      </c>
      <c r="D252" s="4" t="s">
        <v>11</v>
      </c>
      <c r="E252" s="5"/>
      <c r="F252" s="6"/>
      <c r="G252" s="6">
        <v>46830</v>
      </c>
      <c r="H252" s="16">
        <v>185902</v>
      </c>
      <c r="I252" s="17"/>
      <c r="J252" s="17"/>
      <c r="K252" s="18"/>
    </row>
    <row r="253" spans="1:11" x14ac:dyDescent="0.3">
      <c r="A253" s="19" t="s">
        <v>222</v>
      </c>
      <c r="B253" s="20"/>
      <c r="C253" s="3" t="s">
        <v>228</v>
      </c>
      <c r="D253" s="4" t="s">
        <v>11</v>
      </c>
      <c r="E253" s="5"/>
      <c r="F253" s="6"/>
      <c r="G253" s="6">
        <v>39971</v>
      </c>
      <c r="H253" s="16">
        <v>139072</v>
      </c>
      <c r="I253" s="17"/>
      <c r="J253" s="17"/>
      <c r="K253" s="18"/>
    </row>
    <row r="254" spans="1:11" x14ac:dyDescent="0.3">
      <c r="A254" s="19" t="s">
        <v>222</v>
      </c>
      <c r="B254" s="20"/>
      <c r="C254" s="3" t="s">
        <v>229</v>
      </c>
      <c r="D254" s="4" t="s">
        <v>11</v>
      </c>
      <c r="E254" s="5"/>
      <c r="F254" s="6"/>
      <c r="G254" s="6">
        <v>38381</v>
      </c>
      <c r="H254" s="16">
        <v>99101</v>
      </c>
      <c r="I254" s="17"/>
      <c r="J254" s="17"/>
      <c r="K254" s="18"/>
    </row>
    <row r="255" spans="1:11" x14ac:dyDescent="0.3">
      <c r="A255" s="19" t="s">
        <v>222</v>
      </c>
      <c r="B255" s="20"/>
      <c r="C255" s="3" t="s">
        <v>230</v>
      </c>
      <c r="D255" s="4" t="s">
        <v>11</v>
      </c>
      <c r="E255" s="5"/>
      <c r="F255" s="6"/>
      <c r="G255" s="6">
        <v>60720</v>
      </c>
      <c r="H255" s="16">
        <v>60720</v>
      </c>
      <c r="I255" s="17"/>
      <c r="J255" s="17"/>
      <c r="K255" s="18"/>
    </row>
    <row r="256" spans="1:11" x14ac:dyDescent="0.3">
      <c r="A256" s="19" t="s">
        <v>231</v>
      </c>
      <c r="B256" s="20"/>
      <c r="C256" s="3" t="s">
        <v>8</v>
      </c>
      <c r="D256" s="4" t="s">
        <v>9</v>
      </c>
      <c r="E256" s="5"/>
      <c r="F256" s="6"/>
      <c r="G256" s="6">
        <v>2492912</v>
      </c>
      <c r="H256" s="16">
        <v>0</v>
      </c>
      <c r="I256" s="17"/>
      <c r="J256" s="17"/>
      <c r="K256" s="18"/>
    </row>
    <row r="257" spans="1:11" x14ac:dyDescent="0.3">
      <c r="A257" s="19" t="s">
        <v>231</v>
      </c>
      <c r="B257" s="20"/>
      <c r="C257" s="3" t="s">
        <v>112</v>
      </c>
      <c r="D257" s="4" t="s">
        <v>18</v>
      </c>
      <c r="E257" s="5"/>
      <c r="F257" s="6">
        <v>2654673</v>
      </c>
      <c r="G257" s="6"/>
      <c r="H257" s="16">
        <v>-2492912</v>
      </c>
      <c r="I257" s="17"/>
      <c r="J257" s="17"/>
      <c r="K257" s="18"/>
    </row>
    <row r="258" spans="1:11" x14ac:dyDescent="0.3">
      <c r="A258" s="19" t="s">
        <v>231</v>
      </c>
      <c r="B258" s="20"/>
      <c r="C258" s="3" t="s">
        <v>232</v>
      </c>
      <c r="D258" s="4" t="s">
        <v>11</v>
      </c>
      <c r="E258" s="5"/>
      <c r="F258" s="6"/>
      <c r="G258" s="6">
        <v>373257</v>
      </c>
      <c r="H258" s="16">
        <v>161761</v>
      </c>
      <c r="I258" s="17"/>
      <c r="J258" s="17"/>
      <c r="K258" s="18"/>
    </row>
    <row r="259" spans="1:11" x14ac:dyDescent="0.3">
      <c r="A259" s="19" t="s">
        <v>231</v>
      </c>
      <c r="B259" s="20"/>
      <c r="C259" s="3" t="s">
        <v>233</v>
      </c>
      <c r="D259" s="4" t="s">
        <v>11</v>
      </c>
      <c r="E259" s="5"/>
      <c r="F259" s="6"/>
      <c r="G259" s="6">
        <v>323778</v>
      </c>
      <c r="H259" s="16">
        <v>-211496</v>
      </c>
      <c r="I259" s="17"/>
      <c r="J259" s="17"/>
      <c r="K259" s="18"/>
    </row>
    <row r="260" spans="1:11" x14ac:dyDescent="0.3">
      <c r="A260" s="19" t="s">
        <v>231</v>
      </c>
      <c r="B260" s="20"/>
      <c r="C260" s="3" t="s">
        <v>233</v>
      </c>
      <c r="D260" s="4" t="s">
        <v>11</v>
      </c>
      <c r="E260" s="5"/>
      <c r="F260" s="6"/>
      <c r="G260" s="6">
        <v>44625</v>
      </c>
      <c r="H260" s="16">
        <v>-535274</v>
      </c>
      <c r="I260" s="17"/>
      <c r="J260" s="17"/>
      <c r="K260" s="18"/>
    </row>
    <row r="261" spans="1:11" x14ac:dyDescent="0.3">
      <c r="A261" s="19" t="s">
        <v>231</v>
      </c>
      <c r="B261" s="20"/>
      <c r="C261" s="3" t="s">
        <v>233</v>
      </c>
      <c r="D261" s="4" t="s">
        <v>11</v>
      </c>
      <c r="E261" s="5"/>
      <c r="F261" s="6"/>
      <c r="G261" s="6">
        <v>179452</v>
      </c>
      <c r="H261" s="16">
        <v>-579899</v>
      </c>
      <c r="I261" s="17"/>
      <c r="J261" s="17"/>
      <c r="K261" s="18"/>
    </row>
    <row r="262" spans="1:11" x14ac:dyDescent="0.3">
      <c r="A262" s="19" t="s">
        <v>231</v>
      </c>
      <c r="B262" s="20"/>
      <c r="C262" s="3" t="s">
        <v>234</v>
      </c>
      <c r="D262" s="4" t="s">
        <v>11</v>
      </c>
      <c r="E262" s="5"/>
      <c r="F262" s="6"/>
      <c r="G262" s="6">
        <v>43937</v>
      </c>
      <c r="H262" s="16">
        <v>-759351</v>
      </c>
      <c r="I262" s="17"/>
      <c r="J262" s="17"/>
      <c r="K262" s="18"/>
    </row>
    <row r="263" spans="1:11" x14ac:dyDescent="0.3">
      <c r="A263" s="19" t="s">
        <v>231</v>
      </c>
      <c r="B263" s="20"/>
      <c r="C263" s="3" t="s">
        <v>19</v>
      </c>
      <c r="D263" s="4" t="s">
        <v>18</v>
      </c>
      <c r="E263" s="5"/>
      <c r="F263" s="6">
        <v>955065</v>
      </c>
      <c r="G263" s="6"/>
      <c r="H263" s="16">
        <v>-803288</v>
      </c>
      <c r="I263" s="17"/>
      <c r="J263" s="17"/>
      <c r="K263" s="18"/>
    </row>
    <row r="264" spans="1:11" x14ac:dyDescent="0.3">
      <c r="A264" s="19" t="s">
        <v>231</v>
      </c>
      <c r="B264" s="20"/>
      <c r="C264" s="3" t="s">
        <v>81</v>
      </c>
      <c r="D264" s="4" t="s">
        <v>235</v>
      </c>
      <c r="E264" s="5" t="s">
        <v>236</v>
      </c>
      <c r="F264" s="6"/>
      <c r="G264" s="6">
        <v>112560</v>
      </c>
      <c r="H264" s="16">
        <v>151777</v>
      </c>
      <c r="I264" s="17"/>
      <c r="J264" s="17"/>
      <c r="K264" s="18"/>
    </row>
    <row r="265" spans="1:11" x14ac:dyDescent="0.3">
      <c r="A265" s="19" t="s">
        <v>231</v>
      </c>
      <c r="B265" s="20"/>
      <c r="C265" s="3" t="s">
        <v>237</v>
      </c>
      <c r="D265" s="4" t="s">
        <v>11</v>
      </c>
      <c r="E265" s="5"/>
      <c r="F265" s="6"/>
      <c r="G265" s="6">
        <v>95025</v>
      </c>
      <c r="H265" s="16">
        <v>39217</v>
      </c>
      <c r="I265" s="17"/>
      <c r="J265" s="17"/>
      <c r="K265" s="18"/>
    </row>
    <row r="266" spans="1:11" x14ac:dyDescent="0.3">
      <c r="A266" s="19" t="s">
        <v>231</v>
      </c>
      <c r="B266" s="20"/>
      <c r="C266" s="3" t="s">
        <v>238</v>
      </c>
      <c r="D266" s="4" t="s">
        <v>11</v>
      </c>
      <c r="E266" s="5"/>
      <c r="F266" s="6">
        <v>1500000</v>
      </c>
      <c r="G266" s="6"/>
      <c r="H266" s="16">
        <v>-55808</v>
      </c>
      <c r="I266" s="17"/>
      <c r="J266" s="17"/>
      <c r="K266" s="18"/>
    </row>
    <row r="267" spans="1:11" x14ac:dyDescent="0.3">
      <c r="A267" s="19" t="s">
        <v>231</v>
      </c>
      <c r="B267" s="20"/>
      <c r="C267" s="3" t="s">
        <v>51</v>
      </c>
      <c r="D267" s="4" t="s">
        <v>11</v>
      </c>
      <c r="E267" s="5"/>
      <c r="F267" s="6"/>
      <c r="G267" s="6">
        <v>500000</v>
      </c>
      <c r="H267" s="16">
        <v>1444192</v>
      </c>
      <c r="I267" s="17"/>
      <c r="J267" s="17"/>
      <c r="K267" s="18"/>
    </row>
    <row r="268" spans="1:11" x14ac:dyDescent="0.3">
      <c r="A268" s="19" t="s">
        <v>231</v>
      </c>
      <c r="B268" s="20"/>
      <c r="C268" s="3" t="s">
        <v>50</v>
      </c>
      <c r="D268" s="4" t="s">
        <v>11</v>
      </c>
      <c r="E268" s="5"/>
      <c r="F268" s="6"/>
      <c r="G268" s="6">
        <v>944192</v>
      </c>
      <c r="H268" s="16">
        <v>944192</v>
      </c>
      <c r="I268" s="17"/>
      <c r="J268" s="17"/>
      <c r="K268" s="18"/>
    </row>
    <row r="269" spans="1:11" x14ac:dyDescent="0.3">
      <c r="A269" s="19" t="s">
        <v>231</v>
      </c>
      <c r="B269" s="20"/>
      <c r="C269" s="3" t="s">
        <v>8</v>
      </c>
      <c r="D269" s="4" t="s">
        <v>9</v>
      </c>
      <c r="E269" s="5"/>
      <c r="F269" s="6"/>
      <c r="G269" s="6">
        <v>45000</v>
      </c>
      <c r="H269" s="16">
        <v>0</v>
      </c>
      <c r="I269" s="17"/>
      <c r="J269" s="17"/>
      <c r="K269" s="18"/>
    </row>
    <row r="270" spans="1:11" x14ac:dyDescent="0.3">
      <c r="A270" s="19" t="s">
        <v>231</v>
      </c>
      <c r="B270" s="20"/>
      <c r="C270" s="3" t="s">
        <v>239</v>
      </c>
      <c r="D270" s="4" t="s">
        <v>11</v>
      </c>
      <c r="E270" s="5"/>
      <c r="F270" s="6">
        <v>45000</v>
      </c>
      <c r="G270" s="6"/>
      <c r="H270" s="16">
        <v>-45000</v>
      </c>
      <c r="I270" s="17"/>
      <c r="J270" s="17"/>
      <c r="K270" s="18"/>
    </row>
    <row r="271" spans="1:11" x14ac:dyDescent="0.3">
      <c r="A271" s="19" t="s">
        <v>240</v>
      </c>
      <c r="B271" s="20"/>
      <c r="C271" s="3" t="s">
        <v>48</v>
      </c>
      <c r="D271" s="4" t="s">
        <v>9</v>
      </c>
      <c r="E271" s="5"/>
      <c r="F271" s="6">
        <v>279217</v>
      </c>
      <c r="G271" s="6"/>
      <c r="H271" s="16">
        <v>0</v>
      </c>
      <c r="I271" s="17"/>
      <c r="J271" s="17"/>
      <c r="K271" s="18"/>
    </row>
    <row r="272" spans="1:11" x14ac:dyDescent="0.3">
      <c r="A272" s="19" t="s">
        <v>240</v>
      </c>
      <c r="B272" s="20"/>
      <c r="C272" s="3" t="s">
        <v>241</v>
      </c>
      <c r="D272" s="4" t="s">
        <v>11</v>
      </c>
      <c r="E272" s="5"/>
      <c r="F272" s="6"/>
      <c r="G272" s="6">
        <v>26500</v>
      </c>
      <c r="H272" s="16">
        <v>279217</v>
      </c>
      <c r="I272" s="17"/>
      <c r="J272" s="17"/>
      <c r="K272" s="18"/>
    </row>
    <row r="273" spans="1:11" x14ac:dyDescent="0.3">
      <c r="A273" s="19" t="s">
        <v>240</v>
      </c>
      <c r="B273" s="20"/>
      <c r="C273" s="3" t="s">
        <v>242</v>
      </c>
      <c r="D273" s="4" t="s">
        <v>11</v>
      </c>
      <c r="E273" s="5"/>
      <c r="F273" s="6"/>
      <c r="G273" s="6">
        <v>107939</v>
      </c>
      <c r="H273" s="16">
        <v>252717</v>
      </c>
      <c r="I273" s="17"/>
      <c r="J273" s="17"/>
      <c r="K273" s="18"/>
    </row>
    <row r="274" spans="1:11" x14ac:dyDescent="0.3">
      <c r="A274" s="19" t="s">
        <v>240</v>
      </c>
      <c r="B274" s="20"/>
      <c r="C274" s="3" t="s">
        <v>243</v>
      </c>
      <c r="D274" s="4" t="s">
        <v>11</v>
      </c>
      <c r="E274" s="5"/>
      <c r="F274" s="6"/>
      <c r="G274" s="6">
        <v>144778</v>
      </c>
      <c r="H274" s="16">
        <v>144778</v>
      </c>
      <c r="I274" s="17"/>
      <c r="J274" s="17"/>
      <c r="K274" s="18"/>
    </row>
    <row r="275" spans="1:11" x14ac:dyDescent="0.3">
      <c r="A275" s="19" t="s">
        <v>244</v>
      </c>
      <c r="B275" s="20"/>
      <c r="C275" s="3" t="s">
        <v>8</v>
      </c>
      <c r="D275" s="4" t="s">
        <v>9</v>
      </c>
      <c r="E275" s="5"/>
      <c r="F275" s="6"/>
      <c r="G275" s="6">
        <v>2495675</v>
      </c>
      <c r="H275" s="16">
        <v>0</v>
      </c>
      <c r="I275" s="17"/>
      <c r="J275" s="17"/>
      <c r="K275" s="18"/>
    </row>
    <row r="276" spans="1:11" x14ac:dyDescent="0.3">
      <c r="A276" s="19" t="s">
        <v>244</v>
      </c>
      <c r="B276" s="20"/>
      <c r="C276" s="3" t="s">
        <v>245</v>
      </c>
      <c r="D276" s="4" t="s">
        <v>11</v>
      </c>
      <c r="E276" s="5"/>
      <c r="F276" s="6"/>
      <c r="G276" s="6">
        <v>97618</v>
      </c>
      <c r="H276" s="16">
        <v>-2495675</v>
      </c>
      <c r="I276" s="17"/>
      <c r="J276" s="17"/>
      <c r="K276" s="18"/>
    </row>
    <row r="277" spans="1:11" x14ac:dyDescent="0.3">
      <c r="A277" s="19" t="s">
        <v>244</v>
      </c>
      <c r="B277" s="20"/>
      <c r="C277" s="3" t="s">
        <v>246</v>
      </c>
      <c r="D277" s="4" t="s">
        <v>11</v>
      </c>
      <c r="E277" s="5"/>
      <c r="F277" s="6"/>
      <c r="G277" s="6">
        <v>92860</v>
      </c>
      <c r="H277" s="16">
        <v>-2593293</v>
      </c>
      <c r="I277" s="17"/>
      <c r="J277" s="17"/>
      <c r="K277" s="18"/>
    </row>
    <row r="278" spans="1:11" x14ac:dyDescent="0.3">
      <c r="A278" s="19" t="s">
        <v>244</v>
      </c>
      <c r="B278" s="20"/>
      <c r="C278" s="3" t="s">
        <v>19</v>
      </c>
      <c r="D278" s="4" t="s">
        <v>18</v>
      </c>
      <c r="E278" s="5"/>
      <c r="F278" s="6">
        <v>3872562</v>
      </c>
      <c r="G278" s="6"/>
      <c r="H278" s="16">
        <v>-2686153</v>
      </c>
      <c r="I278" s="17"/>
      <c r="J278" s="17"/>
      <c r="K278" s="18"/>
    </row>
    <row r="279" spans="1:11" x14ac:dyDescent="0.3">
      <c r="A279" s="19" t="s">
        <v>244</v>
      </c>
      <c r="B279" s="20"/>
      <c r="C279" s="3" t="s">
        <v>17</v>
      </c>
      <c r="D279" s="4" t="s">
        <v>18</v>
      </c>
      <c r="E279" s="5"/>
      <c r="F279" s="6"/>
      <c r="G279" s="6">
        <v>156873</v>
      </c>
      <c r="H279" s="16">
        <v>1186409</v>
      </c>
      <c r="I279" s="17"/>
      <c r="J279" s="17"/>
      <c r="K279" s="18"/>
    </row>
    <row r="280" spans="1:11" x14ac:dyDescent="0.3">
      <c r="A280" s="19" t="s">
        <v>244</v>
      </c>
      <c r="B280" s="20"/>
      <c r="C280" s="3" t="s">
        <v>247</v>
      </c>
      <c r="D280" s="4" t="s">
        <v>11</v>
      </c>
      <c r="E280" s="5"/>
      <c r="F280" s="6"/>
      <c r="G280" s="6">
        <v>64259</v>
      </c>
      <c r="H280" s="16">
        <v>1029536</v>
      </c>
      <c r="I280" s="17"/>
      <c r="J280" s="17"/>
      <c r="K280" s="18"/>
    </row>
    <row r="281" spans="1:11" x14ac:dyDescent="0.3">
      <c r="A281" s="19" t="s">
        <v>248</v>
      </c>
      <c r="B281" s="20"/>
      <c r="C281" s="3" t="s">
        <v>249</v>
      </c>
      <c r="D281" s="4" t="s">
        <v>18</v>
      </c>
      <c r="E281" s="5"/>
      <c r="F281" s="6"/>
      <c r="G281" s="6">
        <v>18760</v>
      </c>
      <c r="H281" s="16">
        <v>965277</v>
      </c>
      <c r="I281" s="17"/>
      <c r="J281" s="17"/>
      <c r="K281" s="18"/>
    </row>
    <row r="282" spans="1:11" x14ac:dyDescent="0.3">
      <c r="A282" s="19" t="s">
        <v>248</v>
      </c>
      <c r="B282" s="20"/>
      <c r="C282" s="3" t="s">
        <v>250</v>
      </c>
      <c r="D282" s="4" t="s">
        <v>11</v>
      </c>
      <c r="E282" s="5"/>
      <c r="F282" s="6"/>
      <c r="G282" s="6">
        <v>57963</v>
      </c>
      <c r="H282" s="16">
        <v>946517</v>
      </c>
      <c r="I282" s="17"/>
      <c r="J282" s="17"/>
      <c r="K282" s="18"/>
    </row>
    <row r="283" spans="1:11" x14ac:dyDescent="0.3">
      <c r="A283" s="19" t="s">
        <v>248</v>
      </c>
      <c r="B283" s="20"/>
      <c r="C283" s="3" t="s">
        <v>251</v>
      </c>
      <c r="D283" s="4" t="s">
        <v>11</v>
      </c>
      <c r="E283" s="5"/>
      <c r="F283" s="6"/>
      <c r="G283" s="6">
        <v>98515</v>
      </c>
      <c r="H283" s="16">
        <v>888554</v>
      </c>
      <c r="I283" s="17"/>
      <c r="J283" s="17"/>
      <c r="K283" s="18"/>
    </row>
    <row r="284" spans="1:11" x14ac:dyDescent="0.3">
      <c r="A284" s="19" t="s">
        <v>252</v>
      </c>
      <c r="B284" s="20"/>
      <c r="C284" s="3" t="s">
        <v>48</v>
      </c>
      <c r="D284" s="4" t="s">
        <v>9</v>
      </c>
      <c r="E284" s="5"/>
      <c r="F284" s="6">
        <v>1428282</v>
      </c>
      <c r="G284" s="6"/>
      <c r="H284" s="16">
        <v>790039</v>
      </c>
      <c r="I284" s="17"/>
      <c r="J284" s="17"/>
      <c r="K284" s="18"/>
    </row>
    <row r="285" spans="1:11" x14ac:dyDescent="0.3">
      <c r="A285" s="19" t="s">
        <v>252</v>
      </c>
      <c r="B285" s="20"/>
      <c r="C285" s="3" t="s">
        <v>253</v>
      </c>
      <c r="D285" s="4" t="s">
        <v>11</v>
      </c>
      <c r="E285" s="5"/>
      <c r="F285" s="6"/>
      <c r="G285" s="6">
        <v>80649</v>
      </c>
      <c r="H285" s="16">
        <v>2218321</v>
      </c>
      <c r="I285" s="17"/>
      <c r="J285" s="17"/>
      <c r="K285" s="18"/>
    </row>
    <row r="286" spans="1:11" x14ac:dyDescent="0.3">
      <c r="A286" s="19" t="s">
        <v>252</v>
      </c>
      <c r="B286" s="20"/>
      <c r="C286" s="3" t="s">
        <v>254</v>
      </c>
      <c r="D286" s="4" t="s">
        <v>11</v>
      </c>
      <c r="E286" s="5"/>
      <c r="F286" s="6"/>
      <c r="G286" s="6">
        <v>45000</v>
      </c>
      <c r="H286" s="16">
        <v>2137672</v>
      </c>
      <c r="I286" s="17"/>
      <c r="J286" s="17"/>
      <c r="K286" s="18"/>
    </row>
    <row r="287" spans="1:11" x14ac:dyDescent="0.3">
      <c r="A287" s="19" t="s">
        <v>252</v>
      </c>
      <c r="B287" s="20"/>
      <c r="C287" s="3" t="s">
        <v>105</v>
      </c>
      <c r="D287" s="4" t="s">
        <v>11</v>
      </c>
      <c r="E287" s="5"/>
      <c r="F287" s="6"/>
      <c r="G287" s="6">
        <v>63353</v>
      </c>
      <c r="H287" s="16">
        <v>2092672</v>
      </c>
      <c r="I287" s="17"/>
      <c r="J287" s="17"/>
      <c r="K287" s="18"/>
    </row>
    <row r="288" spans="1:11" x14ac:dyDescent="0.3">
      <c r="A288" s="19" t="s">
        <v>252</v>
      </c>
      <c r="B288" s="20"/>
      <c r="C288" s="3" t="s">
        <v>225</v>
      </c>
      <c r="D288" s="4" t="s">
        <v>11</v>
      </c>
      <c r="E288" s="5"/>
      <c r="F288" s="6"/>
      <c r="G288" s="6">
        <v>1874250</v>
      </c>
      <c r="H288" s="16">
        <v>2029319</v>
      </c>
      <c r="I288" s="17"/>
      <c r="J288" s="17"/>
      <c r="K288" s="18"/>
    </row>
    <row r="289" spans="1:11" x14ac:dyDescent="0.3">
      <c r="A289" s="19" t="s">
        <v>252</v>
      </c>
      <c r="B289" s="20"/>
      <c r="C289" s="3" t="s">
        <v>255</v>
      </c>
      <c r="D289" s="4" t="s">
        <v>11</v>
      </c>
      <c r="E289" s="5"/>
      <c r="F289" s="6"/>
      <c r="G289" s="6">
        <v>64919</v>
      </c>
      <c r="H289" s="16">
        <v>155069</v>
      </c>
      <c r="I289" s="17"/>
      <c r="J289" s="17"/>
      <c r="K289" s="18"/>
    </row>
    <row r="290" spans="1:11" x14ac:dyDescent="0.3">
      <c r="A290" s="19" t="s">
        <v>252</v>
      </c>
      <c r="B290" s="20"/>
      <c r="C290" s="3" t="s">
        <v>30</v>
      </c>
      <c r="D290" s="4" t="s">
        <v>11</v>
      </c>
      <c r="E290" s="5"/>
      <c r="F290" s="6"/>
      <c r="G290" s="6">
        <v>78970</v>
      </c>
      <c r="H290" s="16">
        <v>90150</v>
      </c>
      <c r="I290" s="17"/>
      <c r="J290" s="17"/>
      <c r="K290" s="18"/>
    </row>
    <row r="291" spans="1:11" x14ac:dyDescent="0.3">
      <c r="A291" s="19" t="s">
        <v>252</v>
      </c>
      <c r="B291" s="20"/>
      <c r="C291" s="3" t="s">
        <v>256</v>
      </c>
      <c r="D291" s="4" t="s">
        <v>11</v>
      </c>
      <c r="E291" s="5"/>
      <c r="F291" s="6"/>
      <c r="G291" s="6">
        <v>22950</v>
      </c>
      <c r="H291" s="16">
        <v>11180</v>
      </c>
      <c r="I291" s="17"/>
      <c r="J291" s="17"/>
      <c r="K291" s="18"/>
    </row>
    <row r="292" spans="1:11" x14ac:dyDescent="0.3">
      <c r="A292" s="19" t="s">
        <v>252</v>
      </c>
      <c r="B292" s="20"/>
      <c r="C292" s="3" t="s">
        <v>257</v>
      </c>
      <c r="D292" s="4" t="s">
        <v>11</v>
      </c>
      <c r="E292" s="5"/>
      <c r="F292" s="6">
        <v>160000</v>
      </c>
      <c r="G292" s="6"/>
      <c r="H292" s="16">
        <v>-11770</v>
      </c>
      <c r="I292" s="17"/>
      <c r="J292" s="17"/>
      <c r="K292" s="18"/>
    </row>
    <row r="293" spans="1:11" x14ac:dyDescent="0.3">
      <c r="A293" s="19" t="s">
        <v>252</v>
      </c>
      <c r="B293" s="20"/>
      <c r="C293" s="3" t="s">
        <v>258</v>
      </c>
      <c r="D293" s="4" t="s">
        <v>11</v>
      </c>
      <c r="E293" s="5"/>
      <c r="F293" s="6"/>
      <c r="G293" s="6">
        <v>114240</v>
      </c>
      <c r="H293" s="16">
        <v>148230</v>
      </c>
      <c r="I293" s="17"/>
      <c r="J293" s="17"/>
      <c r="K293" s="18"/>
    </row>
    <row r="294" spans="1:11" x14ac:dyDescent="0.3">
      <c r="A294" s="19" t="s">
        <v>252</v>
      </c>
      <c r="B294" s="20"/>
      <c r="C294" s="3" t="s">
        <v>259</v>
      </c>
      <c r="D294" s="4" t="s">
        <v>11</v>
      </c>
      <c r="E294" s="5"/>
      <c r="F294" s="6"/>
      <c r="G294" s="6">
        <v>33990</v>
      </c>
      <c r="H294" s="16">
        <v>33990</v>
      </c>
      <c r="I294" s="17"/>
      <c r="J294" s="17"/>
      <c r="K294" s="18"/>
    </row>
    <row r="295" spans="1:11" x14ac:dyDescent="0.3">
      <c r="A295" s="19" t="s">
        <v>260</v>
      </c>
      <c r="B295" s="20"/>
      <c r="C295" s="3" t="s">
        <v>8</v>
      </c>
      <c r="D295" s="4" t="s">
        <v>9</v>
      </c>
      <c r="E295" s="5"/>
      <c r="F295" s="6"/>
      <c r="G295" s="6">
        <v>1428282</v>
      </c>
      <c r="H295" s="16">
        <v>0</v>
      </c>
      <c r="I295" s="17"/>
      <c r="J295" s="17"/>
      <c r="K295" s="18"/>
    </row>
    <row r="296" spans="1:11" x14ac:dyDescent="0.3">
      <c r="A296" s="19" t="s">
        <v>260</v>
      </c>
      <c r="B296" s="20"/>
      <c r="C296" s="3" t="s">
        <v>45</v>
      </c>
      <c r="D296" s="4" t="s">
        <v>18</v>
      </c>
      <c r="E296" s="5"/>
      <c r="F296" s="6"/>
      <c r="G296" s="6">
        <v>39979</v>
      </c>
      <c r="H296" s="16">
        <v>-1428282</v>
      </c>
      <c r="I296" s="17"/>
      <c r="J296" s="17"/>
      <c r="K296" s="18"/>
    </row>
    <row r="297" spans="1:11" x14ac:dyDescent="0.3">
      <c r="A297" s="19" t="s">
        <v>260</v>
      </c>
      <c r="B297" s="20"/>
      <c r="C297" s="3" t="s">
        <v>19</v>
      </c>
      <c r="D297" s="4" t="s">
        <v>18</v>
      </c>
      <c r="E297" s="5"/>
      <c r="F297" s="6">
        <v>2900037</v>
      </c>
      <c r="G297" s="6"/>
      <c r="H297" s="16">
        <v>-1468261</v>
      </c>
      <c r="I297" s="17"/>
      <c r="J297" s="17"/>
      <c r="K297" s="18"/>
    </row>
    <row r="298" spans="1:11" x14ac:dyDescent="0.3">
      <c r="A298" s="19" t="s">
        <v>260</v>
      </c>
      <c r="B298" s="20"/>
      <c r="C298" s="3" t="s">
        <v>261</v>
      </c>
      <c r="D298" s="4" t="s">
        <v>11</v>
      </c>
      <c r="E298" s="5"/>
      <c r="F298" s="6"/>
      <c r="G298" s="6">
        <v>49569</v>
      </c>
      <c r="H298" s="16">
        <v>1431776</v>
      </c>
      <c r="I298" s="17"/>
      <c r="J298" s="17"/>
      <c r="K298" s="18"/>
    </row>
    <row r="299" spans="1:11" x14ac:dyDescent="0.3">
      <c r="A299" s="19" t="s">
        <v>260</v>
      </c>
      <c r="B299" s="20"/>
      <c r="C299" s="3" t="s">
        <v>17</v>
      </c>
      <c r="D299" s="4" t="s">
        <v>18</v>
      </c>
      <c r="E299" s="5"/>
      <c r="F299" s="6"/>
      <c r="G299" s="6">
        <v>51148</v>
      </c>
      <c r="H299" s="16">
        <v>1382207</v>
      </c>
      <c r="I299" s="17"/>
      <c r="J299" s="17"/>
      <c r="K299" s="18"/>
    </row>
    <row r="300" spans="1:11" x14ac:dyDescent="0.3">
      <c r="A300" s="19" t="s">
        <v>260</v>
      </c>
      <c r="B300" s="20"/>
      <c r="C300" s="3" t="s">
        <v>262</v>
      </c>
      <c r="D300" s="4" t="s">
        <v>11</v>
      </c>
      <c r="E300" s="5"/>
      <c r="F300" s="6"/>
      <c r="G300" s="6">
        <v>32809</v>
      </c>
      <c r="H300" s="16">
        <v>1331059</v>
      </c>
      <c r="I300" s="17"/>
      <c r="J300" s="17"/>
      <c r="K300" s="18"/>
    </row>
    <row r="301" spans="1:11" x14ac:dyDescent="0.3">
      <c r="A301" s="19" t="s">
        <v>260</v>
      </c>
      <c r="B301" s="20"/>
      <c r="C301" s="3" t="s">
        <v>263</v>
      </c>
      <c r="D301" s="4" t="s">
        <v>11</v>
      </c>
      <c r="E301" s="5"/>
      <c r="F301" s="6"/>
      <c r="G301" s="6">
        <v>24139</v>
      </c>
      <c r="H301" s="16">
        <v>1298250</v>
      </c>
      <c r="I301" s="17"/>
      <c r="J301" s="17"/>
      <c r="K301" s="18"/>
    </row>
    <row r="302" spans="1:11" x14ac:dyDescent="0.3">
      <c r="A302" s="19" t="s">
        <v>260</v>
      </c>
      <c r="B302" s="20"/>
      <c r="C302" s="3" t="s">
        <v>148</v>
      </c>
      <c r="D302" s="4" t="s">
        <v>11</v>
      </c>
      <c r="E302" s="5"/>
      <c r="F302" s="6">
        <v>90000</v>
      </c>
      <c r="G302" s="6"/>
      <c r="H302" s="16">
        <v>1274111</v>
      </c>
      <c r="I302" s="17"/>
      <c r="J302" s="17"/>
      <c r="K302" s="18"/>
    </row>
    <row r="303" spans="1:11" x14ac:dyDescent="0.3">
      <c r="A303" s="19" t="s">
        <v>260</v>
      </c>
      <c r="B303" s="20"/>
      <c r="C303" s="3" t="s">
        <v>149</v>
      </c>
      <c r="D303" s="4" t="s">
        <v>11</v>
      </c>
      <c r="E303" s="5"/>
      <c r="F303" s="6">
        <v>95000</v>
      </c>
      <c r="G303" s="6"/>
      <c r="H303" s="16">
        <v>1364111</v>
      </c>
      <c r="I303" s="17"/>
      <c r="J303" s="17"/>
      <c r="K303" s="18"/>
    </row>
    <row r="304" spans="1:11" x14ac:dyDescent="0.3">
      <c r="A304" s="19" t="s">
        <v>260</v>
      </c>
      <c r="B304" s="20"/>
      <c r="C304" s="3" t="s">
        <v>150</v>
      </c>
      <c r="D304" s="4" t="s">
        <v>11</v>
      </c>
      <c r="E304" s="5"/>
      <c r="F304" s="6">
        <v>700000</v>
      </c>
      <c r="G304" s="6"/>
      <c r="H304" s="16">
        <v>1459111</v>
      </c>
      <c r="I304" s="17"/>
      <c r="J304" s="17"/>
      <c r="K304" s="18"/>
    </row>
    <row r="305" spans="1:11" x14ac:dyDescent="0.3">
      <c r="A305" s="19" t="s">
        <v>260</v>
      </c>
      <c r="B305" s="20"/>
      <c r="C305" s="3" t="s">
        <v>219</v>
      </c>
      <c r="D305" s="4" t="s">
        <v>18</v>
      </c>
      <c r="E305" s="5"/>
      <c r="F305" s="6"/>
      <c r="G305" s="6">
        <v>1581341</v>
      </c>
      <c r="H305" s="16">
        <v>2159111</v>
      </c>
      <c r="I305" s="17"/>
      <c r="J305" s="17"/>
      <c r="K305" s="18"/>
    </row>
    <row r="306" spans="1:11" x14ac:dyDescent="0.3">
      <c r="A306" s="19" t="s">
        <v>260</v>
      </c>
      <c r="B306" s="20"/>
      <c r="C306" s="3" t="s">
        <v>264</v>
      </c>
      <c r="D306" s="4" t="s">
        <v>11</v>
      </c>
      <c r="E306" s="5"/>
      <c r="F306" s="6"/>
      <c r="G306" s="6">
        <v>49571</v>
      </c>
      <c r="H306" s="16">
        <v>577770</v>
      </c>
      <c r="I306" s="17"/>
      <c r="J306" s="17"/>
      <c r="K306" s="18"/>
    </row>
    <row r="307" spans="1:11" x14ac:dyDescent="0.3">
      <c r="A307" s="19" t="s">
        <v>260</v>
      </c>
      <c r="B307" s="20"/>
      <c r="C307" s="3" t="s">
        <v>265</v>
      </c>
      <c r="D307" s="4" t="s">
        <v>11</v>
      </c>
      <c r="E307" s="5"/>
      <c r="F307" s="6"/>
      <c r="G307" s="6">
        <v>23002</v>
      </c>
      <c r="H307" s="16">
        <v>528199</v>
      </c>
      <c r="I307" s="17"/>
      <c r="J307" s="17"/>
      <c r="K307" s="18"/>
    </row>
    <row r="308" spans="1:11" x14ac:dyDescent="0.3">
      <c r="A308" s="19" t="s">
        <v>266</v>
      </c>
      <c r="B308" s="20"/>
      <c r="C308" s="3" t="s">
        <v>48</v>
      </c>
      <c r="D308" s="4" t="s">
        <v>9</v>
      </c>
      <c r="E308" s="5"/>
      <c r="F308" s="6">
        <v>1089283</v>
      </c>
      <c r="G308" s="6"/>
      <c r="H308" s="16">
        <v>505197</v>
      </c>
      <c r="I308" s="17"/>
      <c r="J308" s="17"/>
      <c r="K308" s="18"/>
    </row>
    <row r="309" spans="1:11" x14ac:dyDescent="0.3">
      <c r="A309" s="19" t="s">
        <v>266</v>
      </c>
      <c r="B309" s="20"/>
      <c r="C309" s="3" t="s">
        <v>152</v>
      </c>
      <c r="D309" s="4" t="s">
        <v>9</v>
      </c>
      <c r="E309" s="5"/>
      <c r="F309" s="6">
        <v>11880</v>
      </c>
      <c r="G309" s="6"/>
      <c r="H309" s="16">
        <v>1594480</v>
      </c>
      <c r="I309" s="17"/>
      <c r="J309" s="17"/>
      <c r="K309" s="18"/>
    </row>
    <row r="310" spans="1:11" x14ac:dyDescent="0.3">
      <c r="A310" s="19" t="s">
        <v>266</v>
      </c>
      <c r="B310" s="20"/>
      <c r="C310" s="3" t="s">
        <v>153</v>
      </c>
      <c r="D310" s="4" t="s">
        <v>9</v>
      </c>
      <c r="E310" s="5"/>
      <c r="F310" s="6">
        <v>831</v>
      </c>
      <c r="G310" s="6"/>
      <c r="H310" s="16">
        <v>1606360</v>
      </c>
      <c r="I310" s="17"/>
      <c r="J310" s="17"/>
      <c r="K310" s="18"/>
    </row>
    <row r="311" spans="1:11" x14ac:dyDescent="0.3">
      <c r="A311" s="19" t="s">
        <v>266</v>
      </c>
      <c r="B311" s="20"/>
      <c r="C311" s="3" t="s">
        <v>135</v>
      </c>
      <c r="D311" s="4" t="s">
        <v>18</v>
      </c>
      <c r="E311" s="5"/>
      <c r="F311" s="6"/>
      <c r="G311" s="6">
        <v>67964</v>
      </c>
      <c r="H311" s="16">
        <v>1607191</v>
      </c>
      <c r="I311" s="17"/>
      <c r="J311" s="17"/>
      <c r="K311" s="18"/>
    </row>
    <row r="312" spans="1:11" x14ac:dyDescent="0.3">
      <c r="A312" s="19" t="s">
        <v>266</v>
      </c>
      <c r="B312" s="20"/>
      <c r="C312" s="3" t="s">
        <v>267</v>
      </c>
      <c r="D312" s="4" t="s">
        <v>11</v>
      </c>
      <c r="E312" s="5"/>
      <c r="F312" s="6"/>
      <c r="G312" s="6">
        <v>69711</v>
      </c>
      <c r="H312" s="16">
        <v>1539227</v>
      </c>
      <c r="I312" s="17"/>
      <c r="J312" s="17"/>
      <c r="K312" s="18"/>
    </row>
    <row r="313" spans="1:11" x14ac:dyDescent="0.3">
      <c r="A313" s="19" t="s">
        <v>266</v>
      </c>
      <c r="B313" s="20"/>
      <c r="C313" s="3" t="s">
        <v>143</v>
      </c>
      <c r="D313" s="4" t="s">
        <v>18</v>
      </c>
      <c r="E313" s="5"/>
      <c r="F313" s="6">
        <v>13458</v>
      </c>
      <c r="G313" s="6"/>
      <c r="H313" s="16">
        <v>1469516</v>
      </c>
      <c r="I313" s="17"/>
      <c r="J313" s="17"/>
      <c r="K313" s="18"/>
    </row>
    <row r="314" spans="1:11" x14ac:dyDescent="0.3">
      <c r="A314" s="19" t="s">
        <v>266</v>
      </c>
      <c r="B314" s="20"/>
      <c r="C314" s="3" t="s">
        <v>143</v>
      </c>
      <c r="D314" s="4" t="s">
        <v>18</v>
      </c>
      <c r="E314" s="5"/>
      <c r="F314" s="6">
        <v>7523</v>
      </c>
      <c r="G314" s="6"/>
      <c r="H314" s="16">
        <v>1482974</v>
      </c>
      <c r="I314" s="17"/>
      <c r="J314" s="17"/>
      <c r="K314" s="18"/>
    </row>
    <row r="315" spans="1:11" x14ac:dyDescent="0.3">
      <c r="A315" s="19" t="s">
        <v>266</v>
      </c>
      <c r="B315" s="20"/>
      <c r="C315" s="3" t="s">
        <v>268</v>
      </c>
      <c r="D315" s="4" t="s">
        <v>11</v>
      </c>
      <c r="E315" s="5"/>
      <c r="F315" s="6"/>
      <c r="G315" s="6">
        <v>70500</v>
      </c>
      <c r="H315" s="16">
        <v>1490497</v>
      </c>
      <c r="I315" s="17"/>
      <c r="J315" s="17"/>
      <c r="K315" s="18"/>
    </row>
    <row r="316" spans="1:11" x14ac:dyDescent="0.3">
      <c r="A316" s="19" t="s">
        <v>266</v>
      </c>
      <c r="B316" s="20"/>
      <c r="C316" s="3" t="s">
        <v>269</v>
      </c>
      <c r="D316" s="4" t="s">
        <v>11</v>
      </c>
      <c r="E316" s="5"/>
      <c r="F316" s="6"/>
      <c r="G316" s="6">
        <v>76468</v>
      </c>
      <c r="H316" s="16">
        <v>1419997</v>
      </c>
      <c r="I316" s="17"/>
      <c r="J316" s="17"/>
      <c r="K316" s="18"/>
    </row>
    <row r="317" spans="1:11" x14ac:dyDescent="0.3">
      <c r="A317" s="19" t="s">
        <v>266</v>
      </c>
      <c r="B317" s="20"/>
      <c r="C317" s="3" t="s">
        <v>17</v>
      </c>
      <c r="D317" s="4" t="s">
        <v>18</v>
      </c>
      <c r="E317" s="5"/>
      <c r="F317" s="6"/>
      <c r="G317" s="6">
        <v>180424</v>
      </c>
      <c r="H317" s="16">
        <v>1343529</v>
      </c>
      <c r="I317" s="17"/>
      <c r="J317" s="17"/>
      <c r="K317" s="18"/>
    </row>
    <row r="318" spans="1:11" x14ac:dyDescent="0.3">
      <c r="A318" s="19" t="s">
        <v>266</v>
      </c>
      <c r="B318" s="20"/>
      <c r="C318" s="3" t="s">
        <v>270</v>
      </c>
      <c r="D318" s="4" t="s">
        <v>18</v>
      </c>
      <c r="E318" s="5"/>
      <c r="F318" s="6"/>
      <c r="G318" s="6">
        <v>32650</v>
      </c>
      <c r="H318" s="16">
        <v>1163105</v>
      </c>
      <c r="I318" s="17"/>
      <c r="J318" s="17"/>
      <c r="K318" s="18"/>
    </row>
    <row r="319" spans="1:11" x14ac:dyDescent="0.3">
      <c r="A319" s="19" t="s">
        <v>266</v>
      </c>
      <c r="B319" s="20"/>
      <c r="C319" s="3" t="s">
        <v>154</v>
      </c>
      <c r="D319" s="4" t="s">
        <v>18</v>
      </c>
      <c r="E319" s="5"/>
      <c r="F319" s="6"/>
      <c r="G319" s="6">
        <v>85497</v>
      </c>
      <c r="H319" s="16">
        <v>1130455</v>
      </c>
      <c r="I319" s="17"/>
      <c r="J319" s="17"/>
      <c r="K319" s="18"/>
    </row>
    <row r="320" spans="1:11" x14ac:dyDescent="0.3">
      <c r="A320" s="19" t="s">
        <v>266</v>
      </c>
      <c r="B320" s="20"/>
      <c r="C320" s="3" t="s">
        <v>160</v>
      </c>
      <c r="D320" s="4" t="s">
        <v>18</v>
      </c>
      <c r="E320" s="5"/>
      <c r="F320" s="6"/>
      <c r="G320" s="6">
        <v>683280</v>
      </c>
      <c r="H320" s="16">
        <v>1044958</v>
      </c>
      <c r="I320" s="17"/>
      <c r="J320" s="17"/>
      <c r="K320" s="18"/>
    </row>
    <row r="321" spans="1:11" x14ac:dyDescent="0.3">
      <c r="A321" s="19" t="s">
        <v>266</v>
      </c>
      <c r="B321" s="20"/>
      <c r="C321" s="3" t="s">
        <v>271</v>
      </c>
      <c r="D321" s="4" t="s">
        <v>11</v>
      </c>
      <c r="E321" s="5"/>
      <c r="F321" s="6"/>
      <c r="G321" s="6">
        <v>85737</v>
      </c>
      <c r="H321" s="16">
        <v>361678</v>
      </c>
      <c r="I321" s="17"/>
      <c r="J321" s="17"/>
      <c r="K321" s="18"/>
    </row>
    <row r="322" spans="1:11" x14ac:dyDescent="0.3">
      <c r="A322" s="19" t="s">
        <v>266</v>
      </c>
      <c r="B322" s="20"/>
      <c r="C322" s="3" t="s">
        <v>272</v>
      </c>
      <c r="D322" s="4" t="s">
        <v>11</v>
      </c>
      <c r="E322" s="5"/>
      <c r="F322" s="6"/>
      <c r="G322" s="6">
        <v>68961</v>
      </c>
      <c r="H322" s="16">
        <v>275941</v>
      </c>
      <c r="I322" s="17"/>
      <c r="J322" s="17"/>
      <c r="K322" s="18"/>
    </row>
    <row r="323" spans="1:11" x14ac:dyDescent="0.3">
      <c r="A323" s="19" t="s">
        <v>266</v>
      </c>
      <c r="B323" s="20"/>
      <c r="C323" s="3" t="s">
        <v>273</v>
      </c>
      <c r="D323" s="4" t="s">
        <v>11</v>
      </c>
      <c r="E323" s="5"/>
      <c r="F323" s="6"/>
      <c r="G323" s="6">
        <v>16980</v>
      </c>
      <c r="H323" s="16">
        <v>206980</v>
      </c>
      <c r="I323" s="17"/>
      <c r="J323" s="17"/>
      <c r="K323" s="18"/>
    </row>
    <row r="324" spans="1:11" x14ac:dyDescent="0.3">
      <c r="A324" s="19" t="s">
        <v>266</v>
      </c>
      <c r="B324" s="20"/>
      <c r="C324" s="3" t="s">
        <v>39</v>
      </c>
      <c r="D324" s="4" t="s">
        <v>11</v>
      </c>
      <c r="E324" s="5"/>
      <c r="F324" s="6"/>
      <c r="G324" s="6">
        <v>190000</v>
      </c>
      <c r="H324" s="16">
        <v>190000</v>
      </c>
      <c r="I324" s="17"/>
      <c r="J324" s="17"/>
      <c r="K324" s="18"/>
    </row>
    <row r="325" spans="1:11" x14ac:dyDescent="0.3">
      <c r="A325" s="19" t="s">
        <v>274</v>
      </c>
      <c r="B325" s="20"/>
      <c r="C325" s="3" t="s">
        <v>48</v>
      </c>
      <c r="D325" s="4" t="s">
        <v>9</v>
      </c>
      <c r="E325" s="5"/>
      <c r="F325" s="6">
        <v>1189250</v>
      </c>
      <c r="G325" s="6"/>
      <c r="H325" s="16">
        <v>0</v>
      </c>
      <c r="I325" s="17"/>
      <c r="J325" s="17"/>
      <c r="K325" s="18"/>
    </row>
    <row r="326" spans="1:11" x14ac:dyDescent="0.3">
      <c r="A326" s="19" t="s">
        <v>274</v>
      </c>
      <c r="B326" s="20"/>
      <c r="C326" s="3" t="s">
        <v>275</v>
      </c>
      <c r="D326" s="4" t="s">
        <v>11</v>
      </c>
      <c r="E326" s="5"/>
      <c r="F326" s="6"/>
      <c r="G326" s="6">
        <v>271356</v>
      </c>
      <c r="H326" s="16">
        <v>1189250</v>
      </c>
      <c r="I326" s="17"/>
      <c r="J326" s="17"/>
      <c r="K326" s="18"/>
    </row>
    <row r="327" spans="1:11" x14ac:dyDescent="0.3">
      <c r="A327" s="19" t="s">
        <v>274</v>
      </c>
      <c r="B327" s="20"/>
      <c r="C327" s="3" t="s">
        <v>276</v>
      </c>
      <c r="D327" s="4" t="s">
        <v>11</v>
      </c>
      <c r="E327" s="5"/>
      <c r="F327" s="6"/>
      <c r="G327" s="6">
        <v>39971</v>
      </c>
      <c r="H327" s="16">
        <v>917894</v>
      </c>
      <c r="I327" s="17"/>
      <c r="J327" s="17"/>
      <c r="K327" s="18"/>
    </row>
    <row r="328" spans="1:11" x14ac:dyDescent="0.3">
      <c r="A328" s="19" t="s">
        <v>274</v>
      </c>
      <c r="B328" s="20"/>
      <c r="C328" s="3" t="s">
        <v>17</v>
      </c>
      <c r="D328" s="4" t="s">
        <v>18</v>
      </c>
      <c r="E328" s="5"/>
      <c r="F328" s="6"/>
      <c r="G328" s="6">
        <v>309552</v>
      </c>
      <c r="H328" s="16">
        <v>877923</v>
      </c>
      <c r="I328" s="17"/>
      <c r="J328" s="17"/>
      <c r="K328" s="18"/>
    </row>
    <row r="329" spans="1:11" x14ac:dyDescent="0.3">
      <c r="A329" s="19" t="s">
        <v>274</v>
      </c>
      <c r="B329" s="20"/>
      <c r="C329" s="3" t="s">
        <v>277</v>
      </c>
      <c r="D329" s="4" t="s">
        <v>11</v>
      </c>
      <c r="E329" s="5"/>
      <c r="F329" s="6"/>
      <c r="G329" s="6">
        <v>84151</v>
      </c>
      <c r="H329" s="16">
        <v>568371</v>
      </c>
      <c r="I329" s="17"/>
      <c r="J329" s="17"/>
      <c r="K329" s="18"/>
    </row>
    <row r="330" spans="1:11" x14ac:dyDescent="0.3">
      <c r="A330" s="19" t="s">
        <v>274</v>
      </c>
      <c r="B330" s="20"/>
      <c r="C330" s="3" t="s">
        <v>278</v>
      </c>
      <c r="D330" s="4" t="s">
        <v>11</v>
      </c>
      <c r="E330" s="5"/>
      <c r="F330" s="6"/>
      <c r="G330" s="6">
        <v>39466</v>
      </c>
      <c r="H330" s="16">
        <v>484220</v>
      </c>
      <c r="I330" s="17"/>
      <c r="J330" s="17"/>
      <c r="K330" s="18"/>
    </row>
    <row r="331" spans="1:11" x14ac:dyDescent="0.3">
      <c r="A331" s="19" t="s">
        <v>274</v>
      </c>
      <c r="B331" s="20"/>
      <c r="C331" s="3" t="s">
        <v>279</v>
      </c>
      <c r="D331" s="4" t="s">
        <v>11</v>
      </c>
      <c r="E331" s="5"/>
      <c r="F331" s="6"/>
      <c r="G331" s="6">
        <v>395544</v>
      </c>
      <c r="H331" s="16">
        <v>444754</v>
      </c>
      <c r="I331" s="17"/>
      <c r="J331" s="17"/>
      <c r="K331" s="18"/>
    </row>
    <row r="332" spans="1:11" x14ac:dyDescent="0.3">
      <c r="A332" s="19" t="s">
        <v>274</v>
      </c>
      <c r="B332" s="20"/>
      <c r="C332" s="3" t="s">
        <v>280</v>
      </c>
      <c r="D332" s="4" t="s">
        <v>11</v>
      </c>
      <c r="E332" s="5"/>
      <c r="F332" s="6"/>
      <c r="G332" s="6">
        <v>49210</v>
      </c>
      <c r="H332" s="16">
        <v>49210</v>
      </c>
      <c r="I332" s="17"/>
      <c r="J332" s="17"/>
      <c r="K332" s="18"/>
    </row>
  </sheetData>
  <autoFilter ref="A1:L186" xr:uid="{31A3EDA2-BB1F-4DFF-9F34-B004576D5196}">
    <filterColumn colId="0" showButton="0"/>
    <filterColumn colId="7" showButton="0"/>
    <filterColumn colId="8" showButton="0"/>
    <filterColumn colId="9" showButton="0"/>
  </autoFilter>
  <mergeCells count="665">
    <mergeCell ref="H301:K301"/>
    <mergeCell ref="H302:K302"/>
    <mergeCell ref="A301:B301"/>
    <mergeCell ref="A302:B302"/>
    <mergeCell ref="H187:K187"/>
    <mergeCell ref="H188:K188"/>
    <mergeCell ref="H189:K189"/>
    <mergeCell ref="H190:K190"/>
    <mergeCell ref="H191:K191"/>
    <mergeCell ref="H192:K192"/>
    <mergeCell ref="H193:K193"/>
    <mergeCell ref="H194:K194"/>
    <mergeCell ref="H195:K195"/>
    <mergeCell ref="H196:K196"/>
    <mergeCell ref="H197:K197"/>
    <mergeCell ref="H198:K198"/>
    <mergeCell ref="H199:K199"/>
    <mergeCell ref="H200:K200"/>
    <mergeCell ref="H201:K201"/>
    <mergeCell ref="H202:K202"/>
    <mergeCell ref="H203:K203"/>
    <mergeCell ref="H204:K204"/>
    <mergeCell ref="A298:B298"/>
    <mergeCell ref="A299:B299"/>
    <mergeCell ref="A300:B300"/>
    <mergeCell ref="H298:K298"/>
    <mergeCell ref="H299:K299"/>
    <mergeCell ref="H300:K300"/>
    <mergeCell ref="A295:B295"/>
    <mergeCell ref="A296:B296"/>
    <mergeCell ref="A297:B297"/>
    <mergeCell ref="H295:K295"/>
    <mergeCell ref="H296:K296"/>
    <mergeCell ref="H297:K297"/>
    <mergeCell ref="A292:B292"/>
    <mergeCell ref="A293:B293"/>
    <mergeCell ref="A294:B294"/>
    <mergeCell ref="H292:K292"/>
    <mergeCell ref="H293:K293"/>
    <mergeCell ref="H294:K294"/>
    <mergeCell ref="A289:B289"/>
    <mergeCell ref="A290:B290"/>
    <mergeCell ref="A291:B291"/>
    <mergeCell ref="H289:K289"/>
    <mergeCell ref="H290:K290"/>
    <mergeCell ref="H291:K291"/>
    <mergeCell ref="A286:B286"/>
    <mergeCell ref="A287:B287"/>
    <mergeCell ref="A288:B288"/>
    <mergeCell ref="H286:K286"/>
    <mergeCell ref="H287:K287"/>
    <mergeCell ref="H288:K288"/>
    <mergeCell ref="A283:B283"/>
    <mergeCell ref="A284:B284"/>
    <mergeCell ref="A285:B285"/>
    <mergeCell ref="H283:K283"/>
    <mergeCell ref="H284:K284"/>
    <mergeCell ref="H285:K285"/>
    <mergeCell ref="A280:B280"/>
    <mergeCell ref="A281:B281"/>
    <mergeCell ref="A282:B282"/>
    <mergeCell ref="H280:K280"/>
    <mergeCell ref="H281:K281"/>
    <mergeCell ref="H282:K282"/>
    <mergeCell ref="A277:B277"/>
    <mergeCell ref="A278:B278"/>
    <mergeCell ref="A279:B279"/>
    <mergeCell ref="H277:K277"/>
    <mergeCell ref="H278:K278"/>
    <mergeCell ref="H279:K279"/>
    <mergeCell ref="A274:B274"/>
    <mergeCell ref="A275:B275"/>
    <mergeCell ref="A276:B276"/>
    <mergeCell ref="H274:K274"/>
    <mergeCell ref="H275:K275"/>
    <mergeCell ref="H276:K276"/>
    <mergeCell ref="A271:B271"/>
    <mergeCell ref="A272:B272"/>
    <mergeCell ref="A273:B273"/>
    <mergeCell ref="H271:K271"/>
    <mergeCell ref="H272:K272"/>
    <mergeCell ref="H273:K273"/>
    <mergeCell ref="A268:B268"/>
    <mergeCell ref="A269:B269"/>
    <mergeCell ref="A270:B270"/>
    <mergeCell ref="H268:K268"/>
    <mergeCell ref="H269:K269"/>
    <mergeCell ref="H270:K270"/>
    <mergeCell ref="A265:B265"/>
    <mergeCell ref="A266:B266"/>
    <mergeCell ref="A267:B267"/>
    <mergeCell ref="H265:K265"/>
    <mergeCell ref="H266:K266"/>
    <mergeCell ref="H267:K267"/>
    <mergeCell ref="A262:B262"/>
    <mergeCell ref="A263:B263"/>
    <mergeCell ref="A264:B264"/>
    <mergeCell ref="H262:K262"/>
    <mergeCell ref="H263:K263"/>
    <mergeCell ref="H264:K264"/>
    <mergeCell ref="A259:B259"/>
    <mergeCell ref="A260:B260"/>
    <mergeCell ref="A261:B261"/>
    <mergeCell ref="H259:K259"/>
    <mergeCell ref="H260:K260"/>
    <mergeCell ref="H261:K261"/>
    <mergeCell ref="A256:B256"/>
    <mergeCell ref="A257:B257"/>
    <mergeCell ref="A258:B258"/>
    <mergeCell ref="H256:K256"/>
    <mergeCell ref="H257:K257"/>
    <mergeCell ref="H258:K258"/>
    <mergeCell ref="A253:B253"/>
    <mergeCell ref="A254:B254"/>
    <mergeCell ref="A255:B255"/>
    <mergeCell ref="H253:K253"/>
    <mergeCell ref="H254:K254"/>
    <mergeCell ref="H255:K255"/>
    <mergeCell ref="A250:B250"/>
    <mergeCell ref="A251:B251"/>
    <mergeCell ref="A252:B252"/>
    <mergeCell ref="H250:K250"/>
    <mergeCell ref="H251:K251"/>
    <mergeCell ref="H252:K252"/>
    <mergeCell ref="A247:B247"/>
    <mergeCell ref="A248:B248"/>
    <mergeCell ref="A249:B249"/>
    <mergeCell ref="H247:K247"/>
    <mergeCell ref="H248:K248"/>
    <mergeCell ref="H249:K249"/>
    <mergeCell ref="A244:B244"/>
    <mergeCell ref="A245:B245"/>
    <mergeCell ref="A246:B246"/>
    <mergeCell ref="H244:K244"/>
    <mergeCell ref="H245:K245"/>
    <mergeCell ref="H246:K246"/>
    <mergeCell ref="A241:B241"/>
    <mergeCell ref="A242:B242"/>
    <mergeCell ref="A243:B243"/>
    <mergeCell ref="H241:K241"/>
    <mergeCell ref="H242:K242"/>
    <mergeCell ref="H243:K243"/>
    <mergeCell ref="A238:B238"/>
    <mergeCell ref="A239:B239"/>
    <mergeCell ref="A240:B240"/>
    <mergeCell ref="H238:K238"/>
    <mergeCell ref="H239:K239"/>
    <mergeCell ref="H240:K240"/>
    <mergeCell ref="A235:B235"/>
    <mergeCell ref="A236:B236"/>
    <mergeCell ref="A237:B237"/>
    <mergeCell ref="H235:K235"/>
    <mergeCell ref="H236:K236"/>
    <mergeCell ref="H237:K237"/>
    <mergeCell ref="A232:B232"/>
    <mergeCell ref="A233:B233"/>
    <mergeCell ref="A234:B234"/>
    <mergeCell ref="H232:K232"/>
    <mergeCell ref="H233:K233"/>
    <mergeCell ref="H234:K234"/>
    <mergeCell ref="A229:B229"/>
    <mergeCell ref="A230:B230"/>
    <mergeCell ref="A231:B231"/>
    <mergeCell ref="H229:K229"/>
    <mergeCell ref="H230:K230"/>
    <mergeCell ref="H231:K231"/>
    <mergeCell ref="A226:B226"/>
    <mergeCell ref="A227:B227"/>
    <mergeCell ref="A228:B228"/>
    <mergeCell ref="H226:K226"/>
    <mergeCell ref="H227:K227"/>
    <mergeCell ref="H228:K228"/>
    <mergeCell ref="A223:B223"/>
    <mergeCell ref="A224:B224"/>
    <mergeCell ref="A225:B225"/>
    <mergeCell ref="H223:K223"/>
    <mergeCell ref="H224:K224"/>
    <mergeCell ref="H225:K225"/>
    <mergeCell ref="A220:B220"/>
    <mergeCell ref="A221:B221"/>
    <mergeCell ref="A222:B222"/>
    <mergeCell ref="H220:K220"/>
    <mergeCell ref="H221:K221"/>
    <mergeCell ref="H222:K222"/>
    <mergeCell ref="A217:B217"/>
    <mergeCell ref="A218:B218"/>
    <mergeCell ref="A219:B219"/>
    <mergeCell ref="H217:K217"/>
    <mergeCell ref="H218:K218"/>
    <mergeCell ref="H219:K219"/>
    <mergeCell ref="A214:B214"/>
    <mergeCell ref="A215:B215"/>
    <mergeCell ref="A216:B216"/>
    <mergeCell ref="H214:K214"/>
    <mergeCell ref="H215:K215"/>
    <mergeCell ref="H216:K216"/>
    <mergeCell ref="A211:B211"/>
    <mergeCell ref="A212:B212"/>
    <mergeCell ref="A213:B213"/>
    <mergeCell ref="H211:K211"/>
    <mergeCell ref="H212:K212"/>
    <mergeCell ref="H213:K213"/>
    <mergeCell ref="A208:B208"/>
    <mergeCell ref="A209:B209"/>
    <mergeCell ref="A210:B210"/>
    <mergeCell ref="H208:K208"/>
    <mergeCell ref="H209:K209"/>
    <mergeCell ref="H210:K210"/>
    <mergeCell ref="A205:B205"/>
    <mergeCell ref="A206:B206"/>
    <mergeCell ref="A207:B207"/>
    <mergeCell ref="H205:K205"/>
    <mergeCell ref="H206:K206"/>
    <mergeCell ref="H207:K207"/>
    <mergeCell ref="A202:B202"/>
    <mergeCell ref="A203:B203"/>
    <mergeCell ref="A204:B204"/>
    <mergeCell ref="A199:B199"/>
    <mergeCell ref="A200:B200"/>
    <mergeCell ref="A201:B201"/>
    <mergeCell ref="A196:B196"/>
    <mergeCell ref="A197:B197"/>
    <mergeCell ref="A198:B198"/>
    <mergeCell ref="A193:B193"/>
    <mergeCell ref="A194:B194"/>
    <mergeCell ref="A195:B195"/>
    <mergeCell ref="A190:B190"/>
    <mergeCell ref="A191:B191"/>
    <mergeCell ref="A192:B192"/>
    <mergeCell ref="A187:B187"/>
    <mergeCell ref="A188:B188"/>
    <mergeCell ref="A189:B189"/>
    <mergeCell ref="L1:N1"/>
    <mergeCell ref="A184:B184"/>
    <mergeCell ref="H184:K184"/>
    <mergeCell ref="A185:B185"/>
    <mergeCell ref="H185:K185"/>
    <mergeCell ref="A186:B186"/>
    <mergeCell ref="H186:K186"/>
    <mergeCell ref="A181:B181"/>
    <mergeCell ref="H181:K181"/>
    <mergeCell ref="A182:B182"/>
    <mergeCell ref="H182:K182"/>
    <mergeCell ref="A183:B183"/>
    <mergeCell ref="H183:K183"/>
    <mergeCell ref="A178:B178"/>
    <mergeCell ref="H178:K178"/>
    <mergeCell ref="A179:B179"/>
    <mergeCell ref="H179:K179"/>
    <mergeCell ref="A180:B180"/>
    <mergeCell ref="H180:K180"/>
    <mergeCell ref="A175:B175"/>
    <mergeCell ref="H175:K175"/>
    <mergeCell ref="A176:B176"/>
    <mergeCell ref="H176:K176"/>
    <mergeCell ref="A177:B177"/>
    <mergeCell ref="H177:K177"/>
    <mergeCell ref="A172:B172"/>
    <mergeCell ref="H172:K172"/>
    <mergeCell ref="A173:B173"/>
    <mergeCell ref="H173:K173"/>
    <mergeCell ref="A174:B174"/>
    <mergeCell ref="H174:K174"/>
    <mergeCell ref="A169:B169"/>
    <mergeCell ref="H169:K169"/>
    <mergeCell ref="A170:B170"/>
    <mergeCell ref="H170:K170"/>
    <mergeCell ref="A171:B171"/>
    <mergeCell ref="H171:K171"/>
    <mergeCell ref="A166:B166"/>
    <mergeCell ref="H166:K166"/>
    <mergeCell ref="A167:B167"/>
    <mergeCell ref="H167:K167"/>
    <mergeCell ref="A168:B168"/>
    <mergeCell ref="H168:K168"/>
    <mergeCell ref="A163:B163"/>
    <mergeCell ref="H163:K163"/>
    <mergeCell ref="A164:B164"/>
    <mergeCell ref="H164:K164"/>
    <mergeCell ref="A165:B165"/>
    <mergeCell ref="H165:K165"/>
    <mergeCell ref="A160:B160"/>
    <mergeCell ref="H160:K160"/>
    <mergeCell ref="A161:B161"/>
    <mergeCell ref="H161:K161"/>
    <mergeCell ref="A162:B162"/>
    <mergeCell ref="H162:K162"/>
    <mergeCell ref="A157:B157"/>
    <mergeCell ref="H157:K157"/>
    <mergeCell ref="A158:B158"/>
    <mergeCell ref="H158:K158"/>
    <mergeCell ref="A159:B159"/>
    <mergeCell ref="H159:K159"/>
    <mergeCell ref="A154:B154"/>
    <mergeCell ref="H154:K154"/>
    <mergeCell ref="A155:B155"/>
    <mergeCell ref="H155:K155"/>
    <mergeCell ref="A156:B156"/>
    <mergeCell ref="H156:K156"/>
    <mergeCell ref="A151:B151"/>
    <mergeCell ref="H151:K151"/>
    <mergeCell ref="A152:B152"/>
    <mergeCell ref="H152:K152"/>
    <mergeCell ref="A153:B153"/>
    <mergeCell ref="H153:K153"/>
    <mergeCell ref="A148:B148"/>
    <mergeCell ref="H148:K148"/>
    <mergeCell ref="A149:B149"/>
    <mergeCell ref="H149:K149"/>
    <mergeCell ref="A150:B150"/>
    <mergeCell ref="H150:K150"/>
    <mergeCell ref="A145:B145"/>
    <mergeCell ref="H145:K145"/>
    <mergeCell ref="A146:B146"/>
    <mergeCell ref="H146:K146"/>
    <mergeCell ref="A147:B147"/>
    <mergeCell ref="H147:K147"/>
    <mergeCell ref="A142:B142"/>
    <mergeCell ref="H142:K142"/>
    <mergeCell ref="A143:B143"/>
    <mergeCell ref="H143:K143"/>
    <mergeCell ref="A144:B144"/>
    <mergeCell ref="H144:K144"/>
    <mergeCell ref="A139:B139"/>
    <mergeCell ref="H139:K139"/>
    <mergeCell ref="A140:B140"/>
    <mergeCell ref="H140:K140"/>
    <mergeCell ref="A141:B141"/>
    <mergeCell ref="H141:K141"/>
    <mergeCell ref="A136:B136"/>
    <mergeCell ref="H136:K136"/>
    <mergeCell ref="A137:B137"/>
    <mergeCell ref="H137:K137"/>
    <mergeCell ref="A138:B138"/>
    <mergeCell ref="H138:K138"/>
    <mergeCell ref="A133:B133"/>
    <mergeCell ref="H133:K133"/>
    <mergeCell ref="A134:B134"/>
    <mergeCell ref="H134:K134"/>
    <mergeCell ref="A135:B135"/>
    <mergeCell ref="H135:K135"/>
    <mergeCell ref="A130:B130"/>
    <mergeCell ref="H130:K130"/>
    <mergeCell ref="A131:B131"/>
    <mergeCell ref="H131:K131"/>
    <mergeCell ref="A132:B132"/>
    <mergeCell ref="H132:K132"/>
    <mergeCell ref="A127:B127"/>
    <mergeCell ref="H127:K127"/>
    <mergeCell ref="A128:B128"/>
    <mergeCell ref="H128:K128"/>
    <mergeCell ref="A129:B129"/>
    <mergeCell ref="H129:K129"/>
    <mergeCell ref="A124:B124"/>
    <mergeCell ref="H124:K124"/>
    <mergeCell ref="A125:B125"/>
    <mergeCell ref="H125:K125"/>
    <mergeCell ref="A126:B126"/>
    <mergeCell ref="H126:K126"/>
    <mergeCell ref="A121:B121"/>
    <mergeCell ref="H121:K121"/>
    <mergeCell ref="A122:B122"/>
    <mergeCell ref="H122:K122"/>
    <mergeCell ref="A123:B123"/>
    <mergeCell ref="H123:K123"/>
    <mergeCell ref="A118:B118"/>
    <mergeCell ref="H118:K118"/>
    <mergeCell ref="A119:B119"/>
    <mergeCell ref="H119:K119"/>
    <mergeCell ref="A120:B120"/>
    <mergeCell ref="H120:K120"/>
    <mergeCell ref="A115:B115"/>
    <mergeCell ref="H115:K115"/>
    <mergeCell ref="A116:B116"/>
    <mergeCell ref="H116:K116"/>
    <mergeCell ref="A117:B117"/>
    <mergeCell ref="H117:K117"/>
    <mergeCell ref="A112:B112"/>
    <mergeCell ref="H112:K112"/>
    <mergeCell ref="A113:B113"/>
    <mergeCell ref="H113:K113"/>
    <mergeCell ref="A114:B114"/>
    <mergeCell ref="H114:K114"/>
    <mergeCell ref="A109:B109"/>
    <mergeCell ref="H109:K109"/>
    <mergeCell ref="A110:B110"/>
    <mergeCell ref="H110:K110"/>
    <mergeCell ref="A111:B111"/>
    <mergeCell ref="H111:K111"/>
    <mergeCell ref="A106:B106"/>
    <mergeCell ref="H106:K106"/>
    <mergeCell ref="A107:B107"/>
    <mergeCell ref="H107:K107"/>
    <mergeCell ref="A108:B108"/>
    <mergeCell ref="H108:K108"/>
    <mergeCell ref="A103:B103"/>
    <mergeCell ref="H103:K103"/>
    <mergeCell ref="A104:B104"/>
    <mergeCell ref="H104:K104"/>
    <mergeCell ref="A105:B105"/>
    <mergeCell ref="H105:K105"/>
    <mergeCell ref="A100:B100"/>
    <mergeCell ref="H100:K100"/>
    <mergeCell ref="A101:B101"/>
    <mergeCell ref="H101:K101"/>
    <mergeCell ref="A102:B102"/>
    <mergeCell ref="H102:K102"/>
    <mergeCell ref="A97:B97"/>
    <mergeCell ref="H97:K97"/>
    <mergeCell ref="A98:B98"/>
    <mergeCell ref="H98:K98"/>
    <mergeCell ref="A99:B99"/>
    <mergeCell ref="H99:K99"/>
    <mergeCell ref="A94:B94"/>
    <mergeCell ref="H94:K94"/>
    <mergeCell ref="A95:B95"/>
    <mergeCell ref="H95:K95"/>
    <mergeCell ref="A96:B96"/>
    <mergeCell ref="H96:K96"/>
    <mergeCell ref="A91:B91"/>
    <mergeCell ref="H91:K91"/>
    <mergeCell ref="A92:B92"/>
    <mergeCell ref="H92:K92"/>
    <mergeCell ref="A93:B93"/>
    <mergeCell ref="H93:K93"/>
    <mergeCell ref="A88:B88"/>
    <mergeCell ref="H88:K88"/>
    <mergeCell ref="A89:B89"/>
    <mergeCell ref="H89:K89"/>
    <mergeCell ref="A90:B90"/>
    <mergeCell ref="H90:K90"/>
    <mergeCell ref="A85:B85"/>
    <mergeCell ref="H85:K85"/>
    <mergeCell ref="A86:B86"/>
    <mergeCell ref="H86:K86"/>
    <mergeCell ref="A87:B87"/>
    <mergeCell ref="H87:K87"/>
    <mergeCell ref="A82:B82"/>
    <mergeCell ref="H82:K82"/>
    <mergeCell ref="A83:B83"/>
    <mergeCell ref="H83:K83"/>
    <mergeCell ref="A84:B84"/>
    <mergeCell ref="H84:K84"/>
    <mergeCell ref="A79:B79"/>
    <mergeCell ref="H79:K79"/>
    <mergeCell ref="A80:B80"/>
    <mergeCell ref="H80:K80"/>
    <mergeCell ref="A81:B81"/>
    <mergeCell ref="H81:K81"/>
    <mergeCell ref="A76:B76"/>
    <mergeCell ref="H76:K76"/>
    <mergeCell ref="A77:B77"/>
    <mergeCell ref="H77:K77"/>
    <mergeCell ref="A78:B78"/>
    <mergeCell ref="H78:K78"/>
    <mergeCell ref="A73:B73"/>
    <mergeCell ref="H73:K73"/>
    <mergeCell ref="A74:B74"/>
    <mergeCell ref="H74:K74"/>
    <mergeCell ref="A75:B75"/>
    <mergeCell ref="H75:K75"/>
    <mergeCell ref="A70:B70"/>
    <mergeCell ref="H70:K70"/>
    <mergeCell ref="A71:B71"/>
    <mergeCell ref="H71:K71"/>
    <mergeCell ref="A72:B72"/>
    <mergeCell ref="H72:K72"/>
    <mergeCell ref="A67:B67"/>
    <mergeCell ref="H67:K67"/>
    <mergeCell ref="A68:B68"/>
    <mergeCell ref="H68:K68"/>
    <mergeCell ref="A69:B69"/>
    <mergeCell ref="H69:K69"/>
    <mergeCell ref="A64:B64"/>
    <mergeCell ref="H64:K64"/>
    <mergeCell ref="A65:B65"/>
    <mergeCell ref="H65:K65"/>
    <mergeCell ref="A66:B66"/>
    <mergeCell ref="H66:K66"/>
    <mergeCell ref="A61:B61"/>
    <mergeCell ref="H61:K61"/>
    <mergeCell ref="A62:B62"/>
    <mergeCell ref="H62:K62"/>
    <mergeCell ref="A63:B63"/>
    <mergeCell ref="H63:K63"/>
    <mergeCell ref="A58:B58"/>
    <mergeCell ref="H58:K58"/>
    <mergeCell ref="A59:B59"/>
    <mergeCell ref="H59:K59"/>
    <mergeCell ref="A60:B60"/>
    <mergeCell ref="H60:K60"/>
    <mergeCell ref="A55:B55"/>
    <mergeCell ref="H55:K55"/>
    <mergeCell ref="A56:B56"/>
    <mergeCell ref="H56:K56"/>
    <mergeCell ref="A57:B57"/>
    <mergeCell ref="H57:K57"/>
    <mergeCell ref="A52:B52"/>
    <mergeCell ref="H52:K52"/>
    <mergeCell ref="A53:B53"/>
    <mergeCell ref="H53:K53"/>
    <mergeCell ref="A54:B54"/>
    <mergeCell ref="H54:K54"/>
    <mergeCell ref="A49:B49"/>
    <mergeCell ref="H49:K49"/>
    <mergeCell ref="A50:B50"/>
    <mergeCell ref="H50:K50"/>
    <mergeCell ref="A51:B51"/>
    <mergeCell ref="H51:K51"/>
    <mergeCell ref="A46:B46"/>
    <mergeCell ref="H46:K46"/>
    <mergeCell ref="A47:B47"/>
    <mergeCell ref="H47:K47"/>
    <mergeCell ref="A48:B48"/>
    <mergeCell ref="H48:K48"/>
    <mergeCell ref="A43:B43"/>
    <mergeCell ref="H43:K43"/>
    <mergeCell ref="A44:B44"/>
    <mergeCell ref="H44:K44"/>
    <mergeCell ref="A45:B45"/>
    <mergeCell ref="H45:K45"/>
    <mergeCell ref="A40:B40"/>
    <mergeCell ref="H40:K40"/>
    <mergeCell ref="A41:B41"/>
    <mergeCell ref="H41:K41"/>
    <mergeCell ref="A42:B42"/>
    <mergeCell ref="H42:K42"/>
    <mergeCell ref="A37:B37"/>
    <mergeCell ref="H37:K37"/>
    <mergeCell ref="A38:B38"/>
    <mergeCell ref="H38:K38"/>
    <mergeCell ref="A39:B39"/>
    <mergeCell ref="H39:K39"/>
    <mergeCell ref="A34:B34"/>
    <mergeCell ref="H34:K34"/>
    <mergeCell ref="A35:B35"/>
    <mergeCell ref="H35:K35"/>
    <mergeCell ref="A36:B36"/>
    <mergeCell ref="H36:K36"/>
    <mergeCell ref="A31:B31"/>
    <mergeCell ref="H31:K31"/>
    <mergeCell ref="A32:B32"/>
    <mergeCell ref="H32:K32"/>
    <mergeCell ref="A33:B33"/>
    <mergeCell ref="H33:K33"/>
    <mergeCell ref="A28:B28"/>
    <mergeCell ref="H28:K28"/>
    <mergeCell ref="A29:B29"/>
    <mergeCell ref="H29:K29"/>
    <mergeCell ref="A30:B30"/>
    <mergeCell ref="H30:K30"/>
    <mergeCell ref="A25:B25"/>
    <mergeCell ref="H25:K25"/>
    <mergeCell ref="A26:B26"/>
    <mergeCell ref="H26:K26"/>
    <mergeCell ref="A27:B27"/>
    <mergeCell ref="H27:K27"/>
    <mergeCell ref="A22:B22"/>
    <mergeCell ref="H22:K22"/>
    <mergeCell ref="A23:B23"/>
    <mergeCell ref="H23:K23"/>
    <mergeCell ref="A24:B24"/>
    <mergeCell ref="H24:K24"/>
    <mergeCell ref="A19:B19"/>
    <mergeCell ref="H19:K19"/>
    <mergeCell ref="A20:B20"/>
    <mergeCell ref="H20:K20"/>
    <mergeCell ref="A21:B21"/>
    <mergeCell ref="H21:K21"/>
    <mergeCell ref="A16:B16"/>
    <mergeCell ref="H16:K16"/>
    <mergeCell ref="A17:B17"/>
    <mergeCell ref="H17:K17"/>
    <mergeCell ref="A18:B18"/>
    <mergeCell ref="H18:K18"/>
    <mergeCell ref="A13:B13"/>
    <mergeCell ref="H13:K13"/>
    <mergeCell ref="A14:B14"/>
    <mergeCell ref="H14:K14"/>
    <mergeCell ref="A15:B15"/>
    <mergeCell ref="H15:K15"/>
    <mergeCell ref="A10:B10"/>
    <mergeCell ref="H10:K10"/>
    <mergeCell ref="A11:B11"/>
    <mergeCell ref="H11:K11"/>
    <mergeCell ref="A12:B12"/>
    <mergeCell ref="H12:K12"/>
    <mergeCell ref="A7:B7"/>
    <mergeCell ref="H7:K7"/>
    <mergeCell ref="A8:B8"/>
    <mergeCell ref="H8:K8"/>
    <mergeCell ref="A9:B9"/>
    <mergeCell ref="H9:K9"/>
    <mergeCell ref="A4:B4"/>
    <mergeCell ref="H4:K4"/>
    <mergeCell ref="A5:B5"/>
    <mergeCell ref="H5:K5"/>
    <mergeCell ref="A6:B6"/>
    <mergeCell ref="H6:K6"/>
    <mergeCell ref="A1:B1"/>
    <mergeCell ref="H1:K1"/>
    <mergeCell ref="A2:B2"/>
    <mergeCell ref="H2:K2"/>
    <mergeCell ref="A3:B3"/>
    <mergeCell ref="H3:K3"/>
    <mergeCell ref="A307:B307"/>
    <mergeCell ref="A308:B308"/>
    <mergeCell ref="A309:B309"/>
    <mergeCell ref="A310:B310"/>
    <mergeCell ref="A311:B311"/>
    <mergeCell ref="A303:B303"/>
    <mergeCell ref="A304:B304"/>
    <mergeCell ref="A305:B305"/>
    <mergeCell ref="A306:B306"/>
    <mergeCell ref="A317:B317"/>
    <mergeCell ref="A318:B318"/>
    <mergeCell ref="A319:B319"/>
    <mergeCell ref="A320:B320"/>
    <mergeCell ref="A321:B321"/>
    <mergeCell ref="A312:B312"/>
    <mergeCell ref="A313:B313"/>
    <mergeCell ref="A314:B314"/>
    <mergeCell ref="A315:B315"/>
    <mergeCell ref="A316:B316"/>
    <mergeCell ref="H321:K321"/>
    <mergeCell ref="H322:K322"/>
    <mergeCell ref="H323:K323"/>
    <mergeCell ref="H324:K324"/>
    <mergeCell ref="A327:B327"/>
    <mergeCell ref="A328:B328"/>
    <mergeCell ref="A329:B329"/>
    <mergeCell ref="A330:B330"/>
    <mergeCell ref="A331:B331"/>
    <mergeCell ref="A322:B322"/>
    <mergeCell ref="A323:B323"/>
    <mergeCell ref="A324:B324"/>
    <mergeCell ref="A325:B325"/>
    <mergeCell ref="A326:B326"/>
    <mergeCell ref="H312:K312"/>
    <mergeCell ref="H313:K313"/>
    <mergeCell ref="H314:K314"/>
    <mergeCell ref="H315:K315"/>
    <mergeCell ref="H316:K316"/>
    <mergeCell ref="H317:K317"/>
    <mergeCell ref="H318:K318"/>
    <mergeCell ref="H319:K319"/>
    <mergeCell ref="H320:K320"/>
    <mergeCell ref="H303:K303"/>
    <mergeCell ref="H304:K304"/>
    <mergeCell ref="H305:K305"/>
    <mergeCell ref="H306:K306"/>
    <mergeCell ref="H307:K307"/>
    <mergeCell ref="H308:K308"/>
    <mergeCell ref="H309:K309"/>
    <mergeCell ref="H310:K310"/>
    <mergeCell ref="H311:K311"/>
    <mergeCell ref="H325:K325"/>
    <mergeCell ref="H326:K326"/>
    <mergeCell ref="H327:K327"/>
    <mergeCell ref="H328:K328"/>
    <mergeCell ref="H329:K329"/>
    <mergeCell ref="H330:K330"/>
    <mergeCell ref="H331:K331"/>
    <mergeCell ref="H332:K332"/>
    <mergeCell ref="A332:B3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762B-1E5D-4D6A-A7AE-3EA1F18AF09E}">
  <dimension ref="A1:M35"/>
  <sheetViews>
    <sheetView workbookViewId="0">
      <selection activeCell="A17" sqref="A17"/>
    </sheetView>
  </sheetViews>
  <sheetFormatPr baseColWidth="10" defaultRowHeight="14.4" x14ac:dyDescent="0.3"/>
  <cols>
    <col min="1" max="1" width="85.88671875" customWidth="1"/>
    <col min="2" max="2" width="20.6640625" customWidth="1"/>
    <col min="3" max="3" width="18.109375" customWidth="1"/>
  </cols>
  <sheetData>
    <row r="1" spans="1:13" x14ac:dyDescent="0.3">
      <c r="A1" t="s">
        <v>167</v>
      </c>
    </row>
    <row r="2" spans="1:13" x14ac:dyDescent="0.3">
      <c r="A2" t="s">
        <v>168</v>
      </c>
    </row>
    <row r="3" spans="1:13" x14ac:dyDescent="0.3">
      <c r="A3" t="s">
        <v>169</v>
      </c>
    </row>
    <row r="5" spans="1:13" ht="15.6" x14ac:dyDescent="0.3">
      <c r="A5" t="s">
        <v>170</v>
      </c>
      <c r="B5" s="7" t="s">
        <v>171</v>
      </c>
      <c r="C5" s="7" t="s">
        <v>172</v>
      </c>
      <c r="D5" s="7" t="s">
        <v>173</v>
      </c>
      <c r="E5" s="7" t="s">
        <v>174</v>
      </c>
      <c r="F5" s="7" t="s">
        <v>175</v>
      </c>
      <c r="G5" s="7" t="s">
        <v>176</v>
      </c>
      <c r="H5" s="7" t="s">
        <v>177</v>
      </c>
      <c r="I5" s="7" t="s">
        <v>178</v>
      </c>
      <c r="J5" s="7" t="s">
        <v>179</v>
      </c>
      <c r="K5" s="7" t="s">
        <v>180</v>
      </c>
      <c r="L5" s="7" t="s">
        <v>181</v>
      </c>
      <c r="M5" s="7" t="s">
        <v>182</v>
      </c>
    </row>
    <row r="6" spans="1:13" x14ac:dyDescent="0.3">
      <c r="A6" t="s">
        <v>183</v>
      </c>
    </row>
    <row r="7" spans="1:13" ht="15.6" x14ac:dyDescent="0.3">
      <c r="A7" t="s">
        <v>184</v>
      </c>
      <c r="B7" s="8">
        <v>10025965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f>SUM(B7:L7)</f>
        <v>10025965</v>
      </c>
    </row>
    <row r="8" spans="1:13" x14ac:dyDescent="0.3">
      <c r="A8" t="s">
        <v>185</v>
      </c>
      <c r="B8" s="9">
        <f>+'[1]FLUJO INGRESOS '!C8</f>
        <v>50854293.000000007</v>
      </c>
      <c r="C8" s="9">
        <f>+'[1]FLUJO INGRESOS '!D8</f>
        <v>52178049</v>
      </c>
      <c r="D8" s="9">
        <f>+'[1]FLUJO INGRESOS '!E8</f>
        <v>55266813</v>
      </c>
      <c r="E8" s="9">
        <f>+'[1]FLUJO INGRESOS '!F8</f>
        <v>59679333.000000007</v>
      </c>
      <c r="F8" s="9">
        <f>+'[1]FLUJO INGRESOS '!G8</f>
        <v>60341211</v>
      </c>
      <c r="G8" s="9">
        <f>+'[1]FLUJO INGRESOS '!H8</f>
        <v>65305296</v>
      </c>
      <c r="H8" s="9">
        <f>+'[1]FLUJO INGRESOS '!I8</f>
        <v>66518739</v>
      </c>
      <c r="I8" s="9">
        <f>+'[1]FLUJO INGRESOS '!J8</f>
        <v>73137519</v>
      </c>
      <c r="J8" s="9">
        <f>+'[1]FLUJO INGRESOS '!K8</f>
        <v>78763482</v>
      </c>
      <c r="K8" s="9">
        <f>+'[1]FLUJO INGRESOS '!L8</f>
        <v>81741933</v>
      </c>
      <c r="L8" s="9">
        <f>+'[1]FLUJO INGRESOS '!M8</f>
        <v>82624437</v>
      </c>
      <c r="M8" s="9">
        <f t="shared" ref="M8:M29" si="0">SUM(B8:L8)</f>
        <v>726411105</v>
      </c>
    </row>
    <row r="9" spans="1:13" x14ac:dyDescent="0.3">
      <c r="A9" t="s">
        <v>186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>
        <f t="shared" si="0"/>
        <v>0</v>
      </c>
    </row>
    <row r="10" spans="1:13" x14ac:dyDescent="0.3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>
        <f t="shared" si="0"/>
        <v>0</v>
      </c>
    </row>
    <row r="11" spans="1:13" x14ac:dyDescent="0.3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>
        <f t="shared" si="0"/>
        <v>0</v>
      </c>
    </row>
    <row r="12" spans="1:13" ht="15.6" x14ac:dyDescent="0.3">
      <c r="A12" s="10" t="s">
        <v>187</v>
      </c>
      <c r="B12" s="11">
        <f t="shared" ref="B12:L12" si="1">SUM(B7:B11)</f>
        <v>60880258.000000007</v>
      </c>
      <c r="C12" s="11">
        <f t="shared" si="1"/>
        <v>52178049</v>
      </c>
      <c r="D12" s="11">
        <f t="shared" si="1"/>
        <v>55266813</v>
      </c>
      <c r="E12" s="11">
        <f t="shared" si="1"/>
        <v>59679333.000000007</v>
      </c>
      <c r="F12" s="11">
        <f t="shared" si="1"/>
        <v>60341211</v>
      </c>
      <c r="G12" s="11">
        <f t="shared" si="1"/>
        <v>65305296</v>
      </c>
      <c r="H12" s="11">
        <f t="shared" si="1"/>
        <v>66518739</v>
      </c>
      <c r="I12" s="11">
        <f t="shared" si="1"/>
        <v>73137519</v>
      </c>
      <c r="J12" s="11">
        <f t="shared" si="1"/>
        <v>78763482</v>
      </c>
      <c r="K12" s="11">
        <f t="shared" si="1"/>
        <v>81741933</v>
      </c>
      <c r="L12" s="11">
        <f t="shared" si="1"/>
        <v>82624437</v>
      </c>
      <c r="M12" s="11">
        <f t="shared" si="0"/>
        <v>736437070</v>
      </c>
    </row>
    <row r="13" spans="1:13" x14ac:dyDescent="0.3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f t="shared" si="0"/>
        <v>0</v>
      </c>
    </row>
    <row r="14" spans="1:13" x14ac:dyDescent="0.3">
      <c r="A14" t="s">
        <v>188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>
        <f t="shared" si="0"/>
        <v>0</v>
      </c>
    </row>
    <row r="15" spans="1:13" x14ac:dyDescent="0.3">
      <c r="A15" t="s">
        <v>189</v>
      </c>
      <c r="B15" s="9">
        <v>4842222</v>
      </c>
      <c r="C15" s="9">
        <f>+B15</f>
        <v>4842222</v>
      </c>
      <c r="D15" s="9">
        <f t="shared" ref="D15:L15" si="2">+C15</f>
        <v>4842222</v>
      </c>
      <c r="E15" s="9">
        <f t="shared" si="2"/>
        <v>4842222</v>
      </c>
      <c r="F15" s="9">
        <f t="shared" si="2"/>
        <v>4842222</v>
      </c>
      <c r="G15" s="9">
        <f t="shared" si="2"/>
        <v>4842222</v>
      </c>
      <c r="H15" s="9">
        <f t="shared" si="2"/>
        <v>4842222</v>
      </c>
      <c r="I15" s="9">
        <f t="shared" si="2"/>
        <v>4842222</v>
      </c>
      <c r="J15" s="9">
        <f t="shared" si="2"/>
        <v>4842222</v>
      </c>
      <c r="K15" s="9">
        <f t="shared" si="2"/>
        <v>4842222</v>
      </c>
      <c r="L15" s="9">
        <f t="shared" si="2"/>
        <v>4842222</v>
      </c>
      <c r="M15" s="9">
        <f t="shared" si="0"/>
        <v>53264442</v>
      </c>
    </row>
    <row r="16" spans="1:13" x14ac:dyDescent="0.3">
      <c r="A16" t="s">
        <v>190</v>
      </c>
      <c r="B16" s="9">
        <f>+B8*'[1]proveedores_mensuales '!$Q$84</f>
        <v>15256287.900000002</v>
      </c>
      <c r="C16" s="9">
        <f>+C8*'[1]proveedores_mensuales '!$Q$84</f>
        <v>15653414.699999999</v>
      </c>
      <c r="D16" s="9">
        <f>+D8*'[1]proveedores_mensuales '!$Q$84</f>
        <v>16580043.899999999</v>
      </c>
      <c r="E16" s="9">
        <f>+E8*'[1]proveedores_mensuales '!$Q$84</f>
        <v>17903799.900000002</v>
      </c>
      <c r="F16" s="9">
        <f>+F8*'[1]proveedores_mensuales '!$Q$84</f>
        <v>18102363.300000001</v>
      </c>
      <c r="G16" s="9">
        <f>+G8*'[1]proveedores_mensuales '!$Q$84</f>
        <v>19591588.800000001</v>
      </c>
      <c r="H16" s="9">
        <f>+H8*'[1]proveedores_mensuales '!$Q$84</f>
        <v>19955621.699999999</v>
      </c>
      <c r="I16" s="9">
        <f>+I8*'[1]proveedores_mensuales '!$Q$84</f>
        <v>21941255.699999999</v>
      </c>
      <c r="J16" s="9">
        <f>+J8*'[1]proveedores_mensuales '!$Q$84</f>
        <v>23629044.599999998</v>
      </c>
      <c r="K16" s="9">
        <f>+K8*'[1]proveedores_mensuales '!$Q$84</f>
        <v>24522579.899999999</v>
      </c>
      <c r="L16" s="9">
        <f>+L8*'[1]proveedores_mensuales '!$Q$84</f>
        <v>24787331.099999998</v>
      </c>
      <c r="M16" s="9">
        <f t="shared" si="0"/>
        <v>217923331.5</v>
      </c>
    </row>
    <row r="17" spans="1:13" x14ac:dyDescent="0.3">
      <c r="A17" t="s">
        <v>191</v>
      </c>
      <c r="B17" s="9">
        <f>+[1]REMUNERACIONES_PPTO!C4</f>
        <v>14153718</v>
      </c>
      <c r="C17" s="9">
        <f>+[1]REMUNERACIONES_PPTO!C5</f>
        <v>13961718</v>
      </c>
      <c r="D17" s="9">
        <f>+[1]REMUNERACIONES_PPTO!C6</f>
        <v>14057718</v>
      </c>
      <c r="E17" s="9">
        <f>+[1]REMUNERACIONES_PPTO!C7</f>
        <v>14249718</v>
      </c>
      <c r="F17" s="9">
        <f>+[1]REMUNERACIONES_PPTO!C8</f>
        <v>14537718</v>
      </c>
      <c r="G17" s="9">
        <f>+[1]REMUNERACIONES_PPTO!C9</f>
        <v>14537718</v>
      </c>
      <c r="H17" s="9">
        <f>+[1]REMUNERACIONES_PPTO!C10</f>
        <v>14537718</v>
      </c>
      <c r="I17" s="9">
        <f>+[1]REMUNERACIONES_PPTO!C11</f>
        <v>14537718</v>
      </c>
      <c r="J17" s="9">
        <f>+[1]REMUNERACIONES_PPTO!C12</f>
        <v>14537718</v>
      </c>
      <c r="K17" s="9">
        <f>+[1]REMUNERACIONES_PPTO!C13</f>
        <v>14537718</v>
      </c>
      <c r="L17" s="9">
        <f>+[1]REMUNERACIONES_PPTO!C14</f>
        <v>14537718</v>
      </c>
      <c r="M17" s="9">
        <f t="shared" si="0"/>
        <v>158186898</v>
      </c>
    </row>
    <row r="18" spans="1:13" x14ac:dyDescent="0.3">
      <c r="A18" t="s">
        <v>192</v>
      </c>
      <c r="B18" s="9">
        <f>885000+730000</f>
        <v>1615000</v>
      </c>
      <c r="C18" s="9">
        <f>+B18</f>
        <v>1615000</v>
      </c>
      <c r="D18" s="9">
        <f t="shared" ref="D18:L18" si="3">+C18</f>
        <v>1615000</v>
      </c>
      <c r="E18" s="9">
        <f t="shared" si="3"/>
        <v>1615000</v>
      </c>
      <c r="F18" s="9">
        <f t="shared" si="3"/>
        <v>1615000</v>
      </c>
      <c r="G18" s="9">
        <f t="shared" si="3"/>
        <v>1615000</v>
      </c>
      <c r="H18" s="9">
        <f t="shared" si="3"/>
        <v>1615000</v>
      </c>
      <c r="I18" s="9">
        <f t="shared" si="3"/>
        <v>1615000</v>
      </c>
      <c r="J18" s="9">
        <f t="shared" si="3"/>
        <v>1615000</v>
      </c>
      <c r="K18" s="9">
        <f t="shared" si="3"/>
        <v>1615000</v>
      </c>
      <c r="L18" s="9">
        <f t="shared" si="3"/>
        <v>1615000</v>
      </c>
      <c r="M18" s="9">
        <f t="shared" si="0"/>
        <v>17765000</v>
      </c>
    </row>
    <row r="19" spans="1:13" x14ac:dyDescent="0.3">
      <c r="A19" t="s">
        <v>193</v>
      </c>
      <c r="B19" s="9">
        <f>+'[1]IMPUESTOS PROYECTADOS '!C9</f>
        <v>5818955.5</v>
      </c>
      <c r="C19" s="9">
        <f>+'[1]IMPUESTOS PROYECTADOS '!H9</f>
        <v>6904268.91764706</v>
      </c>
      <c r="D19" s="9">
        <f>+'[1]IMPUESTOS PROYECTADOS '!M9</f>
        <v>6994249.7176470589</v>
      </c>
      <c r="E19" s="9">
        <f>+'[1]IMPUESTOS PROYECTADOS '!R9</f>
        <v>7338063.717647058</v>
      </c>
      <c r="F19" s="9">
        <f>+'[1]IMPUESTOS PROYECTADOS '!V9</f>
        <v>8099460.3176470604</v>
      </c>
      <c r="G19" s="9">
        <f>+'[1]IMPUESTOS PROYECTADOS '!AA9</f>
        <v>7980649.8176470585</v>
      </c>
      <c r="H19" s="9">
        <f>+'[1]IMPUESTOS PROYECTADOS '!AF9</f>
        <v>8814764.41764706</v>
      </c>
      <c r="I19" s="9">
        <f>+'[1]IMPUESTOS PROYECTADOS '!AK9</f>
        <v>9905482.91764706</v>
      </c>
      <c r="J19" s="9">
        <f>+'[1]IMPUESTOS PROYECTADOS '!AP9</f>
        <v>9636004.0176470578</v>
      </c>
      <c r="K19" s="9">
        <f>+'[1]IMPUESTOS PROYECTADOS '!AU9</f>
        <v>10504541.217647059</v>
      </c>
      <c r="L19" s="9">
        <f>+'[1]IMPUESTOS PROYECTADOS '!AZ9</f>
        <v>10997612.517647058</v>
      </c>
      <c r="M19" s="9">
        <f t="shared" si="0"/>
        <v>92994053.076470599</v>
      </c>
    </row>
    <row r="20" spans="1:13" x14ac:dyDescent="0.3">
      <c r="A20" t="s">
        <v>194</v>
      </c>
      <c r="B20" s="9">
        <f>+[1]REMUNERACIONES_PPTO!D4</f>
        <v>4835636</v>
      </c>
      <c r="C20" s="9">
        <f>+[1]REMUNERACIONES_PPTO!D5</f>
        <v>4787636</v>
      </c>
      <c r="D20" s="9">
        <f>+[1]REMUNERACIONES_PPTO!D5</f>
        <v>4787636</v>
      </c>
      <c r="E20" s="9">
        <f>+[1]REMUNERACIONES_PPTO!D7</f>
        <v>4859636</v>
      </c>
      <c r="F20" s="9">
        <f>+[1]REMUNERACIONES_PPTO!D8</f>
        <v>4931636</v>
      </c>
      <c r="G20" s="9">
        <f>+[1]REMUNERACIONES_PPTO!D9</f>
        <v>4931636</v>
      </c>
      <c r="H20" s="9">
        <f>+[1]REMUNERACIONES_PPTO!D10</f>
        <v>4931636</v>
      </c>
      <c r="I20" s="9">
        <f>+[1]REMUNERACIONES_PPTO!D11</f>
        <v>4931636</v>
      </c>
      <c r="J20" s="9">
        <f>+[1]REMUNERACIONES_PPTO!D12</f>
        <v>4931636</v>
      </c>
      <c r="K20" s="9">
        <f>+[1]REMUNERACIONES_PPTO!D13</f>
        <v>4931636</v>
      </c>
      <c r="L20" s="9">
        <f>+[1]REMUNERACIONES_PPTO!D14</f>
        <v>4931636</v>
      </c>
      <c r="M20" s="9">
        <f t="shared" si="0"/>
        <v>53791996</v>
      </c>
    </row>
    <row r="21" spans="1:13" x14ac:dyDescent="0.3">
      <c r="A21" t="s">
        <v>195</v>
      </c>
      <c r="B21" s="9">
        <v>1690000</v>
      </c>
      <c r="C21" s="9">
        <v>1690000</v>
      </c>
      <c r="D21" s="9">
        <v>1690000</v>
      </c>
      <c r="E21" s="9">
        <v>1690000</v>
      </c>
      <c r="F21" s="9">
        <v>1690000</v>
      </c>
      <c r="G21" s="9">
        <v>1690000</v>
      </c>
      <c r="H21" s="9">
        <v>1690000</v>
      </c>
      <c r="I21" s="9">
        <v>1690000</v>
      </c>
      <c r="J21" s="9">
        <v>1690000</v>
      </c>
      <c r="K21" s="9">
        <v>1690000</v>
      </c>
      <c r="L21" s="9">
        <v>1690000</v>
      </c>
      <c r="M21" s="9">
        <f t="shared" si="0"/>
        <v>18590000</v>
      </c>
    </row>
    <row r="22" spans="1:13" x14ac:dyDescent="0.3">
      <c r="A22" t="s">
        <v>196</v>
      </c>
      <c r="B22" s="9">
        <v>1100000</v>
      </c>
      <c r="C22" s="9">
        <v>1400000</v>
      </c>
      <c r="D22" s="9">
        <v>1400000</v>
      </c>
      <c r="E22" s="9">
        <v>1400000</v>
      </c>
      <c r="F22" s="9">
        <v>1400000</v>
      </c>
      <c r="G22" s="9">
        <v>1400000</v>
      </c>
      <c r="H22" s="9">
        <v>1400000</v>
      </c>
      <c r="I22" s="9">
        <v>1400000</v>
      </c>
      <c r="J22" s="9">
        <v>1400000</v>
      </c>
      <c r="K22" s="9">
        <v>1400000</v>
      </c>
      <c r="L22" s="9">
        <v>1400000</v>
      </c>
      <c r="M22" s="9">
        <f t="shared" si="0"/>
        <v>15100000</v>
      </c>
    </row>
    <row r="23" spans="1:13" x14ac:dyDescent="0.3">
      <c r="A23" t="s">
        <v>197</v>
      </c>
      <c r="B23" s="9">
        <f>+'[1]TABLA CREDITO '!G6</f>
        <v>1499369</v>
      </c>
      <c r="C23" s="9">
        <f>+'[1]TABLA CREDITO '!G7</f>
        <v>1497398</v>
      </c>
      <c r="D23" s="9">
        <f>+'[1]TABLA CREDITO '!G8</f>
        <v>1496587</v>
      </c>
      <c r="E23" s="9">
        <f>+'[1]TABLA CREDITO '!G9</f>
        <v>1496277</v>
      </c>
      <c r="F23" s="9">
        <f>+'[1]TABLA CREDITO '!G10</f>
        <v>1494945</v>
      </c>
      <c r="G23" s="9">
        <f>+'[1]TABLA CREDITO '!G11</f>
        <v>1495471</v>
      </c>
      <c r="H23" s="9">
        <f>+'[1]TABLA CREDITO '!G12</f>
        <v>1492850</v>
      </c>
      <c r="I23" s="9">
        <f>+'[1]TABLA CREDITO '!G13</f>
        <v>1491623</v>
      </c>
      <c r="J23" s="9">
        <f>+'[1]TABLA CREDITO '!G14</f>
        <v>1491916</v>
      </c>
      <c r="K23" s="9">
        <f>+'[1]TABLA CREDITO '!G15</f>
        <v>1491019</v>
      </c>
      <c r="L23" s="9">
        <f>+'[1]TABLA CREDITO '!G16</f>
        <v>1489802</v>
      </c>
      <c r="M23" s="9">
        <f t="shared" si="0"/>
        <v>16437257</v>
      </c>
    </row>
    <row r="24" spans="1:13" x14ac:dyDescent="0.3">
      <c r="A24" t="s">
        <v>198</v>
      </c>
      <c r="B24" s="9">
        <v>211118</v>
      </c>
      <c r="C24" s="9">
        <f>+B24</f>
        <v>211118</v>
      </c>
      <c r="D24" s="9">
        <f>+C24</f>
        <v>211118</v>
      </c>
      <c r="E24" s="9">
        <f t="shared" ref="E24:L24" si="4">+D24</f>
        <v>211118</v>
      </c>
      <c r="F24" s="9">
        <f t="shared" si="4"/>
        <v>211118</v>
      </c>
      <c r="G24" s="9">
        <f t="shared" si="4"/>
        <v>211118</v>
      </c>
      <c r="H24" s="9">
        <f t="shared" si="4"/>
        <v>211118</v>
      </c>
      <c r="I24" s="9">
        <f t="shared" si="4"/>
        <v>211118</v>
      </c>
      <c r="J24" s="9">
        <f t="shared" si="4"/>
        <v>211118</v>
      </c>
      <c r="K24" s="9">
        <f t="shared" si="4"/>
        <v>211118</v>
      </c>
      <c r="L24" s="9">
        <f t="shared" si="4"/>
        <v>211118</v>
      </c>
      <c r="M24" s="9">
        <f t="shared" si="0"/>
        <v>2322298</v>
      </c>
    </row>
    <row r="25" spans="1:13" ht="15.6" x14ac:dyDescent="0.3">
      <c r="A25" t="s">
        <v>199</v>
      </c>
      <c r="B25" s="9"/>
      <c r="C25" s="9"/>
      <c r="D25" s="9"/>
      <c r="E25" s="9"/>
      <c r="F25" s="9"/>
      <c r="G25" s="12">
        <v>2500000</v>
      </c>
      <c r="H25" s="9"/>
      <c r="I25" s="9"/>
      <c r="J25" s="9"/>
      <c r="K25" s="9"/>
      <c r="L25" s="9"/>
      <c r="M25" s="9">
        <f t="shared" si="0"/>
        <v>2500000</v>
      </c>
    </row>
    <row r="26" spans="1:13" x14ac:dyDescent="0.3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>
        <f t="shared" si="0"/>
        <v>0</v>
      </c>
    </row>
    <row r="27" spans="1:13" ht="15.6" x14ac:dyDescent="0.3">
      <c r="A27" s="10" t="s">
        <v>200</v>
      </c>
      <c r="B27" s="11">
        <f t="shared" ref="B27:L27" si="5">SUM(B15:B26)</f>
        <v>51022306.400000006</v>
      </c>
      <c r="C27" s="11">
        <f t="shared" si="5"/>
        <v>52562775.617647067</v>
      </c>
      <c r="D27" s="11">
        <f t="shared" si="5"/>
        <v>53674574.617647059</v>
      </c>
      <c r="E27" s="11">
        <f t="shared" si="5"/>
        <v>55605834.617647067</v>
      </c>
      <c r="F27" s="11">
        <f t="shared" si="5"/>
        <v>56924462.617647059</v>
      </c>
      <c r="G27" s="11">
        <f t="shared" si="5"/>
        <v>60795403.617647052</v>
      </c>
      <c r="H27" s="11">
        <f t="shared" si="5"/>
        <v>59490930.117647067</v>
      </c>
      <c r="I27" s="11">
        <f t="shared" si="5"/>
        <v>62566055.617647067</v>
      </c>
      <c r="J27" s="11">
        <f t="shared" si="5"/>
        <v>63984658.617647052</v>
      </c>
      <c r="K27" s="11">
        <f t="shared" si="5"/>
        <v>65745834.117647059</v>
      </c>
      <c r="L27" s="11">
        <f t="shared" si="5"/>
        <v>66502439.617647052</v>
      </c>
      <c r="M27" s="11">
        <f t="shared" si="0"/>
        <v>648875275.57647061</v>
      </c>
    </row>
    <row r="28" spans="1:13" ht="15.6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>
        <f t="shared" si="0"/>
        <v>0</v>
      </c>
    </row>
    <row r="29" spans="1:13" ht="15.6" x14ac:dyDescent="0.3">
      <c r="A29" s="10" t="s">
        <v>201</v>
      </c>
      <c r="B29" s="11">
        <f t="shared" ref="B29:L29" si="6">+B12-B27</f>
        <v>9857951.6000000015</v>
      </c>
      <c r="C29" s="11">
        <f t="shared" si="6"/>
        <v>-384726.61764706671</v>
      </c>
      <c r="D29" s="11">
        <f t="shared" si="6"/>
        <v>1592238.3823529407</v>
      </c>
      <c r="E29" s="11">
        <f t="shared" si="6"/>
        <v>4073498.3823529407</v>
      </c>
      <c r="F29" s="11">
        <f t="shared" si="6"/>
        <v>3416748.3823529407</v>
      </c>
      <c r="G29" s="11">
        <f t="shared" si="6"/>
        <v>4509892.3823529482</v>
      </c>
      <c r="H29" s="11">
        <f t="shared" si="6"/>
        <v>7027808.8823529333</v>
      </c>
      <c r="I29" s="11">
        <f t="shared" si="6"/>
        <v>10571463.382352933</v>
      </c>
      <c r="J29" s="11">
        <f t="shared" si="6"/>
        <v>14778823.382352948</v>
      </c>
      <c r="K29" s="11">
        <f t="shared" si="6"/>
        <v>15996098.882352941</v>
      </c>
      <c r="L29" s="11">
        <f t="shared" si="6"/>
        <v>16121997.382352948</v>
      </c>
      <c r="M29" s="8">
        <f t="shared" si="0"/>
        <v>87561794.423529416</v>
      </c>
    </row>
    <row r="30" spans="1:13" ht="15.6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 ht="15.6" x14ac:dyDescent="0.3">
      <c r="A31" s="10" t="s">
        <v>202</v>
      </c>
      <c r="B31" s="11">
        <f>+B29</f>
        <v>9857951.6000000015</v>
      </c>
      <c r="C31" s="11">
        <f>+B31+C29</f>
        <v>9473224.9823529348</v>
      </c>
      <c r="D31" s="11">
        <f t="shared" ref="D31:L31" si="7">+C31+D29</f>
        <v>11065463.364705876</v>
      </c>
      <c r="E31" s="11">
        <f t="shared" si="7"/>
        <v>15138961.747058816</v>
      </c>
      <c r="F31" s="8">
        <f t="shared" si="7"/>
        <v>18555710.129411757</v>
      </c>
      <c r="G31" s="11">
        <f t="shared" si="7"/>
        <v>23065602.511764705</v>
      </c>
      <c r="H31" s="11">
        <f t="shared" si="7"/>
        <v>30093411.394117638</v>
      </c>
      <c r="I31" s="11">
        <f t="shared" si="7"/>
        <v>40664874.776470572</v>
      </c>
      <c r="J31" s="8">
        <f t="shared" si="7"/>
        <v>55443698.15882352</v>
      </c>
      <c r="K31" s="8">
        <f t="shared" si="7"/>
        <v>71439797.041176468</v>
      </c>
      <c r="L31" s="8">
        <f t="shared" si="7"/>
        <v>87561794.423529416</v>
      </c>
      <c r="M31" s="11"/>
    </row>
    <row r="35" spans="12:12" x14ac:dyDescent="0.3">
      <c r="L3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CARTOLA</vt:lpstr>
      <vt:lpstr>CRITERIOS DE CLASIFICACION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Rubilar</dc:creator>
  <cp:lastModifiedBy>Henry Rubilar</cp:lastModifiedBy>
  <dcterms:created xsi:type="dcterms:W3CDTF">2025-07-11T20:10:04Z</dcterms:created>
  <dcterms:modified xsi:type="dcterms:W3CDTF">2025-07-22T21:58:15Z</dcterms:modified>
</cp:coreProperties>
</file>