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data\dataset\"/>
    </mc:Choice>
  </mc:AlternateContent>
  <xr:revisionPtr revIDLastSave="0" documentId="8_{5E30E8B2-FA22-434B-9EEA-62E375627A06}" xr6:coauthVersionLast="47" xr6:coauthVersionMax="47" xr10:uidLastSave="{00000000-0000-0000-0000-000000000000}"/>
  <bookViews>
    <workbookView xWindow="4620" yWindow="1635" windowWidth="21600" windowHeight="11295" xr2:uid="{743ADBEE-2C6D-48D7-AB43-934A2B563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5" i="1" l="1"/>
  <c r="AD24" i="1"/>
  <c r="AD23" i="1"/>
  <c r="AD22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4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B9" i="1"/>
  <c r="AA6" i="1"/>
  <c r="Y5" i="1"/>
  <c r="Y4" i="1"/>
  <c r="Z4" i="1"/>
  <c r="AA4" i="1"/>
  <c r="AB4" i="1"/>
  <c r="Z5" i="1"/>
  <c r="AA5" i="1"/>
  <c r="AB5" i="1"/>
  <c r="Y6" i="1"/>
  <c r="Z6" i="1"/>
  <c r="AB6" i="1"/>
  <c r="Y7" i="1"/>
  <c r="Z7" i="1"/>
  <c r="AA7" i="1"/>
  <c r="AB7" i="1"/>
  <c r="Y8" i="1"/>
  <c r="Z8" i="1"/>
  <c r="AA8" i="1"/>
  <c r="AB8" i="1"/>
  <c r="Y9" i="1"/>
  <c r="Z9" i="1"/>
  <c r="AA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AB20" i="1"/>
  <c r="Z3" i="1"/>
  <c r="AA3" i="1"/>
  <c r="AB3" i="1"/>
  <c r="Y3" i="1"/>
  <c r="W20" i="1"/>
  <c r="V20" i="1"/>
  <c r="U20" i="1"/>
  <c r="T20" i="1"/>
  <c r="S20" i="1"/>
  <c r="W19" i="1"/>
  <c r="V19" i="1"/>
  <c r="U19" i="1"/>
  <c r="T19" i="1"/>
  <c r="S19" i="1"/>
  <c r="W18" i="1"/>
  <c r="V18" i="1"/>
  <c r="U18" i="1"/>
  <c r="T18" i="1"/>
  <c r="S18" i="1"/>
  <c r="W17" i="1"/>
  <c r="V17" i="1"/>
  <c r="U17" i="1"/>
  <c r="T17" i="1"/>
  <c r="S17" i="1"/>
  <c r="W16" i="1"/>
  <c r="V16" i="1"/>
  <c r="U16" i="1"/>
  <c r="T16" i="1"/>
  <c r="S16" i="1"/>
  <c r="W15" i="1"/>
  <c r="V15" i="1"/>
  <c r="U15" i="1"/>
  <c r="T15" i="1"/>
  <c r="S15" i="1"/>
  <c r="W14" i="1"/>
  <c r="V14" i="1"/>
  <c r="U14" i="1"/>
  <c r="T14" i="1"/>
  <c r="S14" i="1"/>
  <c r="W13" i="1"/>
  <c r="V13" i="1"/>
  <c r="U13" i="1"/>
  <c r="T13" i="1"/>
  <c r="S13" i="1"/>
  <c r="W12" i="1"/>
  <c r="V12" i="1"/>
  <c r="U12" i="1"/>
  <c r="T12" i="1"/>
  <c r="S12" i="1"/>
  <c r="W11" i="1"/>
  <c r="V11" i="1"/>
  <c r="U11" i="1"/>
  <c r="T11" i="1"/>
  <c r="S11" i="1"/>
  <c r="W10" i="1"/>
  <c r="V10" i="1"/>
  <c r="U10" i="1"/>
  <c r="T10" i="1"/>
  <c r="S10" i="1"/>
  <c r="W9" i="1"/>
  <c r="V9" i="1"/>
  <c r="U9" i="1"/>
  <c r="T9" i="1"/>
  <c r="S9" i="1"/>
  <c r="W8" i="1"/>
  <c r="V8" i="1"/>
  <c r="U8" i="1"/>
  <c r="T8" i="1"/>
  <c r="S8" i="1"/>
  <c r="W7" i="1"/>
  <c r="V7" i="1"/>
  <c r="U7" i="1"/>
  <c r="T7" i="1"/>
  <c r="S7" i="1"/>
  <c r="W6" i="1"/>
  <c r="V6" i="1"/>
  <c r="U6" i="1"/>
  <c r="T6" i="1"/>
  <c r="S6" i="1"/>
  <c r="W5" i="1"/>
  <c r="V5" i="1"/>
  <c r="U5" i="1"/>
  <c r="T5" i="1"/>
  <c r="S5" i="1"/>
  <c r="W4" i="1"/>
  <c r="V4" i="1"/>
  <c r="U4" i="1"/>
  <c r="T4" i="1"/>
  <c r="S4" i="1"/>
  <c r="U3" i="1"/>
  <c r="V3" i="1"/>
  <c r="W3" i="1" s="1"/>
  <c r="T3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N4" i="1"/>
  <c r="O3" i="1"/>
  <c r="P3" i="1" s="1"/>
  <c r="Q3" i="1" s="1"/>
  <c r="R3" i="1" s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3" i="1" s="1"/>
  <c r="L3" i="1" s="1"/>
  <c r="M3" i="1" s="1"/>
  <c r="E3" i="1"/>
  <c r="F3" i="1" s="1"/>
  <c r="G3" i="1" s="1"/>
  <c r="H3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D25" i="1"/>
  <c r="D24" i="1"/>
  <c r="D23" i="1"/>
  <c r="D22" i="1"/>
  <c r="C24" i="1"/>
  <c r="C23" i="1"/>
  <c r="C22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5" i="1"/>
  <c r="X19" i="1" l="1"/>
  <c r="X11" i="1"/>
  <c r="X17" i="1"/>
  <c r="X9" i="1"/>
  <c r="X16" i="1"/>
  <c r="X20" i="1"/>
  <c r="X12" i="1"/>
  <c r="X8" i="1"/>
  <c r="X15" i="1"/>
  <c r="X14" i="1"/>
  <c r="X6" i="1"/>
  <c r="X13" i="1"/>
  <c r="X5" i="1"/>
  <c r="X7" i="1"/>
  <c r="X18" i="1"/>
  <c r="X10" i="1"/>
  <c r="N25" i="1"/>
  <c r="N24" i="1"/>
  <c r="X4" i="1"/>
  <c r="N23" i="1"/>
  <c r="N22" i="1"/>
</calcChain>
</file>

<file path=xl/sharedStrings.xml><?xml version="1.0" encoding="utf-8"?>
<sst xmlns="http://schemas.openxmlformats.org/spreadsheetml/2006/main" count="49" uniqueCount="48">
  <si>
    <t>Employee Payroll</t>
  </si>
  <si>
    <t>Last Name</t>
  </si>
  <si>
    <t>First Name</t>
  </si>
  <si>
    <t>Hourly Wage</t>
  </si>
  <si>
    <t>Hours Worked</t>
  </si>
  <si>
    <t>Pay</t>
  </si>
  <si>
    <t>Kern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</si>
  <si>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</si>
  <si>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</si>
  <si>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</si>
  <si>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</si>
  <si>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</si>
  <si>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</si>
  <si>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</si>
  <si>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</si>
  <si>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</si>
  <si>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</si>
  <si>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</si>
  <si>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</si>
  <si>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</si>
  <si>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</si>
  <si>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</si>
  <si>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</si>
  <si>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</si>
  <si>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</si>
  <si>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</si>
  <si>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</si>
  <si>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</si>
  <si>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</si>
  <si>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</si>
  <si>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</si>
  <si>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</si>
  <si>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Chandra</t>
  </si>
  <si>
    <t>Engleheart</t>
  </si>
  <si>
    <t>Norman</t>
  </si>
  <si>
    <t>Bill</t>
  </si>
  <si>
    <t>Mann</t>
  </si>
  <si>
    <t>Trent</t>
  </si>
  <si>
    <t>Underhill</t>
  </si>
  <si>
    <t>Genesis</t>
  </si>
  <si>
    <t>Max</t>
  </si>
  <si>
    <t>Min</t>
  </si>
  <si>
    <t>Average</t>
  </si>
  <si>
    <t>Total</t>
  </si>
  <si>
    <t>Mr.David</t>
  </si>
  <si>
    <t>Overtime Hours</t>
  </si>
  <si>
    <t>Overtime Bonus</t>
  </si>
  <si>
    <t>JanuPay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</si>
</sst>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9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44" fontId="0" fillId="0" borderId="0" xfId="0" applyNumberFormat="1"/>
    <xf numFmtId="169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44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43BC-E022-45FC-99F0-771970237FA6}">
  <dimension ref="A1:AD25"/>
  <sheetViews>
    <sheetView tabSelected="1" topLeftCell="P7" workbookViewId="0">
      <selection activeCell="AD22" sqref="AD22:AD25"/>
    </sheetView>
  </sheetViews>
  <sheetFormatPr defaultRowHeight="15" x14ac:dyDescent="0.25"/>
  <cols>
    <col min="1" max="1" width="13.5703125" customWidth="1"/>
    <col min="2" max="2" width="13" customWidth="1"/>
    <col min="3" max="3" width="16" customWidth="1"/>
    <col min="4" max="13" width="16.5703125" customWidth="1"/>
    <col min="14" max="18" width="11.7109375" customWidth="1"/>
    <col min="19" max="23" width="15.7109375" customWidth="1"/>
    <col min="24" max="24" width="12.7109375" customWidth="1"/>
    <col min="25" max="28" width="11.5703125" bestFit="1" customWidth="1"/>
    <col min="30" max="30" width="12.5703125" bestFit="1" customWidth="1"/>
  </cols>
  <sheetData>
    <row r="1" spans="1:30" x14ac:dyDescent="0.25">
      <c r="A1" t="s">
        <v>0</v>
      </c>
      <c r="C1" t="s">
        <v>44</v>
      </c>
    </row>
    <row r="2" spans="1:30" x14ac:dyDescent="0.25">
      <c r="D2" t="s">
        <v>4</v>
      </c>
      <c r="I2" t="s">
        <v>45</v>
      </c>
      <c r="N2" t="s">
        <v>5</v>
      </c>
      <c r="S2" t="s">
        <v>46</v>
      </c>
      <c r="X2" t="s">
        <v>43</v>
      </c>
      <c r="AD2" t="s">
        <v>47</v>
      </c>
    </row>
    <row r="3" spans="1:30" x14ac:dyDescent="0.25">
      <c r="A3" t="s">
        <v>1</v>
      </c>
      <c r="B3" t="s">
        <v>2</v>
      </c>
      <c r="C3" t="s">
        <v>3</v>
      </c>
      <c r="D3" s="4">
        <v>44562</v>
      </c>
      <c r="E3" s="4">
        <f>D3+7</f>
        <v>44569</v>
      </c>
      <c r="F3" s="4">
        <f t="shared" ref="F3:H3" si="0">E3+7</f>
        <v>44576</v>
      </c>
      <c r="G3" s="4">
        <f t="shared" si="0"/>
        <v>44583</v>
      </c>
      <c r="H3" s="4">
        <f t="shared" si="0"/>
        <v>44590</v>
      </c>
      <c r="I3" s="6">
        <v>44562</v>
      </c>
      <c r="J3" s="6">
        <f>I3+7</f>
        <v>44569</v>
      </c>
      <c r="K3" s="6">
        <f t="shared" ref="K3:M3" si="1">J3+7</f>
        <v>44576</v>
      </c>
      <c r="L3" s="6">
        <f t="shared" si="1"/>
        <v>44583</v>
      </c>
      <c r="M3" s="6">
        <f t="shared" si="1"/>
        <v>44590</v>
      </c>
      <c r="N3" s="8">
        <v>44562</v>
      </c>
      <c r="O3" s="8">
        <f>N3+7</f>
        <v>44569</v>
      </c>
      <c r="P3" s="8">
        <f t="shared" ref="P3:R3" si="2">O3+7</f>
        <v>44576</v>
      </c>
      <c r="Q3" s="8">
        <f t="shared" si="2"/>
        <v>44583</v>
      </c>
      <c r="R3" s="8">
        <f t="shared" si="2"/>
        <v>44590</v>
      </c>
      <c r="S3" s="10">
        <v>44562</v>
      </c>
      <c r="T3" s="10">
        <f>S3+7</f>
        <v>44569</v>
      </c>
      <c r="U3" s="10">
        <f t="shared" ref="U3:W3" si="3">T3+7</f>
        <v>44576</v>
      </c>
      <c r="V3" s="10">
        <f t="shared" si="3"/>
        <v>44583</v>
      </c>
      <c r="W3" s="10">
        <f t="shared" si="3"/>
        <v>44590</v>
      </c>
      <c r="X3" s="12">
        <v>44562</v>
      </c>
      <c r="Y3" s="12">
        <f>X3+7</f>
        <v>44569</v>
      </c>
      <c r="Z3" s="12">
        <f t="shared" ref="Z3:AB3" si="4">Y3+7</f>
        <v>44576</v>
      </c>
      <c r="AA3" s="12">
        <f t="shared" si="4"/>
        <v>44583</v>
      </c>
      <c r="AB3" s="12">
        <f t="shared" si="4"/>
        <v>44590</v>
      </c>
    </row>
    <row r="4" spans="1:30" x14ac:dyDescent="0.25">
      <c r="A4" t="s">
        <v>6</v>
      </c>
      <c r="B4" t="s">
        <v>7</v>
      </c>
      <c r="C4" s="1">
        <v>15.9</v>
      </c>
      <c r="D4" s="5">
        <v>41</v>
      </c>
      <c r="E4" s="5">
        <v>42</v>
      </c>
      <c r="F4" s="5">
        <v>39</v>
      </c>
      <c r="G4" s="5">
        <v>30</v>
      </c>
      <c r="H4" s="5">
        <v>46</v>
      </c>
      <c r="I4" s="7">
        <f>IF(D4&gt;40, D4-40, 0)</f>
        <v>1</v>
      </c>
      <c r="J4" s="7">
        <f>IF(E4&gt;40, E4-40, 0)</f>
        <v>2</v>
      </c>
      <c r="K4" s="7">
        <f>IF(F4&gt;40, F4-40, 0)</f>
        <v>0</v>
      </c>
      <c r="L4" s="7">
        <f>IF(G4&gt;40, G4-40, 0)</f>
        <v>0</v>
      </c>
      <c r="M4" s="7">
        <f>IF(H4&gt;40, H4-40, 0)</f>
        <v>6</v>
      </c>
      <c r="N4" s="9">
        <f>$C4*D4</f>
        <v>651.9</v>
      </c>
      <c r="O4" s="9">
        <f>$C4*E4</f>
        <v>667.80000000000007</v>
      </c>
      <c r="P4" s="9">
        <f>$C4*F4</f>
        <v>620.1</v>
      </c>
      <c r="Q4" s="9">
        <f>$C4*G4</f>
        <v>477</v>
      </c>
      <c r="R4" s="9">
        <f>$C4*H4</f>
        <v>731.4</v>
      </c>
      <c r="S4" s="11">
        <f>0.5*$C4*I4</f>
        <v>7.95</v>
      </c>
      <c r="T4" s="11">
        <f t="shared" ref="T4:T20" si="5">0.5*$C4*J4</f>
        <v>15.9</v>
      </c>
      <c r="U4" s="11">
        <f t="shared" ref="U4:U20" si="6">0.5*$C4*K4</f>
        <v>0</v>
      </c>
      <c r="V4" s="11">
        <f t="shared" ref="V4:V20" si="7">0.5*$C4*L4</f>
        <v>0</v>
      </c>
      <c r="W4" s="11">
        <f t="shared" ref="W4:W20" si="8">0.5*$C4*M4</f>
        <v>47.7</v>
      </c>
      <c r="X4" s="13">
        <f>N4+S4</f>
        <v>659.85</v>
      </c>
      <c r="Y4" s="13">
        <f t="shared" ref="Y4:AB19" si="9">O4+T4</f>
        <v>683.7</v>
      </c>
      <c r="Z4" s="13">
        <f t="shared" si="9"/>
        <v>620.1</v>
      </c>
      <c r="AA4" s="13">
        <f t="shared" si="9"/>
        <v>477</v>
      </c>
      <c r="AB4" s="13">
        <f t="shared" si="9"/>
        <v>779.1</v>
      </c>
      <c r="AD4" s="2">
        <f>SUM(X4:AB4)</f>
        <v>3219.75</v>
      </c>
    </row>
    <row r="5" spans="1:30" x14ac:dyDescent="0.25">
      <c r="A5" t="s">
        <v>8</v>
      </c>
      <c r="B5" t="s">
        <v>9</v>
      </c>
      <c r="C5" s="1">
        <v>10</v>
      </c>
      <c r="D5" s="5">
        <v>42</v>
      </c>
      <c r="E5" s="5">
        <v>41</v>
      </c>
      <c r="F5" s="5">
        <v>40</v>
      </c>
      <c r="G5" s="5">
        <v>38</v>
      </c>
      <c r="H5" s="5">
        <v>44</v>
      </c>
      <c r="I5" s="7">
        <f>IF(D5&gt;40, D5-40, 0)</f>
        <v>2</v>
      </c>
      <c r="J5" s="7">
        <f>IF(E5&gt;40, E5-40, 0)</f>
        <v>1</v>
      </c>
      <c r="K5" s="7">
        <f>IF(F5&gt;40, F5-40, 0)</f>
        <v>0</v>
      </c>
      <c r="L5" s="7">
        <f>IF(G5&gt;40, G5-40, 0)</f>
        <v>0</v>
      </c>
      <c r="M5" s="7">
        <f>IF(H5&gt;40, H5-40, 0)</f>
        <v>4</v>
      </c>
      <c r="N5" s="9">
        <f>C5*D5</f>
        <v>420</v>
      </c>
      <c r="O5" s="9">
        <f>D5*E5</f>
        <v>1722</v>
      </c>
      <c r="P5" s="9">
        <f>E5*F5</f>
        <v>1640</v>
      </c>
      <c r="Q5" s="9">
        <f>F5*G5</f>
        <v>1520</v>
      </c>
      <c r="R5" s="9">
        <f>G5*H5</f>
        <v>1672</v>
      </c>
      <c r="S5" s="11">
        <f t="shared" ref="S5:S20" si="10">0.5*$C5*I5</f>
        <v>10</v>
      </c>
      <c r="T5" s="11">
        <f t="shared" si="5"/>
        <v>5</v>
      </c>
      <c r="U5" s="11">
        <f t="shared" si="6"/>
        <v>0</v>
      </c>
      <c r="V5" s="11">
        <f t="shared" si="7"/>
        <v>0</v>
      </c>
      <c r="W5" s="11">
        <f t="shared" si="8"/>
        <v>20</v>
      </c>
      <c r="X5" s="13">
        <f t="shared" ref="X5:X20" si="11">N5+S5</f>
        <v>430</v>
      </c>
      <c r="Y5" s="13">
        <f>O5+T5</f>
        <v>1727</v>
      </c>
      <c r="Z5" s="13">
        <f t="shared" si="9"/>
        <v>1640</v>
      </c>
      <c r="AA5" s="13">
        <f t="shared" si="9"/>
        <v>1520</v>
      </c>
      <c r="AB5" s="13">
        <f t="shared" si="9"/>
        <v>1692</v>
      </c>
      <c r="AD5" s="2">
        <f t="shared" ref="AD5:AD20" si="12">SUM(X5:AB5)</f>
        <v>7009</v>
      </c>
    </row>
    <row r="6" spans="1:30" x14ac:dyDescent="0.25">
      <c r="A6" t="s">
        <v>10</v>
      </c>
      <c r="B6" t="s">
        <v>11</v>
      </c>
      <c r="C6" s="1">
        <v>22.1</v>
      </c>
      <c r="D6" s="5">
        <v>49</v>
      </c>
      <c r="E6" s="5">
        <v>40</v>
      </c>
      <c r="F6" s="5">
        <v>33</v>
      </c>
      <c r="G6" s="5">
        <v>20</v>
      </c>
      <c r="H6" s="5">
        <v>18</v>
      </c>
      <c r="I6" s="7">
        <f>IF(D6&gt;40, D6-40, 0)</f>
        <v>9</v>
      </c>
      <c r="J6" s="7">
        <f>IF(E6&gt;40, E6-40, 0)</f>
        <v>0</v>
      </c>
      <c r="K6" s="7">
        <f>IF(F6&gt;40, F6-40, 0)</f>
        <v>0</v>
      </c>
      <c r="L6" s="7">
        <f>IF(G6&gt;40, G6-40, 0)</f>
        <v>0</v>
      </c>
      <c r="M6" s="7">
        <f>IF(H6&gt;40, H6-40, 0)</f>
        <v>0</v>
      </c>
      <c r="N6" s="9">
        <f>C6*D6</f>
        <v>1082.9000000000001</v>
      </c>
      <c r="O6" s="9">
        <f>D6*E6</f>
        <v>1960</v>
      </c>
      <c r="P6" s="9">
        <f>E6*F6</f>
        <v>1320</v>
      </c>
      <c r="Q6" s="9">
        <f>F6*G6</f>
        <v>660</v>
      </c>
      <c r="R6" s="9">
        <f>G6*H6</f>
        <v>360</v>
      </c>
      <c r="S6" s="11">
        <f t="shared" si="10"/>
        <v>99.45</v>
      </c>
      <c r="T6" s="11">
        <f t="shared" si="5"/>
        <v>0</v>
      </c>
      <c r="U6" s="11">
        <f t="shared" si="6"/>
        <v>0</v>
      </c>
      <c r="V6" s="11">
        <f t="shared" si="7"/>
        <v>0</v>
      </c>
      <c r="W6" s="11">
        <f t="shared" si="8"/>
        <v>0</v>
      </c>
      <c r="X6" s="13">
        <f t="shared" si="11"/>
        <v>1182.3500000000001</v>
      </c>
      <c r="Y6" s="13">
        <f t="shared" si="9"/>
        <v>1960</v>
      </c>
      <c r="Z6" s="13">
        <f t="shared" si="9"/>
        <v>1320</v>
      </c>
      <c r="AA6" s="13">
        <f>Q6+V6</f>
        <v>660</v>
      </c>
      <c r="AB6" s="13">
        <f t="shared" si="9"/>
        <v>360</v>
      </c>
      <c r="AD6" s="2">
        <f t="shared" si="12"/>
        <v>5482.35</v>
      </c>
    </row>
    <row r="7" spans="1:30" x14ac:dyDescent="0.25">
      <c r="A7" t="s">
        <v>12</v>
      </c>
      <c r="B7" t="s">
        <v>13</v>
      </c>
      <c r="C7" s="1">
        <v>19.100000000000001</v>
      </c>
      <c r="D7" s="5">
        <v>41</v>
      </c>
      <c r="E7" s="5">
        <v>50</v>
      </c>
      <c r="F7" s="5">
        <v>47</v>
      </c>
      <c r="G7" s="5">
        <v>30</v>
      </c>
      <c r="H7" s="5">
        <v>39</v>
      </c>
      <c r="I7" s="7">
        <f>IF(D7&gt;40, D7-40, 0)</f>
        <v>1</v>
      </c>
      <c r="J7" s="7">
        <f>IF(E7&gt;40, E7-40, 0)</f>
        <v>10</v>
      </c>
      <c r="K7" s="7">
        <f>IF(F7&gt;40, F7-40, 0)</f>
        <v>7</v>
      </c>
      <c r="L7" s="7">
        <f>IF(G7&gt;40, G7-40, 0)</f>
        <v>0</v>
      </c>
      <c r="M7" s="7">
        <f>IF(H7&gt;40, H7-40, 0)</f>
        <v>0</v>
      </c>
      <c r="N7" s="9">
        <f>C7*D7</f>
        <v>783.1</v>
      </c>
      <c r="O7" s="9">
        <f>D7*E7</f>
        <v>2050</v>
      </c>
      <c r="P7" s="9">
        <f>E7*F7</f>
        <v>2350</v>
      </c>
      <c r="Q7" s="9">
        <f>F7*G7</f>
        <v>1410</v>
      </c>
      <c r="R7" s="9">
        <f>G7*H7</f>
        <v>1170</v>
      </c>
      <c r="S7" s="11">
        <f t="shared" si="10"/>
        <v>9.5500000000000007</v>
      </c>
      <c r="T7" s="11">
        <f t="shared" si="5"/>
        <v>95.5</v>
      </c>
      <c r="U7" s="11">
        <f t="shared" si="6"/>
        <v>66.850000000000009</v>
      </c>
      <c r="V7" s="11">
        <f t="shared" si="7"/>
        <v>0</v>
      </c>
      <c r="W7" s="11">
        <f t="shared" si="8"/>
        <v>0</v>
      </c>
      <c r="X7" s="13">
        <f t="shared" si="11"/>
        <v>792.65</v>
      </c>
      <c r="Y7" s="13">
        <f t="shared" si="9"/>
        <v>2145.5</v>
      </c>
      <c r="Z7" s="13">
        <f t="shared" si="9"/>
        <v>2416.85</v>
      </c>
      <c r="AA7" s="13">
        <f t="shared" si="9"/>
        <v>1410</v>
      </c>
      <c r="AB7" s="13">
        <f t="shared" si="9"/>
        <v>1170</v>
      </c>
      <c r="AD7" s="2">
        <f t="shared" si="12"/>
        <v>7935</v>
      </c>
    </row>
    <row r="8" spans="1:30" x14ac:dyDescent="0.25">
      <c r="A8" t="s">
        <v>14</v>
      </c>
      <c r="B8" t="s">
        <v>15</v>
      </c>
      <c r="C8" s="1">
        <v>6.9</v>
      </c>
      <c r="D8" s="5">
        <v>39</v>
      </c>
      <c r="E8" s="5">
        <v>52</v>
      </c>
      <c r="F8" s="5">
        <v>42</v>
      </c>
      <c r="G8" s="5">
        <v>40</v>
      </c>
      <c r="H8" s="5">
        <v>40</v>
      </c>
      <c r="I8" s="7">
        <f>IF(D8&gt;40, D8-40, 0)</f>
        <v>0</v>
      </c>
      <c r="J8" s="7">
        <f>IF(E8&gt;40, E8-40, 0)</f>
        <v>12</v>
      </c>
      <c r="K8" s="7">
        <f>IF(F8&gt;40, F8-40, 0)</f>
        <v>2</v>
      </c>
      <c r="L8" s="7">
        <f>IF(G8&gt;40, G8-40, 0)</f>
        <v>0</v>
      </c>
      <c r="M8" s="7">
        <f>IF(H8&gt;40, H8-40, 0)</f>
        <v>0</v>
      </c>
      <c r="N8" s="9">
        <f>C8*D8</f>
        <v>269.10000000000002</v>
      </c>
      <c r="O8" s="9">
        <f>D8*E8</f>
        <v>2028</v>
      </c>
      <c r="P8" s="9">
        <f>E8*F8</f>
        <v>2184</v>
      </c>
      <c r="Q8" s="9">
        <f>F8*G8</f>
        <v>1680</v>
      </c>
      <c r="R8" s="9">
        <f>G8*H8</f>
        <v>1600</v>
      </c>
      <c r="S8" s="11">
        <f t="shared" si="10"/>
        <v>0</v>
      </c>
      <c r="T8" s="11">
        <f t="shared" si="5"/>
        <v>41.400000000000006</v>
      </c>
      <c r="U8" s="11">
        <f t="shared" si="6"/>
        <v>6.9</v>
      </c>
      <c r="V8" s="11">
        <f t="shared" si="7"/>
        <v>0</v>
      </c>
      <c r="W8" s="11">
        <f t="shared" si="8"/>
        <v>0</v>
      </c>
      <c r="X8" s="13">
        <f t="shared" si="11"/>
        <v>269.10000000000002</v>
      </c>
      <c r="Y8" s="13">
        <f t="shared" si="9"/>
        <v>2069.4</v>
      </c>
      <c r="Z8" s="13">
        <f t="shared" si="9"/>
        <v>2190.9</v>
      </c>
      <c r="AA8" s="13">
        <f t="shared" si="9"/>
        <v>1680</v>
      </c>
      <c r="AB8" s="13">
        <f t="shared" si="9"/>
        <v>1600</v>
      </c>
      <c r="AD8" s="2">
        <f t="shared" si="12"/>
        <v>7809.4</v>
      </c>
    </row>
    <row r="9" spans="1:30" x14ac:dyDescent="0.25">
      <c r="A9" t="s">
        <v>16</v>
      </c>
      <c r="B9" t="s">
        <v>17</v>
      </c>
      <c r="C9" s="1">
        <v>14.2</v>
      </c>
      <c r="D9" s="5">
        <v>44</v>
      </c>
      <c r="E9" s="5">
        <v>51</v>
      </c>
      <c r="F9" s="5">
        <v>42</v>
      </c>
      <c r="G9" s="5">
        <v>40</v>
      </c>
      <c r="H9" s="5">
        <v>20</v>
      </c>
      <c r="I9" s="7">
        <f>IF(D9&gt;40, D9-40, 0)</f>
        <v>4</v>
      </c>
      <c r="J9" s="7">
        <f>IF(E9&gt;40, E9-40, 0)</f>
        <v>11</v>
      </c>
      <c r="K9" s="7">
        <f>IF(F9&gt;40, F9-40, 0)</f>
        <v>2</v>
      </c>
      <c r="L9" s="7">
        <f>IF(G9&gt;40, G9-40, 0)</f>
        <v>0</v>
      </c>
      <c r="M9" s="7">
        <f>IF(H9&gt;40, H9-40, 0)</f>
        <v>0</v>
      </c>
      <c r="N9" s="9">
        <f>C9*D9</f>
        <v>624.79999999999995</v>
      </c>
      <c r="O9" s="9">
        <f>D9*E9</f>
        <v>2244</v>
      </c>
      <c r="P9" s="9">
        <f>E9*F9</f>
        <v>2142</v>
      </c>
      <c r="Q9" s="9">
        <f>F9*G9</f>
        <v>1680</v>
      </c>
      <c r="R9" s="9">
        <f>G9*H9</f>
        <v>800</v>
      </c>
      <c r="S9" s="11">
        <f t="shared" si="10"/>
        <v>28.4</v>
      </c>
      <c r="T9" s="11">
        <f t="shared" si="5"/>
        <v>78.099999999999994</v>
      </c>
      <c r="U9" s="11">
        <f t="shared" si="6"/>
        <v>14.2</v>
      </c>
      <c r="V9" s="11">
        <f t="shared" si="7"/>
        <v>0</v>
      </c>
      <c r="W9" s="11">
        <f t="shared" si="8"/>
        <v>0</v>
      </c>
      <c r="X9" s="13">
        <f t="shared" si="11"/>
        <v>653.19999999999993</v>
      </c>
      <c r="Y9" s="13">
        <f t="shared" si="9"/>
        <v>2322.1</v>
      </c>
      <c r="Z9" s="13">
        <f t="shared" si="9"/>
        <v>2156.1999999999998</v>
      </c>
      <c r="AA9" s="13">
        <f t="shared" si="9"/>
        <v>1680</v>
      </c>
      <c r="AB9" s="13">
        <f>R9+W9</f>
        <v>800</v>
      </c>
      <c r="AD9" s="2">
        <f t="shared" si="12"/>
        <v>7611.5</v>
      </c>
    </row>
    <row r="10" spans="1:30" x14ac:dyDescent="0.25">
      <c r="A10" t="s">
        <v>18</v>
      </c>
      <c r="B10" t="s">
        <v>19</v>
      </c>
      <c r="C10" s="1">
        <v>18</v>
      </c>
      <c r="D10" s="5">
        <v>55</v>
      </c>
      <c r="E10" s="5">
        <v>60</v>
      </c>
      <c r="F10" s="5">
        <v>45</v>
      </c>
      <c r="G10" s="5">
        <v>40</v>
      </c>
      <c r="H10" s="5">
        <v>49</v>
      </c>
      <c r="I10" s="7">
        <f>IF(D10&gt;40, D10-40, 0)</f>
        <v>15</v>
      </c>
      <c r="J10" s="7">
        <f>IF(E10&gt;40, E10-40, 0)</f>
        <v>20</v>
      </c>
      <c r="K10" s="7">
        <f>IF(F10&gt;40, F10-40, 0)</f>
        <v>5</v>
      </c>
      <c r="L10" s="7">
        <f>IF(G10&gt;40, G10-40, 0)</f>
        <v>0</v>
      </c>
      <c r="M10" s="7">
        <f>IF(H10&gt;40, H10-40, 0)</f>
        <v>9</v>
      </c>
      <c r="N10" s="9">
        <f>C10*D10</f>
        <v>990</v>
      </c>
      <c r="O10" s="9">
        <f>D10*E10</f>
        <v>3300</v>
      </c>
      <c r="P10" s="9">
        <f>E10*F10</f>
        <v>2700</v>
      </c>
      <c r="Q10" s="9">
        <f>F10*G10</f>
        <v>1800</v>
      </c>
      <c r="R10" s="9">
        <f>G10*H10</f>
        <v>1960</v>
      </c>
      <c r="S10" s="11">
        <f t="shared" si="10"/>
        <v>135</v>
      </c>
      <c r="T10" s="11">
        <f t="shared" si="5"/>
        <v>180</v>
      </c>
      <c r="U10" s="11">
        <f t="shared" si="6"/>
        <v>45</v>
      </c>
      <c r="V10" s="11">
        <f t="shared" si="7"/>
        <v>0</v>
      </c>
      <c r="W10" s="11">
        <f t="shared" si="8"/>
        <v>81</v>
      </c>
      <c r="X10" s="13">
        <f t="shared" si="11"/>
        <v>1125</v>
      </c>
      <c r="Y10" s="13">
        <f t="shared" si="9"/>
        <v>3480</v>
      </c>
      <c r="Z10" s="13">
        <f t="shared" si="9"/>
        <v>2745</v>
      </c>
      <c r="AA10" s="13">
        <f t="shared" si="9"/>
        <v>1800</v>
      </c>
      <c r="AB10" s="13">
        <f t="shared" si="9"/>
        <v>2041</v>
      </c>
      <c r="AD10" s="2">
        <f t="shared" si="12"/>
        <v>11191</v>
      </c>
    </row>
    <row r="11" spans="1:30" x14ac:dyDescent="0.25">
      <c r="A11" t="s">
        <v>20</v>
      </c>
      <c r="B11" t="s">
        <v>21</v>
      </c>
      <c r="C11" s="1">
        <v>17.5</v>
      </c>
      <c r="D11" s="5">
        <v>33</v>
      </c>
      <c r="E11" s="5">
        <v>22</v>
      </c>
      <c r="F11" s="5">
        <v>54</v>
      </c>
      <c r="G11" s="5">
        <v>40</v>
      </c>
      <c r="H11" s="5">
        <v>20</v>
      </c>
      <c r="I11" s="7">
        <f>IF(D11&gt;40, D11-40, 0)</f>
        <v>0</v>
      </c>
      <c r="J11" s="7">
        <f>IF(E11&gt;40, E11-40, 0)</f>
        <v>0</v>
      </c>
      <c r="K11" s="7">
        <f>IF(F11&gt;40, F11-40, 0)</f>
        <v>14</v>
      </c>
      <c r="L11" s="7">
        <f>IF(G11&gt;40, G11-40, 0)</f>
        <v>0</v>
      </c>
      <c r="M11" s="7">
        <f>IF(H11&gt;40, H11-40, 0)</f>
        <v>0</v>
      </c>
      <c r="N11" s="9">
        <f>C11*D11</f>
        <v>577.5</v>
      </c>
      <c r="O11" s="9">
        <f>D11*E11</f>
        <v>726</v>
      </c>
      <c r="P11" s="9">
        <f>E11*F11</f>
        <v>1188</v>
      </c>
      <c r="Q11" s="9">
        <f>F11*G11</f>
        <v>2160</v>
      </c>
      <c r="R11" s="9">
        <f>G11*H11</f>
        <v>800</v>
      </c>
      <c r="S11" s="11">
        <f t="shared" si="10"/>
        <v>0</v>
      </c>
      <c r="T11" s="11">
        <f t="shared" si="5"/>
        <v>0</v>
      </c>
      <c r="U11" s="11">
        <f t="shared" si="6"/>
        <v>122.5</v>
      </c>
      <c r="V11" s="11">
        <f t="shared" si="7"/>
        <v>0</v>
      </c>
      <c r="W11" s="11">
        <f t="shared" si="8"/>
        <v>0</v>
      </c>
      <c r="X11" s="13">
        <f t="shared" si="11"/>
        <v>577.5</v>
      </c>
      <c r="Y11" s="13">
        <f t="shared" si="9"/>
        <v>726</v>
      </c>
      <c r="Z11" s="13">
        <f t="shared" si="9"/>
        <v>1310.5</v>
      </c>
      <c r="AA11" s="13">
        <f t="shared" si="9"/>
        <v>2160</v>
      </c>
      <c r="AB11" s="13">
        <f t="shared" si="9"/>
        <v>800</v>
      </c>
      <c r="AD11" s="2">
        <f t="shared" si="12"/>
        <v>5574</v>
      </c>
    </row>
    <row r="12" spans="1:30" x14ac:dyDescent="0.25">
      <c r="A12" t="s">
        <v>22</v>
      </c>
      <c r="B12" t="s">
        <v>23</v>
      </c>
      <c r="C12" s="1">
        <v>14.7</v>
      </c>
      <c r="D12" s="5">
        <v>29</v>
      </c>
      <c r="E12" s="5">
        <v>40</v>
      </c>
      <c r="F12" s="5">
        <v>42</v>
      </c>
      <c r="G12" s="5">
        <v>40</v>
      </c>
      <c r="H12" s="5">
        <v>40</v>
      </c>
      <c r="I12" s="7">
        <f>IF(D12&gt;40, D12-40, 0)</f>
        <v>0</v>
      </c>
      <c r="J12" s="7">
        <f>IF(E12&gt;40, E12-40, 0)</f>
        <v>0</v>
      </c>
      <c r="K12" s="7">
        <f>IF(F12&gt;40, F12-40, 0)</f>
        <v>2</v>
      </c>
      <c r="L12" s="7">
        <f>IF(G12&gt;40, G12-40, 0)</f>
        <v>0</v>
      </c>
      <c r="M12" s="7">
        <f>IF(H12&gt;40, H12-40, 0)</f>
        <v>0</v>
      </c>
      <c r="N12" s="9">
        <f>C12*D12</f>
        <v>426.29999999999995</v>
      </c>
      <c r="O12" s="9">
        <f>D12*E12</f>
        <v>1160</v>
      </c>
      <c r="P12" s="9">
        <f>E12*F12</f>
        <v>1680</v>
      </c>
      <c r="Q12" s="9">
        <f>F12*G12</f>
        <v>1680</v>
      </c>
      <c r="R12" s="9">
        <f>G12*H12</f>
        <v>1600</v>
      </c>
      <c r="S12" s="11">
        <f t="shared" si="10"/>
        <v>0</v>
      </c>
      <c r="T12" s="11">
        <f t="shared" si="5"/>
        <v>0</v>
      </c>
      <c r="U12" s="11">
        <f t="shared" si="6"/>
        <v>14.7</v>
      </c>
      <c r="V12" s="11">
        <f t="shared" si="7"/>
        <v>0</v>
      </c>
      <c r="W12" s="11">
        <f t="shared" si="8"/>
        <v>0</v>
      </c>
      <c r="X12" s="13">
        <f t="shared" si="11"/>
        <v>426.29999999999995</v>
      </c>
      <c r="Y12" s="13">
        <f t="shared" si="9"/>
        <v>1160</v>
      </c>
      <c r="Z12" s="13">
        <f t="shared" si="9"/>
        <v>1694.7</v>
      </c>
      <c r="AA12" s="13">
        <f t="shared" si="9"/>
        <v>1680</v>
      </c>
      <c r="AB12" s="13">
        <f t="shared" si="9"/>
        <v>1600</v>
      </c>
      <c r="AD12" s="2">
        <f t="shared" si="12"/>
        <v>6561</v>
      </c>
    </row>
    <row r="13" spans="1:30" x14ac:dyDescent="0.25">
      <c r="A13" t="s">
        <v>24</v>
      </c>
      <c r="B13" t="s">
        <v>25</v>
      </c>
      <c r="C13" s="1">
        <v>13.9</v>
      </c>
      <c r="D13" s="5">
        <v>40</v>
      </c>
      <c r="E13" s="5">
        <v>40</v>
      </c>
      <c r="F13" s="5">
        <v>42</v>
      </c>
      <c r="G13" s="5">
        <v>40</v>
      </c>
      <c r="H13" s="5">
        <v>40</v>
      </c>
      <c r="I13" s="7">
        <f>IF(D13&gt;40, D13-40, 0)</f>
        <v>0</v>
      </c>
      <c r="J13" s="7">
        <f>IF(E13&gt;40, E13-40, 0)</f>
        <v>0</v>
      </c>
      <c r="K13" s="7">
        <f>IF(F13&gt;40, F13-40, 0)</f>
        <v>2</v>
      </c>
      <c r="L13" s="7">
        <f>IF(G13&gt;40, G13-40, 0)</f>
        <v>0</v>
      </c>
      <c r="M13" s="7">
        <f>IF(H13&gt;40, H13-40, 0)</f>
        <v>0</v>
      </c>
      <c r="N13" s="9">
        <f>C13*D13</f>
        <v>556</v>
      </c>
      <c r="O13" s="9">
        <f>D13*E13</f>
        <v>1600</v>
      </c>
      <c r="P13" s="9">
        <f>E13*F13</f>
        <v>1680</v>
      </c>
      <c r="Q13" s="9">
        <f>F13*G13</f>
        <v>1680</v>
      </c>
      <c r="R13" s="9">
        <f>G13*H13</f>
        <v>1600</v>
      </c>
      <c r="S13" s="11">
        <f t="shared" si="10"/>
        <v>0</v>
      </c>
      <c r="T13" s="11">
        <f t="shared" si="5"/>
        <v>0</v>
      </c>
      <c r="U13" s="11">
        <f t="shared" si="6"/>
        <v>13.9</v>
      </c>
      <c r="V13" s="11">
        <f t="shared" si="7"/>
        <v>0</v>
      </c>
      <c r="W13" s="11">
        <f t="shared" si="8"/>
        <v>0</v>
      </c>
      <c r="X13" s="13">
        <f t="shared" si="11"/>
        <v>556</v>
      </c>
      <c r="Y13" s="13">
        <f t="shared" si="9"/>
        <v>1600</v>
      </c>
      <c r="Z13" s="13">
        <f t="shared" si="9"/>
        <v>1693.9</v>
      </c>
      <c r="AA13" s="13">
        <f t="shared" si="9"/>
        <v>1680</v>
      </c>
      <c r="AB13" s="13">
        <f t="shared" si="9"/>
        <v>1600</v>
      </c>
      <c r="AD13" s="2">
        <f t="shared" si="12"/>
        <v>7129.9</v>
      </c>
    </row>
    <row r="14" spans="1:30" x14ac:dyDescent="0.25">
      <c r="A14" t="s">
        <v>26</v>
      </c>
      <c r="B14" t="s">
        <v>27</v>
      </c>
      <c r="C14" s="1">
        <v>11.2</v>
      </c>
      <c r="D14" s="5">
        <v>40</v>
      </c>
      <c r="E14" s="5">
        <v>40</v>
      </c>
      <c r="F14" s="5">
        <v>42</v>
      </c>
      <c r="G14" s="5">
        <v>39</v>
      </c>
      <c r="H14" s="5">
        <v>40</v>
      </c>
      <c r="I14" s="7">
        <f>IF(D14&gt;40, D14-40, 0)</f>
        <v>0</v>
      </c>
      <c r="J14" s="7">
        <f>IF(E14&gt;40, E14-40, 0)</f>
        <v>0</v>
      </c>
      <c r="K14" s="7">
        <f>IF(F14&gt;40, F14-40, 0)</f>
        <v>2</v>
      </c>
      <c r="L14" s="7">
        <f>IF(G14&gt;40, G14-40, 0)</f>
        <v>0</v>
      </c>
      <c r="M14" s="7">
        <f>IF(H14&gt;40, H14-40, 0)</f>
        <v>0</v>
      </c>
      <c r="N14" s="9">
        <f>C14*D14</f>
        <v>448</v>
      </c>
      <c r="O14" s="9">
        <f>D14*E14</f>
        <v>1600</v>
      </c>
      <c r="P14" s="9">
        <f>E14*F14</f>
        <v>1680</v>
      </c>
      <c r="Q14" s="9">
        <f>F14*G14</f>
        <v>1638</v>
      </c>
      <c r="R14" s="9">
        <f>G14*H14</f>
        <v>1560</v>
      </c>
      <c r="S14" s="11">
        <f t="shared" si="10"/>
        <v>0</v>
      </c>
      <c r="T14" s="11">
        <f t="shared" si="5"/>
        <v>0</v>
      </c>
      <c r="U14" s="11">
        <f t="shared" si="6"/>
        <v>11.2</v>
      </c>
      <c r="V14" s="11">
        <f t="shared" si="7"/>
        <v>0</v>
      </c>
      <c r="W14" s="11">
        <f t="shared" si="8"/>
        <v>0</v>
      </c>
      <c r="X14" s="13">
        <f t="shared" si="11"/>
        <v>448</v>
      </c>
      <c r="Y14" s="13">
        <f t="shared" si="9"/>
        <v>1600</v>
      </c>
      <c r="Z14" s="13">
        <f t="shared" si="9"/>
        <v>1691.2</v>
      </c>
      <c r="AA14" s="13">
        <f t="shared" si="9"/>
        <v>1638</v>
      </c>
      <c r="AB14" s="13">
        <f t="shared" si="9"/>
        <v>1560</v>
      </c>
      <c r="AD14" s="2">
        <f t="shared" si="12"/>
        <v>6937.2</v>
      </c>
    </row>
    <row r="15" spans="1:30" x14ac:dyDescent="0.25">
      <c r="A15" t="s">
        <v>28</v>
      </c>
      <c r="B15" t="s">
        <v>29</v>
      </c>
      <c r="C15" s="1">
        <v>10.1</v>
      </c>
      <c r="D15" s="5">
        <v>40</v>
      </c>
      <c r="E15" s="5">
        <v>40</v>
      </c>
      <c r="F15" s="5">
        <v>41</v>
      </c>
      <c r="G15" s="5">
        <v>42</v>
      </c>
      <c r="H15" s="5">
        <v>40</v>
      </c>
      <c r="I15" s="7">
        <f>IF(D15&gt;40, D15-40, 0)</f>
        <v>0</v>
      </c>
      <c r="J15" s="7">
        <f>IF(E15&gt;40, E15-40, 0)</f>
        <v>0</v>
      </c>
      <c r="K15" s="7">
        <f>IF(F15&gt;40, F15-40, 0)</f>
        <v>1</v>
      </c>
      <c r="L15" s="7">
        <f>IF(G15&gt;40, G15-40, 0)</f>
        <v>2</v>
      </c>
      <c r="M15" s="7">
        <f>IF(H15&gt;40, H15-40, 0)</f>
        <v>0</v>
      </c>
      <c r="N15" s="9">
        <f>C15*D15</f>
        <v>404</v>
      </c>
      <c r="O15" s="9">
        <f>D15*E15</f>
        <v>1600</v>
      </c>
      <c r="P15" s="9">
        <f>E15*F15</f>
        <v>1640</v>
      </c>
      <c r="Q15" s="9">
        <f>F15*G15</f>
        <v>1722</v>
      </c>
      <c r="R15" s="9">
        <f>G15*H15</f>
        <v>1680</v>
      </c>
      <c r="S15" s="11">
        <f t="shared" si="10"/>
        <v>0</v>
      </c>
      <c r="T15" s="11">
        <f t="shared" si="5"/>
        <v>0</v>
      </c>
      <c r="U15" s="11">
        <f t="shared" si="6"/>
        <v>5.05</v>
      </c>
      <c r="V15" s="11">
        <f t="shared" si="7"/>
        <v>10.1</v>
      </c>
      <c r="W15" s="11">
        <f t="shared" si="8"/>
        <v>0</v>
      </c>
      <c r="X15" s="13">
        <f t="shared" si="11"/>
        <v>404</v>
      </c>
      <c r="Y15" s="13">
        <f t="shared" si="9"/>
        <v>1600</v>
      </c>
      <c r="Z15" s="13">
        <f t="shared" si="9"/>
        <v>1645.05</v>
      </c>
      <c r="AA15" s="13">
        <f t="shared" si="9"/>
        <v>1732.1</v>
      </c>
      <c r="AB15" s="13">
        <f t="shared" si="9"/>
        <v>1680</v>
      </c>
      <c r="AD15" s="2">
        <f t="shared" si="12"/>
        <v>7061.15</v>
      </c>
    </row>
    <row r="16" spans="1:30" x14ac:dyDescent="0.25">
      <c r="A16" t="s">
        <v>30</v>
      </c>
      <c r="B16" t="s">
        <v>31</v>
      </c>
      <c r="C16" s="1">
        <v>9</v>
      </c>
      <c r="D16" s="5">
        <v>42</v>
      </c>
      <c r="E16" s="5">
        <v>42</v>
      </c>
      <c r="F16" s="5">
        <v>39</v>
      </c>
      <c r="G16" s="5">
        <v>42</v>
      </c>
      <c r="H16" s="5">
        <v>40</v>
      </c>
      <c r="I16" s="7">
        <f>IF(D16&gt;40, D16-40, 0)</f>
        <v>2</v>
      </c>
      <c r="J16" s="7">
        <f>IF(E16&gt;40, E16-40, 0)</f>
        <v>2</v>
      </c>
      <c r="K16" s="7">
        <f>IF(F16&gt;40, F16-40, 0)</f>
        <v>0</v>
      </c>
      <c r="L16" s="7">
        <f>IF(G16&gt;40, G16-40, 0)</f>
        <v>2</v>
      </c>
      <c r="M16" s="7">
        <f>IF(H16&gt;40, H16-40, 0)</f>
        <v>0</v>
      </c>
      <c r="N16" s="9">
        <f>C16*D16</f>
        <v>378</v>
      </c>
      <c r="O16" s="9">
        <f>D16*E16</f>
        <v>1764</v>
      </c>
      <c r="P16" s="9">
        <f>E16*F16</f>
        <v>1638</v>
      </c>
      <c r="Q16" s="9">
        <f>F16*G16</f>
        <v>1638</v>
      </c>
      <c r="R16" s="9">
        <f>G16*H16</f>
        <v>1680</v>
      </c>
      <c r="S16" s="11">
        <f t="shared" si="10"/>
        <v>9</v>
      </c>
      <c r="T16" s="11">
        <f t="shared" si="5"/>
        <v>9</v>
      </c>
      <c r="U16" s="11">
        <f t="shared" si="6"/>
        <v>0</v>
      </c>
      <c r="V16" s="11">
        <f t="shared" si="7"/>
        <v>9</v>
      </c>
      <c r="W16" s="11">
        <f t="shared" si="8"/>
        <v>0</v>
      </c>
      <c r="X16" s="13">
        <f t="shared" si="11"/>
        <v>387</v>
      </c>
      <c r="Y16" s="13">
        <f t="shared" si="9"/>
        <v>1773</v>
      </c>
      <c r="Z16" s="13">
        <f t="shared" si="9"/>
        <v>1638</v>
      </c>
      <c r="AA16" s="13">
        <f t="shared" si="9"/>
        <v>1647</v>
      </c>
      <c r="AB16" s="13">
        <f t="shared" si="9"/>
        <v>1680</v>
      </c>
      <c r="AD16" s="2">
        <f t="shared" si="12"/>
        <v>7125</v>
      </c>
    </row>
    <row r="17" spans="1:30" x14ac:dyDescent="0.25">
      <c r="A17" t="s">
        <v>33</v>
      </c>
      <c r="B17" t="s">
        <v>32</v>
      </c>
      <c r="C17" s="1">
        <v>8.44</v>
      </c>
      <c r="D17" s="5">
        <v>40</v>
      </c>
      <c r="E17" s="5">
        <v>43</v>
      </c>
      <c r="F17" s="5">
        <v>39</v>
      </c>
      <c r="G17" s="5">
        <v>41</v>
      </c>
      <c r="H17" s="5">
        <v>40</v>
      </c>
      <c r="I17" s="7">
        <f>IF(D17&gt;40, D17-40, 0)</f>
        <v>0</v>
      </c>
      <c r="J17" s="7">
        <f>IF(E17&gt;40, E17-40, 0)</f>
        <v>3</v>
      </c>
      <c r="K17" s="7">
        <f>IF(F17&gt;40, F17-40, 0)</f>
        <v>0</v>
      </c>
      <c r="L17" s="7">
        <f>IF(G17&gt;40, G17-40, 0)</f>
        <v>1</v>
      </c>
      <c r="M17" s="7">
        <f>IF(H17&gt;40, H17-40, 0)</f>
        <v>0</v>
      </c>
      <c r="N17" s="9">
        <f>C17*D17</f>
        <v>337.59999999999997</v>
      </c>
      <c r="O17" s="9">
        <f>D17*E17</f>
        <v>1720</v>
      </c>
      <c r="P17" s="9">
        <f>E17*F17</f>
        <v>1677</v>
      </c>
      <c r="Q17" s="9">
        <f>F17*G17</f>
        <v>1599</v>
      </c>
      <c r="R17" s="9">
        <f>G17*H17</f>
        <v>1640</v>
      </c>
      <c r="S17" s="11">
        <f t="shared" si="10"/>
        <v>0</v>
      </c>
      <c r="T17" s="11">
        <f t="shared" si="5"/>
        <v>12.66</v>
      </c>
      <c r="U17" s="11">
        <f t="shared" si="6"/>
        <v>0</v>
      </c>
      <c r="V17" s="11">
        <f t="shared" si="7"/>
        <v>4.22</v>
      </c>
      <c r="W17" s="11">
        <f t="shared" si="8"/>
        <v>0</v>
      </c>
      <c r="X17" s="13">
        <f t="shared" si="11"/>
        <v>337.59999999999997</v>
      </c>
      <c r="Y17" s="13">
        <f t="shared" si="9"/>
        <v>1732.66</v>
      </c>
      <c r="Z17" s="13">
        <f t="shared" si="9"/>
        <v>1677</v>
      </c>
      <c r="AA17" s="13">
        <f t="shared" si="9"/>
        <v>1603.22</v>
      </c>
      <c r="AB17" s="13">
        <f t="shared" si="9"/>
        <v>1640</v>
      </c>
      <c r="AD17" s="2">
        <f t="shared" si="12"/>
        <v>6990.4800000000005</v>
      </c>
    </row>
    <row r="18" spans="1:30" x14ac:dyDescent="0.25">
      <c r="A18" t="s">
        <v>34</v>
      </c>
      <c r="B18" t="s">
        <v>35</v>
      </c>
      <c r="C18" s="1">
        <v>14.2</v>
      </c>
      <c r="D18" s="5">
        <v>40</v>
      </c>
      <c r="E18" s="5">
        <v>42</v>
      </c>
      <c r="F18" s="5">
        <v>39</v>
      </c>
      <c r="G18" s="5">
        <v>40</v>
      </c>
      <c r="H18" s="5">
        <v>40</v>
      </c>
      <c r="I18" s="7">
        <f>IF(D18&gt;40, D18-40, 0)</f>
        <v>0</v>
      </c>
      <c r="J18" s="7">
        <f>IF(E18&gt;40, E18-40, 0)</f>
        <v>2</v>
      </c>
      <c r="K18" s="7">
        <f>IF(F18&gt;40, F18-40, 0)</f>
        <v>0</v>
      </c>
      <c r="L18" s="7">
        <f>IF(G18&gt;40, G18-40, 0)</f>
        <v>0</v>
      </c>
      <c r="M18" s="7">
        <f>IF(H18&gt;40, H18-40, 0)</f>
        <v>0</v>
      </c>
      <c r="N18" s="9">
        <f>C18*D18</f>
        <v>568</v>
      </c>
      <c r="O18" s="9">
        <f>D18*E18</f>
        <v>1680</v>
      </c>
      <c r="P18" s="9">
        <f>E18*F18</f>
        <v>1638</v>
      </c>
      <c r="Q18" s="9">
        <f>F18*G18</f>
        <v>1560</v>
      </c>
      <c r="R18" s="9">
        <f>G18*H18</f>
        <v>1600</v>
      </c>
      <c r="S18" s="11">
        <f t="shared" si="10"/>
        <v>0</v>
      </c>
      <c r="T18" s="11">
        <f t="shared" si="5"/>
        <v>14.2</v>
      </c>
      <c r="U18" s="11">
        <f t="shared" si="6"/>
        <v>0</v>
      </c>
      <c r="V18" s="11">
        <f t="shared" si="7"/>
        <v>0</v>
      </c>
      <c r="W18" s="11">
        <f t="shared" si="8"/>
        <v>0</v>
      </c>
      <c r="X18" s="13">
        <f t="shared" si="11"/>
        <v>568</v>
      </c>
      <c r="Y18" s="13">
        <f t="shared" si="9"/>
        <v>1694.2</v>
      </c>
      <c r="Z18" s="13">
        <f t="shared" si="9"/>
        <v>1638</v>
      </c>
      <c r="AA18" s="13">
        <f t="shared" si="9"/>
        <v>1560</v>
      </c>
      <c r="AB18" s="13">
        <f t="shared" si="9"/>
        <v>1600</v>
      </c>
      <c r="AD18" s="2">
        <f t="shared" si="12"/>
        <v>7060.2</v>
      </c>
    </row>
    <row r="19" spans="1:30" x14ac:dyDescent="0.25">
      <c r="A19" t="s">
        <v>36</v>
      </c>
      <c r="B19" t="s">
        <v>37</v>
      </c>
      <c r="C19" s="1">
        <v>45</v>
      </c>
      <c r="D19" s="5">
        <v>41</v>
      </c>
      <c r="E19" s="5">
        <v>42</v>
      </c>
      <c r="F19" s="5">
        <v>40</v>
      </c>
      <c r="G19" s="5">
        <v>28</v>
      </c>
      <c r="H19" s="5">
        <v>40</v>
      </c>
      <c r="I19" s="7">
        <f>IF(D19&gt;40, D19-40, 0)</f>
        <v>1</v>
      </c>
      <c r="J19" s="7">
        <f>IF(E19&gt;40, E19-40, 0)</f>
        <v>2</v>
      </c>
      <c r="K19" s="7">
        <f>IF(F19&gt;40, F19-40, 0)</f>
        <v>0</v>
      </c>
      <c r="L19" s="7">
        <f>IF(G19&gt;40, G19-40, 0)</f>
        <v>0</v>
      </c>
      <c r="M19" s="7">
        <f>IF(H19&gt;40, H19-40, 0)</f>
        <v>0</v>
      </c>
      <c r="N19" s="9">
        <f>C19*D19</f>
        <v>1845</v>
      </c>
      <c r="O19" s="9">
        <f>D19*E19</f>
        <v>1722</v>
      </c>
      <c r="P19" s="9">
        <f>E19*F19</f>
        <v>1680</v>
      </c>
      <c r="Q19" s="9">
        <f>F19*G19</f>
        <v>1120</v>
      </c>
      <c r="R19" s="9">
        <f>G19*H19</f>
        <v>1120</v>
      </c>
      <c r="S19" s="11">
        <f t="shared" si="10"/>
        <v>22.5</v>
      </c>
      <c r="T19" s="11">
        <f t="shared" si="5"/>
        <v>45</v>
      </c>
      <c r="U19" s="11">
        <f t="shared" si="6"/>
        <v>0</v>
      </c>
      <c r="V19" s="11">
        <f t="shared" si="7"/>
        <v>0</v>
      </c>
      <c r="W19" s="11">
        <f t="shared" si="8"/>
        <v>0</v>
      </c>
      <c r="X19" s="13">
        <f t="shared" si="11"/>
        <v>1867.5</v>
      </c>
      <c r="Y19" s="13">
        <f t="shared" si="9"/>
        <v>1767</v>
      </c>
      <c r="Z19" s="13">
        <f t="shared" si="9"/>
        <v>1680</v>
      </c>
      <c r="AA19" s="13">
        <f t="shared" si="9"/>
        <v>1120</v>
      </c>
      <c r="AB19" s="13">
        <f t="shared" si="9"/>
        <v>1120</v>
      </c>
      <c r="AD19" s="2">
        <f t="shared" si="12"/>
        <v>7554.5</v>
      </c>
    </row>
    <row r="20" spans="1:30" x14ac:dyDescent="0.25">
      <c r="A20" t="s">
        <v>38</v>
      </c>
      <c r="B20" t="s">
        <v>39</v>
      </c>
      <c r="C20" s="1">
        <v>30</v>
      </c>
      <c r="D20" s="5">
        <v>39</v>
      </c>
      <c r="E20" s="5">
        <v>80</v>
      </c>
      <c r="F20" s="5">
        <v>40</v>
      </c>
      <c r="G20" s="5">
        <v>20</v>
      </c>
      <c r="H20" s="5">
        <v>40</v>
      </c>
      <c r="I20" s="7">
        <f>IF(D20&gt;40, D20-40, 0)</f>
        <v>0</v>
      </c>
      <c r="J20" s="7">
        <f>IF(E20&gt;40, E20-40, 0)</f>
        <v>40</v>
      </c>
      <c r="K20" s="7">
        <f>IF(F20&gt;40, F20-40, 0)</f>
        <v>0</v>
      </c>
      <c r="L20" s="7">
        <f>IF(G20&gt;40, G20-40, 0)</f>
        <v>0</v>
      </c>
      <c r="M20" s="7">
        <f>IF(H20&gt;40, H20-40, 0)</f>
        <v>0</v>
      </c>
      <c r="N20" s="9">
        <f>C20*D20</f>
        <v>1170</v>
      </c>
      <c r="O20" s="9">
        <f>D20*E20</f>
        <v>3120</v>
      </c>
      <c r="P20" s="9">
        <f>E20*F20</f>
        <v>3200</v>
      </c>
      <c r="Q20" s="9">
        <f>F20*G20</f>
        <v>800</v>
      </c>
      <c r="R20" s="9">
        <f>G20*H20</f>
        <v>800</v>
      </c>
      <c r="S20" s="11">
        <f t="shared" si="10"/>
        <v>0</v>
      </c>
      <c r="T20" s="11">
        <f t="shared" si="5"/>
        <v>600</v>
      </c>
      <c r="U20" s="11">
        <f t="shared" si="6"/>
        <v>0</v>
      </c>
      <c r="V20" s="11">
        <f t="shared" si="7"/>
        <v>0</v>
      </c>
      <c r="W20" s="11">
        <f t="shared" si="8"/>
        <v>0</v>
      </c>
      <c r="X20" s="13">
        <f t="shared" si="11"/>
        <v>1170</v>
      </c>
      <c r="Y20" s="13">
        <f t="shared" ref="Y20" si="13">O20+T20</f>
        <v>3720</v>
      </c>
      <c r="Z20" s="13">
        <f t="shared" ref="Z20" si="14">P20+U20</f>
        <v>3200</v>
      </c>
      <c r="AA20" s="13">
        <f t="shared" ref="AA20" si="15">Q20+V20</f>
        <v>800</v>
      </c>
      <c r="AB20" s="13">
        <f t="shared" ref="AB20" si="16">R20+W20</f>
        <v>800</v>
      </c>
      <c r="AD20" s="2">
        <f t="shared" si="12"/>
        <v>9690</v>
      </c>
    </row>
    <row r="22" spans="1:30" x14ac:dyDescent="0.25">
      <c r="A22" t="s">
        <v>40</v>
      </c>
      <c r="C22" s="2">
        <f>MAX(C4:C20)</f>
        <v>45</v>
      </c>
      <c r="D22" s="3">
        <f>MAX(D4:D20)</f>
        <v>55</v>
      </c>
      <c r="E22" s="3"/>
      <c r="F22" s="3"/>
      <c r="G22" s="3"/>
      <c r="H22" s="3"/>
      <c r="I22" s="3"/>
      <c r="J22" s="3"/>
      <c r="K22" s="3"/>
      <c r="L22" s="3"/>
      <c r="M22" s="3"/>
      <c r="N22" s="1">
        <f>MAX(N4:N20)</f>
        <v>1845</v>
      </c>
      <c r="O22" s="1">
        <f t="shared" ref="O22:AB22" si="17">MAX(O4:O20)</f>
        <v>3300</v>
      </c>
      <c r="P22" s="1">
        <f t="shared" si="17"/>
        <v>3200</v>
      </c>
      <c r="Q22" s="1">
        <f t="shared" si="17"/>
        <v>2160</v>
      </c>
      <c r="R22" s="1">
        <f t="shared" si="17"/>
        <v>1960</v>
      </c>
      <c r="S22" s="1">
        <f t="shared" si="17"/>
        <v>135</v>
      </c>
      <c r="T22" s="1">
        <f t="shared" si="17"/>
        <v>600</v>
      </c>
      <c r="U22" s="1">
        <f t="shared" si="17"/>
        <v>122.5</v>
      </c>
      <c r="V22" s="1">
        <f t="shared" si="17"/>
        <v>10.1</v>
      </c>
      <c r="W22" s="1">
        <f t="shared" si="17"/>
        <v>81</v>
      </c>
      <c r="X22" s="1">
        <f t="shared" si="17"/>
        <v>1867.5</v>
      </c>
      <c r="Y22" s="1">
        <f t="shared" si="17"/>
        <v>3720</v>
      </c>
      <c r="Z22" s="1">
        <f t="shared" si="17"/>
        <v>3200</v>
      </c>
      <c r="AA22" s="1">
        <f t="shared" si="17"/>
        <v>2160</v>
      </c>
      <c r="AB22" s="1">
        <f t="shared" si="17"/>
        <v>2041</v>
      </c>
      <c r="AD22" s="1">
        <f t="shared" ref="AD22" si="18">MAX(AD4:AD20)</f>
        <v>11191</v>
      </c>
    </row>
    <row r="23" spans="1:30" x14ac:dyDescent="0.25">
      <c r="A23" t="s">
        <v>41</v>
      </c>
      <c r="C23" s="2">
        <f>MIN(C4:C20)</f>
        <v>6.9</v>
      </c>
      <c r="D23" s="3">
        <f>MIN(D4:D20)</f>
        <v>29</v>
      </c>
      <c r="E23" s="3"/>
      <c r="F23" s="3"/>
      <c r="G23" s="3"/>
      <c r="H23" s="3"/>
      <c r="I23" s="3"/>
      <c r="J23" s="3"/>
      <c r="K23" s="3"/>
      <c r="L23" s="3"/>
      <c r="M23" s="3"/>
      <c r="N23" s="1">
        <f>MIN(N4:N20)</f>
        <v>269.10000000000002</v>
      </c>
      <c r="O23" s="1">
        <f t="shared" ref="O23:AB23" si="19">MIN(O4:O20)</f>
        <v>667.80000000000007</v>
      </c>
      <c r="P23" s="1">
        <f t="shared" si="19"/>
        <v>620.1</v>
      </c>
      <c r="Q23" s="1">
        <f t="shared" si="19"/>
        <v>477</v>
      </c>
      <c r="R23" s="1">
        <f t="shared" si="19"/>
        <v>360</v>
      </c>
      <c r="S23" s="1">
        <f t="shared" si="19"/>
        <v>0</v>
      </c>
      <c r="T23" s="1">
        <f t="shared" si="19"/>
        <v>0</v>
      </c>
      <c r="U23" s="1">
        <f t="shared" si="19"/>
        <v>0</v>
      </c>
      <c r="V23" s="1">
        <f t="shared" si="19"/>
        <v>0</v>
      </c>
      <c r="W23" s="1">
        <f t="shared" si="19"/>
        <v>0</v>
      </c>
      <c r="X23" s="1">
        <f t="shared" si="19"/>
        <v>269.10000000000002</v>
      </c>
      <c r="Y23" s="1">
        <f t="shared" si="19"/>
        <v>683.7</v>
      </c>
      <c r="Z23" s="1">
        <f t="shared" si="19"/>
        <v>620.1</v>
      </c>
      <c r="AA23" s="1">
        <f t="shared" si="19"/>
        <v>477</v>
      </c>
      <c r="AB23" s="1">
        <f t="shared" si="19"/>
        <v>360</v>
      </c>
      <c r="AD23" s="1">
        <f t="shared" ref="AD23" si="20">MIN(AD4:AD20)</f>
        <v>3219.75</v>
      </c>
    </row>
    <row r="24" spans="1:30" x14ac:dyDescent="0.25">
      <c r="A24" t="s">
        <v>42</v>
      </c>
      <c r="C24" s="2">
        <f>AVERAGE(C4:C20)</f>
        <v>16.484705882352941</v>
      </c>
      <c r="D24" s="3">
        <f>AVERAGE(D4:D20)</f>
        <v>40.882352941176471</v>
      </c>
      <c r="E24" s="3"/>
      <c r="F24" s="3"/>
      <c r="G24" s="3"/>
      <c r="H24" s="3"/>
      <c r="I24" s="3"/>
      <c r="J24" s="3"/>
      <c r="K24" s="3"/>
      <c r="L24" s="3"/>
      <c r="M24" s="3"/>
      <c r="N24" s="1">
        <f>AVERAGE(N4:N20)</f>
        <v>678.36470588235295</v>
      </c>
      <c r="O24" s="1">
        <f t="shared" ref="O24:AB24" si="21">AVERAGE(O4:O20)</f>
        <v>1803.7529411764706</v>
      </c>
      <c r="P24" s="1">
        <f t="shared" si="21"/>
        <v>1803.3588235294117</v>
      </c>
      <c r="Q24" s="1">
        <f t="shared" si="21"/>
        <v>1460.2352941176471</v>
      </c>
      <c r="R24" s="1">
        <f t="shared" si="21"/>
        <v>1316.0823529411766</v>
      </c>
      <c r="S24" s="1">
        <f t="shared" si="21"/>
        <v>18.932352941176472</v>
      </c>
      <c r="T24" s="1">
        <f t="shared" si="21"/>
        <v>64.515294117647059</v>
      </c>
      <c r="U24" s="1">
        <f t="shared" si="21"/>
        <v>17.664705882352941</v>
      </c>
      <c r="V24" s="1">
        <f t="shared" si="21"/>
        <v>1.371764705882353</v>
      </c>
      <c r="W24" s="1">
        <f t="shared" si="21"/>
        <v>8.7470588235294109</v>
      </c>
      <c r="X24" s="1">
        <f t="shared" si="21"/>
        <v>697.29705882352937</v>
      </c>
      <c r="Y24" s="1">
        <f t="shared" si="21"/>
        <v>1868.2682352941176</v>
      </c>
      <c r="Z24" s="1">
        <f t="shared" si="21"/>
        <v>1821.0235294117647</v>
      </c>
      <c r="AA24" s="1">
        <f t="shared" si="21"/>
        <v>1461.6070588235293</v>
      </c>
      <c r="AB24" s="1">
        <f t="shared" si="21"/>
        <v>1324.8294117647058</v>
      </c>
      <c r="AD24" s="1">
        <f t="shared" ref="AD24" si="22">AVERAGE(AD4:AD20)</f>
        <v>7173.0252941176459</v>
      </c>
    </row>
    <row r="25" spans="1:30" x14ac:dyDescent="0.25">
      <c r="A25" t="s">
        <v>43</v>
      </c>
      <c r="D25">
        <f>SUM(D4:D20)</f>
        <v>695</v>
      </c>
      <c r="N25" s="1">
        <f>SUM(N4:N20)</f>
        <v>11532.2</v>
      </c>
      <c r="O25" s="1">
        <f t="shared" ref="O25:AB25" si="23">SUM(O4:O20)</f>
        <v>30663.8</v>
      </c>
      <c r="P25" s="1">
        <f t="shared" si="23"/>
        <v>30657.1</v>
      </c>
      <c r="Q25" s="1">
        <f t="shared" si="23"/>
        <v>24824</v>
      </c>
      <c r="R25" s="1">
        <f t="shared" si="23"/>
        <v>22373.4</v>
      </c>
      <c r="S25" s="1">
        <f t="shared" si="23"/>
        <v>321.85000000000002</v>
      </c>
      <c r="T25" s="1">
        <f t="shared" si="23"/>
        <v>1096.76</v>
      </c>
      <c r="U25" s="1">
        <f t="shared" si="23"/>
        <v>300.3</v>
      </c>
      <c r="V25" s="1">
        <f t="shared" si="23"/>
        <v>23.32</v>
      </c>
      <c r="W25" s="1">
        <f t="shared" si="23"/>
        <v>148.69999999999999</v>
      </c>
      <c r="X25" s="1">
        <f t="shared" si="23"/>
        <v>11854.05</v>
      </c>
      <c r="Y25" s="1">
        <f t="shared" si="23"/>
        <v>31760.560000000001</v>
      </c>
      <c r="Z25" s="1">
        <f t="shared" si="23"/>
        <v>30957.4</v>
      </c>
      <c r="AA25" s="1">
        <f t="shared" si="23"/>
        <v>24847.32</v>
      </c>
      <c r="AB25" s="1">
        <f t="shared" si="23"/>
        <v>22522.1</v>
      </c>
      <c r="AD25" s="1">
        <f t="shared" ref="AD25" si="24">SUM(AD4:AD20)</f>
        <v>121941.42999999998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Wu</dc:creator>
  <cp:lastModifiedBy>David Wu</cp:lastModifiedBy>
  <dcterms:created xsi:type="dcterms:W3CDTF">2022-03-05T15:31:11Z</dcterms:created>
  <dcterms:modified xsi:type="dcterms:W3CDTF">2022-03-06T14:27:41Z</dcterms:modified>
</cp:coreProperties>
</file>