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2019\CARR project\"/>
    </mc:Choice>
  </mc:AlternateContent>
  <bookViews>
    <workbookView xWindow="0" yWindow="0" windowWidth="23040" windowHeight="8808"/>
  </bookViews>
  <sheets>
    <sheet name="Sheet1" sheetId="1" r:id="rId1"/>
  </sheets>
  <definedNames>
    <definedName name="_xlnm.Print_Area" localSheetId="0">Sheet1!$A$1:$O$34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32" i="1" l="1"/>
  <c r="O34" i="1"/>
  <c r="K28" i="1"/>
  <c r="L31" i="1"/>
  <c r="O29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8" i="1"/>
  <c r="N2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8" i="1"/>
  <c r="M29" i="1"/>
  <c r="M8" i="1"/>
  <c r="L2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3" i="1" l="1"/>
  <c r="K4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</calcChain>
</file>

<file path=xl/sharedStrings.xml><?xml version="1.0" encoding="utf-8"?>
<sst xmlns="http://schemas.openxmlformats.org/spreadsheetml/2006/main" count="102" uniqueCount="60">
  <si>
    <t>Login functionality</t>
  </si>
  <si>
    <t>Web Page Design</t>
  </si>
  <si>
    <t>Overall</t>
  </si>
  <si>
    <t>per tab</t>
  </si>
  <si>
    <t>DB design</t>
  </si>
  <si>
    <t>Biz Logic</t>
  </si>
  <si>
    <t>Contract Info</t>
  </si>
  <si>
    <t>Shipping Profile</t>
  </si>
  <si>
    <t>Notes</t>
  </si>
  <si>
    <t>Brokerage</t>
  </si>
  <si>
    <t>Exceptions</t>
  </si>
  <si>
    <t>Requests form</t>
  </si>
  <si>
    <t>File uploads</t>
  </si>
  <si>
    <t>Web Page User Interface</t>
  </si>
  <si>
    <t>Complete by</t>
  </si>
  <si>
    <t>Account Creation</t>
  </si>
  <si>
    <t>Completion %</t>
  </si>
  <si>
    <t>Overall Header Part 1</t>
  </si>
  <si>
    <t>sub tab 1 location</t>
  </si>
  <si>
    <t>sub tab 2 services</t>
  </si>
  <si>
    <t>sub tab 3 weekly revenue</t>
  </si>
  <si>
    <t>PDF Output</t>
  </si>
  <si>
    <t>Accessorials functionality</t>
  </si>
  <si>
    <t>Adendums: format, logo, data entry fields &amp; populating these fields</t>
  </si>
  <si>
    <t>Excel Output (for rates)</t>
  </si>
  <si>
    <t>Upload non editable attachments</t>
  </si>
  <si>
    <t>Pricing functionality - to generate rates &amp; CAVY functionality (for new &amp; renewal); 33 to 6 zone conversion tool;</t>
  </si>
  <si>
    <t>Hours</t>
  </si>
  <si>
    <t>Pricing Req vs Account Creation, Chain of approval &amp; routing rules, Time Stamping, Version Creation, Ownership Display, Submit Button, Pricing Completed Check Box</t>
  </si>
  <si>
    <t>Customer name, industry drop down, CARR typedrop down, currency, automated pupulating fields: Initiated By, Initiated On, Last Updated By, Last Updated On</t>
  </si>
  <si>
    <t xml:space="preserve"> </t>
  </si>
  <si>
    <t>Billing Information</t>
  </si>
  <si>
    <t>Returns</t>
  </si>
  <si>
    <t>#days Needed</t>
  </si>
  <si>
    <t>1 week</t>
  </si>
  <si>
    <t>2 weeks</t>
  </si>
  <si>
    <t>3 weeks</t>
  </si>
  <si>
    <t>On Shipping Profile</t>
  </si>
  <si>
    <t>Service Specific Info</t>
  </si>
  <si>
    <t>&lt; week</t>
  </si>
  <si>
    <t xml:space="preserve">Gray </t>
  </si>
  <si>
    <t>shaded</t>
  </si>
  <si>
    <t>cells</t>
  </si>
  <si>
    <t xml:space="preserve">are </t>
  </si>
  <si>
    <t>calcuated</t>
  </si>
  <si>
    <t>dates</t>
  </si>
  <si>
    <t>&lt;=</t>
  </si>
  <si>
    <t>based</t>
  </si>
  <si>
    <t>on</t>
  </si>
  <si>
    <t># days</t>
  </si>
  <si>
    <t>Time Needed</t>
  </si>
  <si>
    <t>TOTALS</t>
  </si>
  <si>
    <t>Header 2 Done Next, before remaining tabs</t>
  </si>
  <si>
    <t>#days @ 80%</t>
  </si>
  <si>
    <t>#hours (80% of 7.5/day = 6 h)</t>
  </si>
  <si>
    <t>Add-l resource a 3rd of the hours</t>
  </si>
  <si>
    <t>Michele</t>
  </si>
  <si>
    <t>Days</t>
  </si>
  <si>
    <t>Due date</t>
  </si>
  <si>
    <t>Reduced days to completion due to add-l resoucre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</si>
</sst>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 textRotation="90" wrapText="1"/>
    </xf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" fontId="0" fillId="0" borderId="0" xfId="0" applyNumberFormat="1" applyAlignment="1">
      <alignment horizontal="center"/>
    </xf>
    <xf numFmtId="1" fontId="0" fillId="0" borderId="0" xfId="0" applyNumberFormat="1"/>
    <xf numFmtId="16" fontId="0" fillId="3" borderId="0" xfId="0" applyNumberFormat="1" applyFill="1" applyAlignment="1"/>
    <xf numFmtId="0" fontId="0" fillId="3" borderId="0" xfId="0" applyFill="1"/>
    <xf numFmtId="0" fontId="1" fillId="0" borderId="0" xfId="0" applyFont="1"/>
    <xf numFmtId="0" fontId="0" fillId="3" borderId="0" xfId="0" applyFill="1" applyAlignment="1">
      <alignment horizontal="right"/>
    </xf>
    <xf numFmtId="16" fontId="0" fillId="3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 applyAlignment="1">
      <alignment horizontal="center"/>
    </xf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view="pageBreakPreview" topLeftCell="B7" zoomScaleNormal="100" zoomScaleSheetLayoutView="100" workbookViewId="0">
      <selection activeCell="K13" sqref="K13:K25"/>
    </sheetView>
  </sheetViews>
  <sheetFormatPr defaultRowHeight="14.4" x14ac:dyDescent="0.3"/>
  <cols>
    <col min="1" max="1" width="20.5546875" customWidth="1"/>
    <col min="2" max="2" width="39.44140625" customWidth="1"/>
    <col min="3" max="3" width="12" style="1" customWidth="1"/>
    <col min="4" max="4" width="3.33203125" style="1" customWidth="1"/>
    <col min="5" max="5" width="12" style="1" customWidth="1"/>
    <col min="6" max="6" width="3.5546875" style="1" customWidth="1"/>
    <col min="7" max="7" width="12" style="1" customWidth="1"/>
    <col min="8" max="8" width="3.5546875" style="1" customWidth="1"/>
    <col min="9" max="9" width="11.44140625" customWidth="1"/>
    <col min="10" max="10" width="11" customWidth="1"/>
    <col min="11" max="11" width="12.33203125" bestFit="1" customWidth="1"/>
    <col min="12" max="12" width="9.109375" style="13"/>
    <col min="13" max="13" width="15.44140625" customWidth="1"/>
    <col min="14" max="14" width="15.6640625" customWidth="1"/>
    <col min="15" max="15" width="10.77734375" customWidth="1"/>
  </cols>
  <sheetData>
    <row r="1" spans="1:20" x14ac:dyDescent="0.3">
      <c r="C1" s="6" t="s">
        <v>16</v>
      </c>
      <c r="D1" s="6"/>
      <c r="E1" s="6"/>
      <c r="F1" s="6"/>
      <c r="H1" s="6"/>
      <c r="K1" s="6" t="s">
        <v>14</v>
      </c>
      <c r="L1" s="13" t="s">
        <v>33</v>
      </c>
      <c r="Q1" s="16" t="s">
        <v>50</v>
      </c>
      <c r="S1" t="s">
        <v>30</v>
      </c>
    </row>
    <row r="2" spans="1:20" x14ac:dyDescent="0.3">
      <c r="A2" t="s">
        <v>2</v>
      </c>
      <c r="B2" t="s">
        <v>0</v>
      </c>
      <c r="C2" s="7">
        <v>0.9</v>
      </c>
      <c r="D2" s="7"/>
      <c r="E2" s="7"/>
      <c r="F2" s="7"/>
      <c r="H2" s="7"/>
      <c r="K2" s="12">
        <v>43747</v>
      </c>
      <c r="L2" s="37">
        <v>0</v>
      </c>
    </row>
    <row r="3" spans="1:20" x14ac:dyDescent="0.3">
      <c r="A3" t="s">
        <v>2</v>
      </c>
      <c r="B3" t="s">
        <v>1</v>
      </c>
      <c r="C3" s="7">
        <v>0.5</v>
      </c>
      <c r="D3" s="7"/>
      <c r="E3" s="7"/>
      <c r="F3" s="7"/>
      <c r="H3" s="7"/>
      <c r="K3" s="18">
        <f>WORKDAY(K2,L3)</f>
        <v>43752</v>
      </c>
      <c r="L3" s="37">
        <v>3</v>
      </c>
      <c r="Q3" t="s">
        <v>39</v>
      </c>
    </row>
    <row r="4" spans="1:20" ht="82.2" customHeight="1" x14ac:dyDescent="0.3">
      <c r="A4" s="3" t="s">
        <v>17</v>
      </c>
      <c r="B4" s="3" t="s">
        <v>29</v>
      </c>
      <c r="K4" s="18">
        <f>WORKDAY(K3,L4)</f>
        <v>43754</v>
      </c>
      <c r="L4" s="37">
        <v>2</v>
      </c>
      <c r="Q4" t="s">
        <v>39</v>
      </c>
    </row>
    <row r="5" spans="1:20" s="22" customFormat="1" x14ac:dyDescent="0.3">
      <c r="A5" s="20"/>
      <c r="B5" s="20"/>
      <c r="C5" s="21"/>
      <c r="D5" s="21"/>
      <c r="E5" s="21"/>
      <c r="F5" s="21"/>
      <c r="G5" s="21"/>
      <c r="H5" s="21"/>
      <c r="K5" s="23"/>
      <c r="L5" s="24"/>
    </row>
    <row r="6" spans="1:20" x14ac:dyDescent="0.3">
      <c r="C6" s="6" t="s">
        <v>16</v>
      </c>
      <c r="D6" s="6"/>
      <c r="E6" s="6" t="s">
        <v>16</v>
      </c>
      <c r="F6" s="6"/>
      <c r="G6" s="6" t="s">
        <v>16</v>
      </c>
      <c r="H6" s="6"/>
      <c r="I6" s="1"/>
    </row>
    <row r="7" spans="1:20" ht="52.95" customHeight="1" x14ac:dyDescent="0.3">
      <c r="C7" s="4" t="s">
        <v>4</v>
      </c>
      <c r="D7" s="9" t="s">
        <v>27</v>
      </c>
      <c r="E7" s="4" t="s">
        <v>13</v>
      </c>
      <c r="F7" s="9" t="s">
        <v>27</v>
      </c>
      <c r="G7" s="4" t="s">
        <v>5</v>
      </c>
      <c r="H7" s="9" t="s">
        <v>27</v>
      </c>
      <c r="I7" s="4" t="s">
        <v>4</v>
      </c>
      <c r="J7" s="4" t="s">
        <v>13</v>
      </c>
      <c r="K7" s="4" t="s">
        <v>5</v>
      </c>
      <c r="L7" s="19" t="s">
        <v>53</v>
      </c>
      <c r="M7" s="28" t="s">
        <v>54</v>
      </c>
      <c r="N7" s="28" t="s">
        <v>55</v>
      </c>
      <c r="O7" s="28" t="s">
        <v>56</v>
      </c>
    </row>
    <row r="8" spans="1:20" x14ac:dyDescent="0.3">
      <c r="A8" t="s">
        <v>3</v>
      </c>
      <c r="B8" t="s">
        <v>6</v>
      </c>
      <c r="C8" s="8">
        <v>0.9</v>
      </c>
      <c r="D8" s="10"/>
      <c r="E8" s="8">
        <v>0.2</v>
      </c>
      <c r="F8" s="10"/>
      <c r="G8" s="8">
        <v>0.05</v>
      </c>
      <c r="H8" s="10"/>
      <c r="I8" s="12">
        <v>43756</v>
      </c>
      <c r="J8" s="12">
        <v>43756</v>
      </c>
      <c r="K8" s="23">
        <f>WORKDAY(K4,L8)</f>
        <v>43760</v>
      </c>
      <c r="L8" s="31">
        <v>4</v>
      </c>
      <c r="M8" s="30">
        <f>L8*(7.5*0.8)</f>
        <v>24</v>
      </c>
      <c r="N8" s="25">
        <f>M8/3</f>
        <v>8</v>
      </c>
      <c r="O8" s="25">
        <f>M8-N8</f>
        <v>16</v>
      </c>
      <c r="Q8" t="s">
        <v>39</v>
      </c>
      <c r="T8" t="s">
        <v>30</v>
      </c>
    </row>
    <row r="9" spans="1:20" x14ac:dyDescent="0.3">
      <c r="A9" t="s">
        <v>3</v>
      </c>
      <c r="B9" t="s">
        <v>7</v>
      </c>
      <c r="C9" s="8">
        <v>0.8</v>
      </c>
      <c r="D9" s="10"/>
      <c r="E9" s="8">
        <v>0.1</v>
      </c>
      <c r="F9" s="10"/>
      <c r="G9" s="8">
        <v>0</v>
      </c>
      <c r="H9" s="10"/>
      <c r="I9" s="12">
        <v>43770</v>
      </c>
      <c r="J9" s="12">
        <v>43770</v>
      </c>
      <c r="K9" s="23">
        <f>WORKDAY(K8,L8)</f>
        <v>43766</v>
      </c>
      <c r="L9" s="25">
        <v>0</v>
      </c>
      <c r="M9" s="30">
        <f t="shared" ref="M9:M28" si="0">L9*(7.5*0.8)</f>
        <v>0</v>
      </c>
      <c r="N9" s="25">
        <f t="shared" ref="N9:N28" si="1">M9/3</f>
        <v>0</v>
      </c>
      <c r="O9" s="25">
        <f t="shared" ref="O9:O28" si="2">M9-N9</f>
        <v>0</v>
      </c>
    </row>
    <row r="10" spans="1:20" x14ac:dyDescent="0.3">
      <c r="A10" t="s">
        <v>3</v>
      </c>
      <c r="B10" s="2" t="s">
        <v>18</v>
      </c>
      <c r="C10" s="8">
        <v>0.8</v>
      </c>
      <c r="D10" s="10"/>
      <c r="E10" s="8">
        <v>0.1</v>
      </c>
      <c r="F10" s="10"/>
      <c r="G10" s="8">
        <v>0</v>
      </c>
      <c r="H10" s="10"/>
      <c r="I10" s="12">
        <v>43770</v>
      </c>
      <c r="J10" s="12">
        <v>43770</v>
      </c>
      <c r="K10" s="23">
        <f>WORKDAY(K9,L9)</f>
        <v>43766</v>
      </c>
      <c r="L10" s="25">
        <v>5</v>
      </c>
      <c r="M10" s="30">
        <f t="shared" si="0"/>
        <v>30</v>
      </c>
      <c r="N10" s="25">
        <f t="shared" si="1"/>
        <v>10</v>
      </c>
      <c r="O10" s="25">
        <f t="shared" si="2"/>
        <v>20</v>
      </c>
      <c r="Q10" t="s">
        <v>34</v>
      </c>
    </row>
    <row r="11" spans="1:20" x14ac:dyDescent="0.3">
      <c r="B11" s="2" t="s">
        <v>19</v>
      </c>
      <c r="C11" s="8">
        <v>0.8</v>
      </c>
      <c r="D11" s="10"/>
      <c r="E11" s="8">
        <v>0.1</v>
      </c>
      <c r="F11" s="10"/>
      <c r="G11" s="8">
        <v>0</v>
      </c>
      <c r="H11" s="10"/>
      <c r="I11" s="12">
        <v>43770</v>
      </c>
      <c r="J11" s="12">
        <v>43770</v>
      </c>
      <c r="K11" s="23">
        <f>WORKDAY(K10,L10)</f>
        <v>43773</v>
      </c>
      <c r="L11" s="25">
        <v>5</v>
      </c>
      <c r="M11" s="30">
        <f t="shared" si="0"/>
        <v>30</v>
      </c>
      <c r="N11" s="25">
        <f t="shared" si="1"/>
        <v>10</v>
      </c>
      <c r="O11" s="25">
        <f t="shared" si="2"/>
        <v>20</v>
      </c>
      <c r="Q11" t="s">
        <v>34</v>
      </c>
    </row>
    <row r="12" spans="1:20" x14ac:dyDescent="0.3">
      <c r="B12" s="2" t="s">
        <v>20</v>
      </c>
      <c r="C12" s="8">
        <v>0.8</v>
      </c>
      <c r="D12" s="10"/>
      <c r="E12" s="8">
        <v>0.1</v>
      </c>
      <c r="F12" s="10"/>
      <c r="G12" s="8">
        <v>0</v>
      </c>
      <c r="H12" s="10"/>
      <c r="I12" s="12">
        <v>43770</v>
      </c>
      <c r="J12" s="12">
        <v>43770</v>
      </c>
      <c r="K12" s="23">
        <f>WORKDAY(K11,L11)</f>
        <v>43780</v>
      </c>
      <c r="L12" s="25">
        <v>2</v>
      </c>
      <c r="M12" s="30">
        <f t="shared" si="0"/>
        <v>12</v>
      </c>
      <c r="N12" s="25">
        <f t="shared" si="1"/>
        <v>4</v>
      </c>
      <c r="O12" s="25">
        <f t="shared" si="2"/>
        <v>8</v>
      </c>
      <c r="Q12" t="s">
        <v>39</v>
      </c>
      <c r="R12" t="s">
        <v>30</v>
      </c>
    </row>
    <row r="13" spans="1:20" ht="57.6" x14ac:dyDescent="0.3">
      <c r="A13" t="s">
        <v>52</v>
      </c>
      <c r="B13" s="3" t="s">
        <v>28</v>
      </c>
      <c r="C13" s="8"/>
      <c r="D13" s="10"/>
      <c r="E13" s="8"/>
      <c r="F13" s="10"/>
      <c r="G13" s="8"/>
      <c r="H13" s="10"/>
      <c r="I13" s="12" t="s">
        <v>30</v>
      </c>
      <c r="J13" s="12" t="s">
        <v>30</v>
      </c>
      <c r="K13" s="23">
        <f>WORKDAY(K12,L13)</f>
        <v>43787</v>
      </c>
      <c r="L13" s="25">
        <v>5</v>
      </c>
      <c r="M13" s="30">
        <f t="shared" si="0"/>
        <v>30</v>
      </c>
      <c r="N13" s="25">
        <f t="shared" si="1"/>
        <v>10</v>
      </c>
      <c r="O13" s="25">
        <f t="shared" si="2"/>
        <v>20</v>
      </c>
      <c r="Q13" t="s">
        <v>34</v>
      </c>
    </row>
    <row r="14" spans="1:20" x14ac:dyDescent="0.3">
      <c r="A14" t="s">
        <v>3</v>
      </c>
      <c r="B14" t="s">
        <v>9</v>
      </c>
      <c r="C14" s="5"/>
      <c r="D14" s="11"/>
      <c r="E14" s="5"/>
      <c r="F14" s="11"/>
      <c r="G14" s="8">
        <v>0</v>
      </c>
      <c r="H14" s="11"/>
      <c r="I14" s="12"/>
      <c r="J14" s="12"/>
      <c r="K14" s="23">
        <f t="shared" ref="K14:K27" si="3">WORKDAY(K13,L14)</f>
        <v>43794</v>
      </c>
      <c r="L14" s="25">
        <v>5</v>
      </c>
      <c r="M14" s="30">
        <f t="shared" si="0"/>
        <v>30</v>
      </c>
      <c r="N14" s="25">
        <f t="shared" si="1"/>
        <v>10</v>
      </c>
      <c r="O14" s="25">
        <f t="shared" si="2"/>
        <v>20</v>
      </c>
      <c r="Q14" t="s">
        <v>34</v>
      </c>
    </row>
    <row r="15" spans="1:20" x14ac:dyDescent="0.3">
      <c r="A15" t="s">
        <v>3</v>
      </c>
      <c r="B15" t="s">
        <v>10</v>
      </c>
      <c r="C15" s="5"/>
      <c r="D15" s="11"/>
      <c r="E15" s="5"/>
      <c r="F15" s="11"/>
      <c r="G15" s="8">
        <v>0</v>
      </c>
      <c r="H15" s="11"/>
      <c r="I15" s="12"/>
      <c r="J15" s="12"/>
      <c r="K15" s="23">
        <f t="shared" si="3"/>
        <v>43808</v>
      </c>
      <c r="L15" s="25">
        <v>10</v>
      </c>
      <c r="M15" s="30">
        <f t="shared" si="0"/>
        <v>60</v>
      </c>
      <c r="N15" s="25">
        <f t="shared" si="1"/>
        <v>20</v>
      </c>
      <c r="O15" s="25">
        <f t="shared" si="2"/>
        <v>40</v>
      </c>
      <c r="Q15" t="s">
        <v>35</v>
      </c>
      <c r="R15" s="17" t="s">
        <v>46</v>
      </c>
      <c r="S15" s="14" t="s">
        <v>40</v>
      </c>
    </row>
    <row r="16" spans="1:20" x14ac:dyDescent="0.3">
      <c r="A16" t="s">
        <v>3</v>
      </c>
      <c r="B16" t="s">
        <v>11</v>
      </c>
      <c r="C16" s="5"/>
      <c r="D16" s="11"/>
      <c r="E16" s="5"/>
      <c r="F16" s="11"/>
      <c r="G16" s="8">
        <v>0</v>
      </c>
      <c r="H16" s="11"/>
      <c r="I16" s="12"/>
      <c r="J16" s="12"/>
      <c r="K16" s="23">
        <f t="shared" si="3"/>
        <v>43829</v>
      </c>
      <c r="L16" s="25">
        <v>15</v>
      </c>
      <c r="M16" s="30">
        <f t="shared" si="0"/>
        <v>90</v>
      </c>
      <c r="N16" s="25">
        <f t="shared" si="1"/>
        <v>30</v>
      </c>
      <c r="O16" s="25">
        <f t="shared" si="2"/>
        <v>60</v>
      </c>
      <c r="Q16" t="s">
        <v>36</v>
      </c>
      <c r="R16" s="15"/>
      <c r="S16" s="14" t="s">
        <v>41</v>
      </c>
    </row>
    <row r="17" spans="1:19" x14ac:dyDescent="0.3">
      <c r="A17" t="s">
        <v>3</v>
      </c>
      <c r="B17" t="s">
        <v>12</v>
      </c>
      <c r="C17" s="5"/>
      <c r="D17" s="11"/>
      <c r="E17" s="5"/>
      <c r="F17" s="11"/>
      <c r="G17" s="8">
        <v>0</v>
      </c>
      <c r="H17" s="11"/>
      <c r="I17" s="12"/>
      <c r="J17" s="12"/>
      <c r="K17" s="23">
        <f t="shared" si="3"/>
        <v>43836</v>
      </c>
      <c r="L17" s="25">
        <v>5</v>
      </c>
      <c r="M17" s="30">
        <f t="shared" si="0"/>
        <v>30</v>
      </c>
      <c r="N17" s="25">
        <f t="shared" si="1"/>
        <v>10</v>
      </c>
      <c r="O17" s="25">
        <f t="shared" si="2"/>
        <v>20</v>
      </c>
      <c r="Q17" t="s">
        <v>34</v>
      </c>
      <c r="R17" s="15"/>
      <c r="S17" s="14" t="s">
        <v>42</v>
      </c>
    </row>
    <row r="18" spans="1:19" x14ac:dyDescent="0.3">
      <c r="A18" t="s">
        <v>3</v>
      </c>
      <c r="B18" t="s">
        <v>8</v>
      </c>
      <c r="C18" s="5"/>
      <c r="D18" s="11"/>
      <c r="E18" s="5"/>
      <c r="F18" s="11"/>
      <c r="G18" s="8">
        <v>0</v>
      </c>
      <c r="H18" s="11"/>
      <c r="I18" s="12"/>
      <c r="J18" s="12"/>
      <c r="K18" s="23">
        <f t="shared" si="3"/>
        <v>43843</v>
      </c>
      <c r="L18" s="25">
        <v>5</v>
      </c>
      <c r="M18" s="30">
        <f t="shared" si="0"/>
        <v>30</v>
      </c>
      <c r="N18" s="25">
        <f t="shared" si="1"/>
        <v>10</v>
      </c>
      <c r="O18" s="25">
        <f t="shared" si="2"/>
        <v>20</v>
      </c>
      <c r="Q18" t="s">
        <v>34</v>
      </c>
      <c r="R18" s="15"/>
      <c r="S18" s="14" t="s">
        <v>43</v>
      </c>
    </row>
    <row r="19" spans="1:19" x14ac:dyDescent="0.3">
      <c r="A19" t="s">
        <v>3</v>
      </c>
      <c r="B19" t="s">
        <v>15</v>
      </c>
      <c r="C19" s="5"/>
      <c r="D19" s="11"/>
      <c r="E19" s="5"/>
      <c r="F19" s="11"/>
      <c r="G19" s="8">
        <v>0</v>
      </c>
      <c r="H19" s="11"/>
      <c r="I19" s="12"/>
      <c r="J19" s="12"/>
      <c r="K19" s="23">
        <f t="shared" si="3"/>
        <v>43850</v>
      </c>
      <c r="L19" s="25">
        <v>5</v>
      </c>
      <c r="M19" s="30">
        <f t="shared" si="0"/>
        <v>30</v>
      </c>
      <c r="N19" s="25">
        <f t="shared" si="1"/>
        <v>10</v>
      </c>
      <c r="O19" s="25">
        <f t="shared" si="2"/>
        <v>20</v>
      </c>
      <c r="Q19" t="s">
        <v>34</v>
      </c>
      <c r="R19" s="15"/>
      <c r="S19" s="14" t="s">
        <v>44</v>
      </c>
    </row>
    <row r="20" spans="1:19" x14ac:dyDescent="0.3">
      <c r="A20" t="s">
        <v>37</v>
      </c>
      <c r="B20" t="s">
        <v>38</v>
      </c>
      <c r="C20" s="5"/>
      <c r="D20" s="11"/>
      <c r="E20" s="5"/>
      <c r="F20" s="11"/>
      <c r="G20" s="8"/>
      <c r="H20" s="11"/>
      <c r="I20" s="12"/>
      <c r="J20" s="12"/>
      <c r="K20" s="23">
        <f t="shared" si="3"/>
        <v>43853</v>
      </c>
      <c r="L20" s="25">
        <v>3</v>
      </c>
      <c r="M20" s="30">
        <f t="shared" si="0"/>
        <v>18</v>
      </c>
      <c r="N20" s="25">
        <f t="shared" si="1"/>
        <v>6</v>
      </c>
      <c r="O20" s="25">
        <f t="shared" si="2"/>
        <v>12</v>
      </c>
      <c r="Q20" t="s">
        <v>39</v>
      </c>
      <c r="R20" s="15"/>
      <c r="S20" s="14" t="s">
        <v>45</v>
      </c>
    </row>
    <row r="21" spans="1:19" x14ac:dyDescent="0.3">
      <c r="A21" t="s">
        <v>37</v>
      </c>
      <c r="B21" t="s">
        <v>22</v>
      </c>
      <c r="C21" s="5"/>
      <c r="D21" s="11"/>
      <c r="E21" s="5"/>
      <c r="F21" s="11"/>
      <c r="G21" s="8"/>
      <c r="H21" s="11"/>
      <c r="I21" s="12"/>
      <c r="J21" s="12"/>
      <c r="K21" s="23">
        <f t="shared" si="3"/>
        <v>43874</v>
      </c>
      <c r="L21" s="25">
        <v>15</v>
      </c>
      <c r="M21" s="30">
        <f t="shared" si="0"/>
        <v>90</v>
      </c>
      <c r="N21" s="25">
        <f t="shared" si="1"/>
        <v>30</v>
      </c>
      <c r="O21" s="25">
        <f t="shared" si="2"/>
        <v>60</v>
      </c>
      <c r="Q21" t="s">
        <v>36</v>
      </c>
      <c r="R21" s="15"/>
      <c r="S21" s="14" t="s">
        <v>47</v>
      </c>
    </row>
    <row r="22" spans="1:19" x14ac:dyDescent="0.3">
      <c r="A22" t="s">
        <v>37</v>
      </c>
      <c r="B22" t="s">
        <v>31</v>
      </c>
      <c r="C22" s="5"/>
      <c r="D22" s="11"/>
      <c r="E22" s="5"/>
      <c r="F22" s="11"/>
      <c r="G22" s="8"/>
      <c r="H22" s="11"/>
      <c r="I22" s="12"/>
      <c r="J22" s="12"/>
      <c r="K22" s="23">
        <f t="shared" si="3"/>
        <v>43888</v>
      </c>
      <c r="L22" s="25">
        <v>10</v>
      </c>
      <c r="M22" s="30">
        <f t="shared" si="0"/>
        <v>60</v>
      </c>
      <c r="N22" s="25">
        <f t="shared" si="1"/>
        <v>20</v>
      </c>
      <c r="O22" s="25">
        <f t="shared" si="2"/>
        <v>40</v>
      </c>
      <c r="Q22" t="s">
        <v>35</v>
      </c>
      <c r="R22" s="15"/>
      <c r="S22" s="14" t="s">
        <v>48</v>
      </c>
    </row>
    <row r="23" spans="1:19" x14ac:dyDescent="0.3">
      <c r="A23" t="s">
        <v>37</v>
      </c>
      <c r="B23" t="s">
        <v>32</v>
      </c>
      <c r="C23" s="5"/>
      <c r="D23" s="11"/>
      <c r="E23" s="5"/>
      <c r="F23" s="11"/>
      <c r="G23" s="8"/>
      <c r="H23" s="11"/>
      <c r="I23" s="12"/>
      <c r="J23" s="12"/>
      <c r="K23" s="23">
        <f t="shared" si="3"/>
        <v>43895</v>
      </c>
      <c r="L23" s="25">
        <v>5</v>
      </c>
      <c r="M23" s="30">
        <f t="shared" si="0"/>
        <v>30</v>
      </c>
      <c r="N23" s="25">
        <f t="shared" si="1"/>
        <v>10</v>
      </c>
      <c r="O23" s="25">
        <f t="shared" si="2"/>
        <v>20</v>
      </c>
      <c r="Q23" t="s">
        <v>34</v>
      </c>
      <c r="R23" s="15"/>
      <c r="S23" s="14" t="s">
        <v>49</v>
      </c>
    </row>
    <row r="24" spans="1:19" x14ac:dyDescent="0.3">
      <c r="B24" t="s">
        <v>26</v>
      </c>
      <c r="C24" s="5"/>
      <c r="D24" s="11"/>
      <c r="E24" s="5"/>
      <c r="F24" s="11"/>
      <c r="G24" s="8"/>
      <c r="H24" s="11"/>
      <c r="I24" s="12"/>
      <c r="J24" s="12"/>
      <c r="K24" s="23">
        <f t="shared" si="3"/>
        <v>43916</v>
      </c>
      <c r="L24" s="25">
        <v>15</v>
      </c>
      <c r="M24" s="30">
        <f t="shared" si="0"/>
        <v>90</v>
      </c>
      <c r="N24" s="25">
        <f t="shared" si="1"/>
        <v>30</v>
      </c>
      <c r="O24" s="25">
        <f t="shared" si="2"/>
        <v>60</v>
      </c>
      <c r="Q24" t="s">
        <v>36</v>
      </c>
    </row>
    <row r="25" spans="1:19" x14ac:dyDescent="0.3">
      <c r="B25" t="s">
        <v>23</v>
      </c>
      <c r="C25" s="5"/>
      <c r="D25" s="11"/>
      <c r="E25" s="5"/>
      <c r="F25" s="11"/>
      <c r="G25" s="8"/>
      <c r="H25" s="11"/>
      <c r="I25" s="12"/>
      <c r="J25" s="12"/>
      <c r="K25" s="23">
        <f t="shared" si="3"/>
        <v>43930</v>
      </c>
      <c r="L25" s="25">
        <v>10</v>
      </c>
      <c r="M25" s="30">
        <f t="shared" si="0"/>
        <v>60</v>
      </c>
      <c r="N25" s="25">
        <f t="shared" si="1"/>
        <v>20</v>
      </c>
      <c r="O25" s="25">
        <f t="shared" si="2"/>
        <v>40</v>
      </c>
      <c r="Q25" t="s">
        <v>35</v>
      </c>
    </row>
    <row r="26" spans="1:19" x14ac:dyDescent="0.3">
      <c r="B26" t="s">
        <v>24</v>
      </c>
      <c r="C26" s="5"/>
      <c r="D26" s="11"/>
      <c r="E26" s="5"/>
      <c r="F26" s="11"/>
      <c r="G26" s="8"/>
      <c r="H26" s="11"/>
      <c r="I26" s="12"/>
      <c r="J26" s="12"/>
      <c r="K26" s="23">
        <f t="shared" si="3"/>
        <v>43944</v>
      </c>
      <c r="L26" s="25">
        <v>10</v>
      </c>
      <c r="M26" s="30">
        <f t="shared" si="0"/>
        <v>60</v>
      </c>
      <c r="N26" s="25">
        <f t="shared" si="1"/>
        <v>20</v>
      </c>
      <c r="O26" s="25">
        <f t="shared" si="2"/>
        <v>40</v>
      </c>
      <c r="Q26" t="s">
        <v>35</v>
      </c>
    </row>
    <row r="27" spans="1:19" x14ac:dyDescent="0.3">
      <c r="B27" t="s">
        <v>21</v>
      </c>
      <c r="C27" s="5"/>
      <c r="D27" s="11"/>
      <c r="E27" s="5"/>
      <c r="F27" s="11"/>
      <c r="G27" s="8"/>
      <c r="H27" s="11"/>
      <c r="I27" s="12"/>
      <c r="J27" s="12"/>
      <c r="K27" s="23">
        <f t="shared" si="3"/>
        <v>43965</v>
      </c>
      <c r="L27" s="25">
        <v>15</v>
      </c>
      <c r="M27" s="30">
        <f t="shared" si="0"/>
        <v>90</v>
      </c>
      <c r="N27" s="25">
        <f t="shared" si="1"/>
        <v>30</v>
      </c>
      <c r="O27" s="25">
        <f t="shared" si="2"/>
        <v>60</v>
      </c>
      <c r="Q27" t="s">
        <v>36</v>
      </c>
    </row>
    <row r="28" spans="1:19" x14ac:dyDescent="0.3">
      <c r="B28" t="s">
        <v>25</v>
      </c>
      <c r="C28" s="5"/>
      <c r="D28" s="11"/>
      <c r="E28" s="5"/>
      <c r="F28" s="11"/>
      <c r="G28" s="8"/>
      <c r="H28" s="11"/>
      <c r="I28" s="12"/>
      <c r="J28" s="12"/>
      <c r="K28" s="23">
        <f>WORKDAY(K27,L28)</f>
        <v>43970</v>
      </c>
      <c r="L28" s="25">
        <v>3</v>
      </c>
      <c r="M28" s="30">
        <f t="shared" si="0"/>
        <v>18</v>
      </c>
      <c r="N28" s="25">
        <f t="shared" si="1"/>
        <v>6</v>
      </c>
      <c r="O28" s="25">
        <f t="shared" si="2"/>
        <v>12</v>
      </c>
      <c r="Q28" t="s">
        <v>39</v>
      </c>
    </row>
    <row r="29" spans="1:19" x14ac:dyDescent="0.3">
      <c r="K29" s="6" t="s">
        <v>51</v>
      </c>
      <c r="L29" s="27">
        <f>SUM(L2:L28)</f>
        <v>157</v>
      </c>
      <c r="M29" s="29">
        <f>SUM(M8:M28)</f>
        <v>912</v>
      </c>
      <c r="N29" s="29">
        <f>SUM(N8:N28)</f>
        <v>304</v>
      </c>
      <c r="O29" s="29">
        <f>SUM(O8:O28)</f>
        <v>608</v>
      </c>
    </row>
    <row r="31" spans="1:19" x14ac:dyDescent="0.3">
      <c r="K31" s="6" t="s">
        <v>57</v>
      </c>
      <c r="L31" s="26">
        <f>L29</f>
        <v>157</v>
      </c>
      <c r="M31" s="16"/>
      <c r="N31" s="16"/>
      <c r="O31" s="32">
        <f>O29/6</f>
        <v>101.33333333333333</v>
      </c>
    </row>
    <row r="32" spans="1:19" x14ac:dyDescent="0.3">
      <c r="K32" s="6" t="s">
        <v>58</v>
      </c>
      <c r="L32" s="33">
        <v>43970</v>
      </c>
      <c r="O32" s="34">
        <f>WORKDAY(L32,-56)</f>
        <v>43892</v>
      </c>
    </row>
    <row r="34" spans="11:15" x14ac:dyDescent="0.3">
      <c r="K34" s="36" t="s">
        <v>59</v>
      </c>
      <c r="O34" s="35">
        <f>O31-L31</f>
        <v>-55.666666666666671</v>
      </c>
    </row>
  </sheetData>
  <printOptions gridLines="1"/>
  <pageMargins left="0.7" right="0.7" top="0.75" bottom="0.75" header="0.3" footer="0.3"/>
  <pageSetup scale="62" orientation="landscape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Innovapost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Doniga, Raluca</dc:creator>
  <cp:lastModifiedBy>Doniga, Raluca</cp:lastModifiedBy>
  <cp:lastPrinted>2019-10-09T20:00:08Z</cp:lastPrinted>
  <dcterms:created xsi:type="dcterms:W3CDTF">2019-10-08T13:49:08Z</dcterms:created>
  <dcterms:modified xsi:type="dcterms:W3CDTF">2019-10-11T15:21:15Z</dcterms:modified>
</cp:coreProperties>
</file>