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1600" windowHeight="7848"/>
  </bookViews>
  <sheets>
    <sheet name="Standard RA" sheetId="1" r:id="rId1"/>
  </sheets>
  <calcPr calcId="125725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/>
  <c r="K19"/>
  <c r="K32"/>
  <c r="P32" s="1"/>
  <c r="K33"/>
  <c r="P33" s="1"/>
  <c r="K30"/>
  <c r="P30" s="1"/>
  <c r="W30" s="1"/>
  <c r="K11"/>
  <c r="K12"/>
  <c r="K13"/>
  <c r="K14"/>
  <c r="K15"/>
  <c r="K16"/>
  <c r="K17"/>
  <c r="K18"/>
  <c r="K20"/>
  <c r="K21"/>
  <c r="K22"/>
  <c r="K23"/>
  <c r="K24"/>
  <c r="K25"/>
  <c r="K26"/>
  <c r="K27"/>
  <c r="K31"/>
  <c r="K34"/>
  <c r="K35"/>
  <c r="K36"/>
  <c r="K37"/>
  <c r="K38"/>
  <c r="K28"/>
  <c r="K29"/>
  <c r="K10"/>
  <c r="W33" l="1"/>
  <c r="W32"/>
  <c r="P27"/>
  <c r="W27" s="1"/>
  <c r="P26"/>
  <c r="W26" s="1"/>
  <c r="P23" l="1"/>
  <c r="W23" s="1"/>
  <c r="P29"/>
  <c r="W29" s="1"/>
  <c r="P34" l="1"/>
  <c r="W34" s="1"/>
  <c r="P36"/>
  <c r="W36" s="1"/>
  <c r="P35"/>
  <c r="W35" s="1"/>
  <c r="P38"/>
  <c r="W38" s="1"/>
  <c r="P28"/>
  <c r="W28" s="1"/>
  <c r="P37"/>
  <c r="W37" s="1"/>
  <c r="P31" l="1"/>
  <c r="W31" l="1"/>
  <c r="P25" l="1"/>
  <c r="W25" s="1"/>
  <c r="P22" l="1"/>
  <c r="W22" s="1"/>
  <c r="P24"/>
  <c r="W24" s="1"/>
  <c r="P17"/>
  <c r="W17" s="1"/>
  <c r="P10"/>
  <c r="P20" l="1"/>
  <c r="W20" s="1"/>
  <c r="P21"/>
  <c r="W21" s="1"/>
  <c r="P16"/>
  <c r="W16" s="1"/>
  <c r="P11"/>
  <c r="W11" s="1"/>
  <c r="W39" s="1"/>
  <c r="P18"/>
  <c r="W18" s="1"/>
  <c r="P15"/>
  <c r="W15" s="1"/>
  <c r="P14"/>
  <c r="W14" s="1"/>
  <c r="P13"/>
  <c r="W13" s="1"/>
  <c r="P12"/>
  <c r="W12" s="1"/>
  <c r="W10"/>
</calcChain>
</file>

<file path=xl/sharedStrings.xml><?xml version="1.0" encoding="utf-8"?>
<sst xmlns="http://schemas.openxmlformats.org/spreadsheetml/2006/main" count="292" uniqueCount="100">
  <si>
    <t>酒店代码</t>
  </si>
  <si>
    <t>付款至</t>
  </si>
  <si>
    <t>账单号</t>
  </si>
  <si>
    <t>账单行</t>
  </si>
  <si>
    <t>账单日期</t>
  </si>
  <si>
    <t>费用类型</t>
  </si>
  <si>
    <t>账单金额</t>
  </si>
  <si>
    <t>币种</t>
  </si>
  <si>
    <t>基数金额</t>
  </si>
  <si>
    <t>基数金额币种</t>
  </si>
  <si>
    <t>账单总金额</t>
  </si>
  <si>
    <t>账单总金额币种</t>
  </si>
  <si>
    <t>所得税%</t>
  </si>
  <si>
    <t>所得税金额</t>
  </si>
  <si>
    <t>实际付款</t>
  </si>
  <si>
    <t>Customer Number</t>
  </si>
  <si>
    <t>Invoicing Entiry</t>
  </si>
  <si>
    <t>Invoice Number</t>
  </si>
  <si>
    <t>Item Line</t>
  </si>
  <si>
    <t>Invoice Date</t>
  </si>
  <si>
    <t>Fee Type</t>
  </si>
  <si>
    <t>Item Balance</t>
  </si>
  <si>
    <t>Item Balance Currency</t>
  </si>
  <si>
    <t>Base Amount</t>
  </si>
  <si>
    <t>Base Currency</t>
  </si>
  <si>
    <t>*Gross Invoice Amount</t>
  </si>
  <si>
    <t>*Gross Payment Currency</t>
  </si>
  <si>
    <t>Withholding Rate %</t>
  </si>
  <si>
    <t>Withholding Amount</t>
  </si>
  <si>
    <t>VAT Rate %</t>
  </si>
  <si>
    <t>VAT Amount</t>
  </si>
  <si>
    <t>Surcharge Tax %</t>
  </si>
  <si>
    <t>Surcharge Tax Amount</t>
  </si>
  <si>
    <t>Deduction Amount</t>
  </si>
  <si>
    <t>Net Amount</t>
  </si>
  <si>
    <t>Today's Exchange Rate</t>
  </si>
  <si>
    <t>*Exchange Rate</t>
  </si>
  <si>
    <t>Net Amount Transferred</t>
  </si>
  <si>
    <t>*Short Pay comments</t>
  </si>
  <si>
    <t>P6066</t>
  </si>
  <si>
    <t>1</t>
  </si>
  <si>
    <t>CNY</t>
  </si>
  <si>
    <t/>
  </si>
  <si>
    <t>VAT 税%</t>
  </si>
  <si>
    <t>附加税 %</t>
  </si>
  <si>
    <t>附加税金额</t>
  </si>
  <si>
    <t>VAT税金额</t>
  </si>
  <si>
    <t>折扣金额</t>
  </si>
  <si>
    <t>净额</t>
  </si>
  <si>
    <t>今日汇率</t>
  </si>
  <si>
    <t>汇率</t>
  </si>
  <si>
    <t xml:space="preserve">Fee Payment Remittance Advice </t>
  </si>
  <si>
    <t>Holiday Inn Riverside Wuhan</t>
    <phoneticPr fontId="11" type="noConversion"/>
  </si>
  <si>
    <t xml:space="preserve"> </t>
  </si>
  <si>
    <t>Holidex #  &amp;  Customer #</t>
  </si>
  <si>
    <t>WUHQC</t>
    <phoneticPr fontId="11" type="noConversion"/>
  </si>
  <si>
    <t>0684100</t>
    <phoneticPr fontId="11" type="noConversion"/>
  </si>
  <si>
    <t>Date of Payment</t>
  </si>
  <si>
    <t>如果有少付备注一下</t>
    <phoneticPr fontId="4" type="noConversion"/>
  </si>
  <si>
    <t>TECHNOLOGY FEE</t>
    <phoneticPr fontId="4" type="noConversion"/>
  </si>
  <si>
    <t>IHG RC REWARD NIGHT CREDIT</t>
    <phoneticPr fontId="4" type="noConversion"/>
  </si>
  <si>
    <t>IHG RC MEMBER STAY</t>
    <phoneticPr fontId="4" type="noConversion"/>
  </si>
  <si>
    <t>IHG RC MARKETING PROMOTIONS</t>
    <phoneticPr fontId="4" type="noConversion"/>
  </si>
  <si>
    <t>IHG IGNITE</t>
    <phoneticPr fontId="4" type="noConversion"/>
  </si>
  <si>
    <t>IHG BUSINESS REWARD</t>
    <phoneticPr fontId="4" type="noConversion"/>
  </si>
  <si>
    <t>SBRP</t>
    <phoneticPr fontId="4" type="noConversion"/>
  </si>
  <si>
    <t>PRICE OPTIMIZATION</t>
    <phoneticPr fontId="4" type="noConversion"/>
  </si>
  <si>
    <t>VAT LIC</t>
    <phoneticPr fontId="4" type="noConversion"/>
  </si>
  <si>
    <t>VAT</t>
    <phoneticPr fontId="4" type="noConversion"/>
  </si>
  <si>
    <t>VAT IMF</t>
    <phoneticPr fontId="4" type="noConversion"/>
  </si>
  <si>
    <t>MARKETING FEE</t>
    <phoneticPr fontId="4" type="noConversion"/>
  </si>
  <si>
    <t>RESERVATIOM FEE</t>
    <phoneticPr fontId="4" type="noConversion"/>
  </si>
  <si>
    <t>LICENSE FEE</t>
    <phoneticPr fontId="4" type="noConversion"/>
  </si>
  <si>
    <t>INCENTIVE MGT FEE</t>
    <phoneticPr fontId="4" type="noConversion"/>
  </si>
  <si>
    <t>F&amp;B Rewards Reimbursement</t>
    <phoneticPr fontId="4" type="noConversion"/>
  </si>
  <si>
    <t>Guest Relations</t>
    <phoneticPr fontId="4" type="noConversion"/>
  </si>
  <si>
    <t>P000960316</t>
    <phoneticPr fontId="4" type="noConversion"/>
  </si>
  <si>
    <t>Aug'04</t>
    <phoneticPr fontId="4" type="noConversion"/>
  </si>
  <si>
    <t>P000960317</t>
    <phoneticPr fontId="4" type="noConversion"/>
  </si>
  <si>
    <t>Aug'06</t>
    <phoneticPr fontId="4" type="noConversion"/>
  </si>
  <si>
    <t>P000960318</t>
    <phoneticPr fontId="4" type="noConversion"/>
  </si>
  <si>
    <t>Aug'02</t>
    <phoneticPr fontId="4" type="noConversion"/>
  </si>
  <si>
    <t>P000960432</t>
    <phoneticPr fontId="4" type="noConversion"/>
  </si>
  <si>
    <t>Aug'01</t>
    <phoneticPr fontId="4" type="noConversion"/>
  </si>
  <si>
    <t>P000944550</t>
    <phoneticPr fontId="4" type="noConversion"/>
  </si>
  <si>
    <t>Jul'07</t>
    <phoneticPr fontId="4" type="noConversion"/>
  </si>
  <si>
    <t>P000945092</t>
    <phoneticPr fontId="4" type="noConversion"/>
  </si>
  <si>
    <t>FREENT REIMB FLEX</t>
    <phoneticPr fontId="4" type="noConversion"/>
  </si>
  <si>
    <t>Travel Agent Commission</t>
    <phoneticPr fontId="4" type="noConversion"/>
  </si>
  <si>
    <t>Travel Agent Other Program</t>
    <phoneticPr fontId="4" type="noConversion"/>
  </si>
  <si>
    <t>P000947814</t>
    <phoneticPr fontId="4" type="noConversion"/>
  </si>
  <si>
    <t>P000944151</t>
    <phoneticPr fontId="4" type="noConversion"/>
  </si>
  <si>
    <t>P000943235</t>
    <phoneticPr fontId="4" type="noConversion"/>
  </si>
  <si>
    <t>IHGBE-MAY 2023</t>
    <phoneticPr fontId="4" type="noConversion"/>
  </si>
  <si>
    <t>P000945776</t>
    <phoneticPr fontId="4" type="noConversion"/>
  </si>
  <si>
    <t>Jun'30</t>
    <phoneticPr fontId="4" type="noConversion"/>
  </si>
  <si>
    <t>P000946358</t>
    <phoneticPr fontId="4" type="noConversion"/>
  </si>
  <si>
    <t>Jun'29</t>
    <phoneticPr fontId="4" type="noConversion"/>
  </si>
  <si>
    <t>P000947564</t>
    <phoneticPr fontId="4" type="noConversion"/>
  </si>
  <si>
    <t>减免</t>
    <phoneticPr fontId="4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</si>
</sst>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5">
    <font>
      <sz val="11"/>
      <color theme="1"/>
      <name val="等线"/>
      <family val="2"/>
      <scheme val="minor"/>
    </font>
    <font>
      <b/>
      <sz val="10"/>
      <name val="Calibri"/>
      <family val="2"/>
    </font>
    <font>
      <sz val="10"/>
      <name val="等线"/>
      <family val="2"/>
      <scheme val="minor"/>
    </font>
    <font>
      <sz val="10"/>
      <color indexed="8"/>
      <name val="等线"/>
      <family val="2"/>
      <scheme val="minor"/>
    </font>
    <font>
      <sz val="8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u/>
      <sz val="12"/>
      <name val="Arial"/>
      <family val="2"/>
    </font>
    <font>
      <b/>
      <u/>
      <sz val="16"/>
      <name val="Times New Roman"/>
      <family val="1"/>
    </font>
    <font>
      <sz val="9"/>
      <name val="宋体"/>
      <family val="3"/>
      <charset val="134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1" xfId="0" applyFont="1" applyBorder="1"/>
    <xf numFmtId="49" fontId="3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5" fillId="2" borderId="1" xfId="0" applyFont="1" applyFill="1" applyBorder="1" applyAlignment="1" applyProtection="1">
      <alignment horizontal="left"/>
      <protection locked="0"/>
    </xf>
    <xf numFmtId="49" fontId="5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/>
    </xf>
    <xf numFmtId="40" fontId="5" fillId="2" borderId="1" xfId="0" applyNumberFormat="1" applyFont="1" applyFill="1" applyBorder="1" applyProtection="1">
      <protection locked="0"/>
    </xf>
    <xf numFmtId="0" fontId="5" fillId="2" borderId="1" xfId="0" applyFont="1" applyFill="1" applyBorder="1" applyAlignment="1">
      <alignment vertical="center" wrapText="1"/>
    </xf>
    <xf numFmtId="40" fontId="5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/>
    <xf numFmtId="0" fontId="0" fillId="0" borderId="0" xfId="0" applyBorder="1"/>
    <xf numFmtId="0" fontId="0" fillId="2" borderId="0" xfId="0" applyFill="1" applyBorder="1"/>
    <xf numFmtId="9" fontId="5" fillId="2" borderId="1" xfId="0" applyNumberFormat="1" applyFont="1" applyFill="1" applyBorder="1" applyAlignment="1">
      <alignment vertical="center" wrapText="1"/>
    </xf>
    <xf numFmtId="40" fontId="0" fillId="0" borderId="0" xfId="0" applyNumberFormat="1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5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12" fillId="0" borderId="0" xfId="0" applyFont="1" applyProtection="1">
      <protection locked="0"/>
    </xf>
    <xf numFmtId="0" fontId="13" fillId="3" borderId="7" xfId="0" applyFont="1" applyFill="1" applyBorder="1" applyAlignment="1" applyProtection="1">
      <alignment horizontal="center"/>
      <protection locked="0"/>
    </xf>
    <xf numFmtId="49" fontId="13" fillId="3" borderId="1" xfId="0" quotePrefix="1" applyNumberFormat="1" applyFont="1" applyFill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10" fontId="0" fillId="0" borderId="0" xfId="0" applyNumberFormat="1" applyBorder="1" applyProtection="1">
      <protection locked="0"/>
    </xf>
    <xf numFmtId="0" fontId="0" fillId="0" borderId="5" xfId="0" applyBorder="1" applyProtection="1">
      <protection locked="0"/>
    </xf>
    <xf numFmtId="15" fontId="14" fillId="3" borderId="1" xfId="1" applyNumberFormat="1" applyFont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12" fillId="0" borderId="8" xfId="0" applyFont="1" applyBorder="1" applyProtection="1">
      <protection locked="0"/>
    </xf>
    <xf numFmtId="10" fontId="0" fillId="0" borderId="8" xfId="0" applyNumberFormat="1" applyBorder="1" applyProtection="1">
      <protection locked="0"/>
    </xf>
    <xf numFmtId="0" fontId="0" fillId="0" borderId="9" xfId="0" applyBorder="1" applyProtection="1">
      <protection locked="0"/>
    </xf>
    <xf numFmtId="40" fontId="7" fillId="2" borderId="1" xfId="0" applyNumberFormat="1" applyFont="1" applyFill="1" applyBorder="1"/>
    <xf numFmtId="40" fontId="2" fillId="2" borderId="1" xfId="0" applyNumberFormat="1" applyFont="1" applyFill="1" applyBorder="1"/>
    <xf numFmtId="40" fontId="6" fillId="0" borderId="1" xfId="0" applyNumberFormat="1" applyFont="1" applyFill="1" applyBorder="1"/>
    <xf numFmtId="40" fontId="2" fillId="0" borderId="1" xfId="0" applyNumberFormat="1" applyFont="1" applyFill="1" applyBorder="1"/>
    <xf numFmtId="40" fontId="5" fillId="0" borderId="1" xfId="0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 applyProtection="1">
      <alignment horizontal="center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X39"/>
  <sheetViews>
    <sheetView tabSelected="1" zoomScaleNormal="100" workbookViewId="0">
      <selection activeCell="G28" sqref="G28"/>
    </sheetView>
  </sheetViews>
  <sheetFormatPr defaultColWidth="8.77734375" defaultRowHeight="13.8"/>
  <cols>
    <col min="1" max="1" width="9.44140625" customWidth="1"/>
    <col min="2" max="2" width="7.21875" customWidth="1"/>
    <col min="3" max="3" width="11.6640625" customWidth="1"/>
    <col min="4" max="4" width="6.6640625" customWidth="1"/>
    <col min="5" max="5" width="10.44140625" bestFit="1" customWidth="1"/>
    <col min="6" max="6" width="31" customWidth="1"/>
    <col min="7" max="7" width="10.77734375" bestFit="1" customWidth="1"/>
    <col min="8" max="8" width="8.33203125" customWidth="1"/>
    <col min="9" max="9" width="11.21875" bestFit="1" customWidth="1"/>
    <col min="10" max="10" width="5.88671875" customWidth="1"/>
    <col min="11" max="11" width="12" customWidth="1"/>
    <col min="12" max="12" width="6.6640625" customWidth="1"/>
    <col min="13" max="14" width="5.88671875" customWidth="1"/>
    <col min="15" max="15" width="9.44140625" bestFit="1" customWidth="1"/>
    <col min="16" max="16" width="10.44140625" bestFit="1" customWidth="1"/>
    <col min="17" max="22" width="5.109375" customWidth="1"/>
    <col min="23" max="23" width="12.44140625" customWidth="1"/>
    <col min="24" max="24" width="18.88671875" customWidth="1"/>
    <col min="25" max="16384" width="8.77734375" style="13"/>
  </cols>
  <sheetData>
    <row r="1" spans="1:24" ht="14.4" thickBot="1"/>
    <row r="2" spans="1:24" ht="21" thickBot="1">
      <c r="A2" s="18" t="s">
        <v>51</v>
      </c>
      <c r="F2" s="42" t="s">
        <v>52</v>
      </c>
      <c r="G2" s="43"/>
      <c r="H2" s="43"/>
      <c r="I2" s="43"/>
      <c r="J2" s="43"/>
      <c r="K2" s="43"/>
      <c r="L2" s="43"/>
      <c r="M2" s="43"/>
      <c r="N2" s="43"/>
      <c r="O2" s="44"/>
    </row>
    <row r="3" spans="1:24" ht="15.6">
      <c r="A3" s="18"/>
      <c r="F3" s="19"/>
      <c r="G3" s="20"/>
      <c r="H3" s="20"/>
      <c r="I3" s="21"/>
      <c r="J3" s="21"/>
      <c r="K3" s="21"/>
      <c r="L3" s="21"/>
      <c r="M3" s="21"/>
      <c r="N3" s="21" t="s">
        <v>53</v>
      </c>
      <c r="O3" s="22"/>
    </row>
    <row r="4" spans="1:24">
      <c r="A4" s="23" t="s">
        <v>54</v>
      </c>
      <c r="F4" s="24" t="s">
        <v>55</v>
      </c>
      <c r="G4" s="25" t="s">
        <v>56</v>
      </c>
      <c r="H4" s="26"/>
      <c r="I4" s="21"/>
      <c r="J4" s="21"/>
      <c r="K4" s="21"/>
      <c r="L4" s="21"/>
      <c r="M4" s="21"/>
      <c r="N4" s="27"/>
      <c r="O4" s="22"/>
    </row>
    <row r="5" spans="1:24">
      <c r="A5" s="17"/>
      <c r="F5" s="28"/>
      <c r="G5" s="21"/>
      <c r="H5" s="21"/>
      <c r="I5" s="21"/>
      <c r="J5" s="21"/>
      <c r="K5" s="21"/>
      <c r="L5" s="21"/>
      <c r="M5" s="21"/>
      <c r="N5" s="27"/>
      <c r="O5" s="22"/>
    </row>
    <row r="6" spans="1:24" ht="14.4" thickBot="1">
      <c r="A6" s="23" t="s">
        <v>57</v>
      </c>
      <c r="F6" s="29">
        <v>45180</v>
      </c>
      <c r="G6" s="30"/>
      <c r="H6" s="31"/>
      <c r="I6" s="30"/>
      <c r="J6" s="30"/>
      <c r="K6" s="30"/>
      <c r="L6" s="30"/>
      <c r="M6" s="30"/>
      <c r="N6" s="32"/>
      <c r="O6" s="33"/>
    </row>
    <row r="8" spans="1:24" ht="18" customHeight="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43</v>
      </c>
      <c r="P8" s="4" t="s">
        <v>46</v>
      </c>
      <c r="Q8" s="4" t="s">
        <v>44</v>
      </c>
      <c r="R8" s="4" t="s">
        <v>45</v>
      </c>
      <c r="S8" s="4" t="s">
        <v>47</v>
      </c>
      <c r="T8" s="4" t="s">
        <v>48</v>
      </c>
      <c r="U8" s="4" t="s">
        <v>49</v>
      </c>
      <c r="V8" s="4" t="s">
        <v>50</v>
      </c>
      <c r="W8" s="4" t="s">
        <v>14</v>
      </c>
      <c r="X8" s="4" t="s">
        <v>58</v>
      </c>
    </row>
    <row r="9" spans="1:24" ht="18" customHeight="1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K9" s="1" t="s">
        <v>25</v>
      </c>
      <c r="L9" s="1" t="s">
        <v>26</v>
      </c>
      <c r="M9" s="1" t="s">
        <v>27</v>
      </c>
      <c r="N9" s="1" t="s">
        <v>28</v>
      </c>
      <c r="O9" s="1" t="s">
        <v>29</v>
      </c>
      <c r="P9" s="1" t="s">
        <v>30</v>
      </c>
      <c r="Q9" s="1" t="s">
        <v>31</v>
      </c>
      <c r="R9" s="1" t="s">
        <v>32</v>
      </c>
      <c r="S9" s="1" t="s">
        <v>33</v>
      </c>
      <c r="T9" s="1" t="s">
        <v>34</v>
      </c>
      <c r="U9" s="1" t="s">
        <v>35</v>
      </c>
      <c r="V9" s="1" t="s">
        <v>36</v>
      </c>
      <c r="W9" s="1" t="s">
        <v>37</v>
      </c>
      <c r="X9" s="1" t="s">
        <v>38</v>
      </c>
    </row>
    <row r="10" spans="1:24" s="14" customFormat="1" ht="18" customHeight="1">
      <c r="A10" s="5">
        <v>684100</v>
      </c>
      <c r="B10" s="6" t="s">
        <v>39</v>
      </c>
      <c r="C10" s="5" t="s">
        <v>76</v>
      </c>
      <c r="D10" s="5" t="s">
        <v>40</v>
      </c>
      <c r="E10" s="7" t="s">
        <v>77</v>
      </c>
      <c r="F10" s="41" t="s">
        <v>70</v>
      </c>
      <c r="G10" s="8">
        <v>52143.83</v>
      </c>
      <c r="H10" s="9" t="s">
        <v>41</v>
      </c>
      <c r="I10" s="8"/>
      <c r="J10" s="9" t="s">
        <v>41</v>
      </c>
      <c r="K10" s="8">
        <f>G10</f>
        <v>52143.83</v>
      </c>
      <c r="L10" s="9" t="s">
        <v>41</v>
      </c>
      <c r="M10" s="9" t="s">
        <v>42</v>
      </c>
      <c r="N10" s="9" t="s">
        <v>42</v>
      </c>
      <c r="O10" s="15">
        <v>0</v>
      </c>
      <c r="P10" s="9">
        <f>K10*O10</f>
        <v>0</v>
      </c>
      <c r="Q10" s="9" t="s">
        <v>42</v>
      </c>
      <c r="R10" s="9" t="s">
        <v>42</v>
      </c>
      <c r="S10" s="9" t="s">
        <v>42</v>
      </c>
      <c r="T10" s="9" t="s">
        <v>42</v>
      </c>
      <c r="U10" s="10"/>
      <c r="V10" s="9" t="s">
        <v>42</v>
      </c>
      <c r="W10" s="8">
        <f t="shared" ref="W10:W15" si="0">K10+P10</f>
        <v>52143.83</v>
      </c>
      <c r="X10" s="34"/>
    </row>
    <row r="11" spans="1:24" s="14" customFormat="1" ht="18" customHeight="1">
      <c r="A11" s="5">
        <v>684100</v>
      </c>
      <c r="B11" s="2" t="s">
        <v>39</v>
      </c>
      <c r="C11" s="5" t="s">
        <v>78</v>
      </c>
      <c r="D11" s="11">
        <v>1</v>
      </c>
      <c r="E11" s="7" t="s">
        <v>79</v>
      </c>
      <c r="F11" s="40" t="s">
        <v>71</v>
      </c>
      <c r="G11" s="8">
        <v>26071.91</v>
      </c>
      <c r="H11" s="3" t="s">
        <v>41</v>
      </c>
      <c r="I11" s="8"/>
      <c r="J11" s="3" t="s">
        <v>41</v>
      </c>
      <c r="K11" s="8">
        <f t="shared" ref="K11:K38" si="1">G11</f>
        <v>26071.91</v>
      </c>
      <c r="L11" s="3" t="s">
        <v>41</v>
      </c>
      <c r="M11" s="3" t="s">
        <v>42</v>
      </c>
      <c r="N11" s="3" t="s">
        <v>42</v>
      </c>
      <c r="O11" s="15">
        <v>0</v>
      </c>
      <c r="P11" s="9">
        <f t="shared" ref="P11:P38" si="2">K11*O11</f>
        <v>0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  <c r="W11" s="8">
        <f t="shared" si="0"/>
        <v>26071.91</v>
      </c>
      <c r="X11" s="35"/>
    </row>
    <row r="12" spans="1:24" s="14" customFormat="1" ht="18" customHeight="1">
      <c r="A12" s="5">
        <v>684100</v>
      </c>
      <c r="B12" s="2" t="s">
        <v>39</v>
      </c>
      <c r="C12" s="5" t="s">
        <v>80</v>
      </c>
      <c r="D12" s="11">
        <v>1</v>
      </c>
      <c r="E12" s="7" t="s">
        <v>81</v>
      </c>
      <c r="F12" s="40" t="s">
        <v>59</v>
      </c>
      <c r="G12" s="8">
        <v>26071.91</v>
      </c>
      <c r="H12" s="3" t="s">
        <v>41</v>
      </c>
      <c r="I12" s="8"/>
      <c r="J12" s="3" t="s">
        <v>41</v>
      </c>
      <c r="K12" s="8">
        <f t="shared" si="1"/>
        <v>26071.91</v>
      </c>
      <c r="L12" s="3" t="s">
        <v>41</v>
      </c>
      <c r="M12" s="3" t="s">
        <v>42</v>
      </c>
      <c r="N12" s="3" t="s">
        <v>42</v>
      </c>
      <c r="O12" s="15">
        <v>0</v>
      </c>
      <c r="P12" s="9">
        <f t="shared" si="2"/>
        <v>0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  <c r="W12" s="8">
        <f t="shared" si="0"/>
        <v>26071.91</v>
      </c>
      <c r="X12" s="35"/>
    </row>
    <row r="13" spans="1:24" s="14" customFormat="1" ht="18" customHeight="1">
      <c r="A13" s="5">
        <v>684100</v>
      </c>
      <c r="B13" s="2" t="s">
        <v>39</v>
      </c>
      <c r="C13" s="5" t="s">
        <v>82</v>
      </c>
      <c r="D13" s="11">
        <v>1</v>
      </c>
      <c r="E13" s="7" t="s">
        <v>83</v>
      </c>
      <c r="F13" s="41" t="s">
        <v>72</v>
      </c>
      <c r="G13" s="8">
        <v>69002.75</v>
      </c>
      <c r="H13" s="3" t="s">
        <v>41</v>
      </c>
      <c r="I13" s="8"/>
      <c r="J13" s="3" t="s">
        <v>41</v>
      </c>
      <c r="K13" s="8">
        <f t="shared" si="1"/>
        <v>69002.75</v>
      </c>
      <c r="L13" s="3" t="s">
        <v>41</v>
      </c>
      <c r="M13" s="12"/>
      <c r="N13" s="12"/>
      <c r="O13" s="15">
        <v>0</v>
      </c>
      <c r="P13" s="9">
        <f t="shared" si="2"/>
        <v>0</v>
      </c>
      <c r="Q13" s="12"/>
      <c r="R13" s="12"/>
      <c r="S13" s="12"/>
      <c r="T13" s="12"/>
      <c r="U13" s="12"/>
      <c r="V13" s="12"/>
      <c r="W13" s="8">
        <f t="shared" si="0"/>
        <v>69002.75</v>
      </c>
      <c r="X13" s="35"/>
    </row>
    <row r="14" spans="1:24" s="14" customFormat="1" ht="18" customHeight="1">
      <c r="A14" s="5">
        <v>684100</v>
      </c>
      <c r="B14" s="2" t="s">
        <v>39</v>
      </c>
      <c r="C14" s="5" t="s">
        <v>82</v>
      </c>
      <c r="D14" s="11">
        <v>2</v>
      </c>
      <c r="E14" s="7" t="s">
        <v>83</v>
      </c>
      <c r="F14" s="11" t="s">
        <v>68</v>
      </c>
      <c r="G14" s="9">
        <v>-3905.83</v>
      </c>
      <c r="H14" s="3" t="s">
        <v>41</v>
      </c>
      <c r="I14" s="9"/>
      <c r="J14" s="3" t="s">
        <v>41</v>
      </c>
      <c r="K14" s="9">
        <f t="shared" si="1"/>
        <v>-3905.83</v>
      </c>
      <c r="L14" s="3" t="s">
        <v>41</v>
      </c>
      <c r="M14" s="12"/>
      <c r="N14" s="12"/>
      <c r="O14" s="15">
        <v>0</v>
      </c>
      <c r="P14" s="9">
        <f t="shared" si="2"/>
        <v>0</v>
      </c>
      <c r="Q14" s="12"/>
      <c r="R14" s="12"/>
      <c r="S14" s="12"/>
      <c r="T14" s="12"/>
      <c r="U14" s="12"/>
      <c r="V14" s="12"/>
      <c r="W14" s="9">
        <f t="shared" si="0"/>
        <v>-3905.83</v>
      </c>
      <c r="X14" s="35"/>
    </row>
    <row r="15" spans="1:24" s="14" customFormat="1" ht="18" customHeight="1">
      <c r="A15" s="5">
        <v>684100</v>
      </c>
      <c r="B15" s="2" t="s">
        <v>39</v>
      </c>
      <c r="C15" s="5" t="s">
        <v>82</v>
      </c>
      <c r="D15" s="11">
        <v>3</v>
      </c>
      <c r="E15" s="7" t="s">
        <v>83</v>
      </c>
      <c r="F15" s="11" t="s">
        <v>73</v>
      </c>
      <c r="G15" s="8">
        <v>37665.81</v>
      </c>
      <c r="H15" s="3" t="s">
        <v>41</v>
      </c>
      <c r="I15" s="8"/>
      <c r="J15" s="3" t="s">
        <v>41</v>
      </c>
      <c r="K15" s="8">
        <f t="shared" si="1"/>
        <v>37665.81</v>
      </c>
      <c r="L15" s="3" t="s">
        <v>41</v>
      </c>
      <c r="M15" s="12"/>
      <c r="N15" s="12"/>
      <c r="O15" s="15">
        <v>0</v>
      </c>
      <c r="P15" s="9">
        <f t="shared" si="2"/>
        <v>0</v>
      </c>
      <c r="Q15" s="12"/>
      <c r="R15" s="12"/>
      <c r="S15" s="12"/>
      <c r="T15" s="12"/>
      <c r="U15" s="12"/>
      <c r="V15" s="12"/>
      <c r="W15" s="8">
        <f t="shared" si="0"/>
        <v>37665.81</v>
      </c>
      <c r="X15" s="35"/>
    </row>
    <row r="16" spans="1:24" s="14" customFormat="1" ht="18" customHeight="1">
      <c r="A16" s="5">
        <v>684100</v>
      </c>
      <c r="B16" s="2" t="s">
        <v>39</v>
      </c>
      <c r="C16" s="5" t="s">
        <v>82</v>
      </c>
      <c r="D16" s="11">
        <v>4</v>
      </c>
      <c r="E16" s="7" t="s">
        <v>83</v>
      </c>
      <c r="F16" s="11" t="s">
        <v>68</v>
      </c>
      <c r="G16" s="9">
        <v>-2132.04</v>
      </c>
      <c r="H16" s="3" t="s">
        <v>41</v>
      </c>
      <c r="I16" s="9"/>
      <c r="J16" s="3" t="s">
        <v>41</v>
      </c>
      <c r="K16" s="9">
        <f t="shared" si="1"/>
        <v>-2132.04</v>
      </c>
      <c r="L16" s="3" t="s">
        <v>41</v>
      </c>
      <c r="M16" s="12"/>
      <c r="N16" s="12"/>
      <c r="O16" s="15">
        <v>0</v>
      </c>
      <c r="P16" s="9">
        <f t="shared" si="2"/>
        <v>0</v>
      </c>
      <c r="Q16" s="12"/>
      <c r="R16" s="12"/>
      <c r="S16" s="12"/>
      <c r="T16" s="12"/>
      <c r="U16" s="12"/>
      <c r="V16" s="12"/>
      <c r="W16" s="9">
        <f t="shared" ref="W16:W21" si="3">K16+P16</f>
        <v>-2132.04</v>
      </c>
      <c r="X16" s="37"/>
    </row>
    <row r="17" spans="1:24" s="14" customFormat="1" ht="18" customHeight="1">
      <c r="A17" s="5">
        <v>684100</v>
      </c>
      <c r="B17" s="2" t="s">
        <v>39</v>
      </c>
      <c r="C17" s="5" t="s">
        <v>82</v>
      </c>
      <c r="D17" s="11">
        <v>5</v>
      </c>
      <c r="E17" s="7" t="s">
        <v>83</v>
      </c>
      <c r="F17" s="11" t="s">
        <v>67</v>
      </c>
      <c r="G17" s="8">
        <v>3905.83</v>
      </c>
      <c r="H17" s="3" t="s">
        <v>41</v>
      </c>
      <c r="I17" s="8"/>
      <c r="J17" s="3" t="s">
        <v>41</v>
      </c>
      <c r="K17" s="8">
        <f t="shared" si="1"/>
        <v>3905.83</v>
      </c>
      <c r="L17" s="3" t="s">
        <v>41</v>
      </c>
      <c r="M17" s="12"/>
      <c r="N17" s="12"/>
      <c r="O17" s="15">
        <v>0</v>
      </c>
      <c r="P17" s="9">
        <f>K17*O17</f>
        <v>0</v>
      </c>
      <c r="Q17" s="12"/>
      <c r="R17" s="12"/>
      <c r="S17" s="12"/>
      <c r="T17" s="12"/>
      <c r="U17" s="12"/>
      <c r="V17" s="12"/>
      <c r="W17" s="8">
        <f>K17+P17</f>
        <v>3905.83</v>
      </c>
      <c r="X17" s="35"/>
    </row>
    <row r="18" spans="1:24" s="14" customFormat="1" ht="18" customHeight="1">
      <c r="A18" s="5">
        <v>684100</v>
      </c>
      <c r="B18" s="2" t="s">
        <v>39</v>
      </c>
      <c r="C18" s="5" t="s">
        <v>82</v>
      </c>
      <c r="D18" s="11">
        <v>6</v>
      </c>
      <c r="E18" s="7" t="s">
        <v>83</v>
      </c>
      <c r="F18" s="11" t="s">
        <v>69</v>
      </c>
      <c r="G18" s="8">
        <v>2132.04</v>
      </c>
      <c r="H18" s="3" t="s">
        <v>41</v>
      </c>
      <c r="I18" s="8"/>
      <c r="J18" s="3" t="s">
        <v>41</v>
      </c>
      <c r="K18" s="8">
        <f t="shared" si="1"/>
        <v>2132.04</v>
      </c>
      <c r="L18" s="3" t="s">
        <v>41</v>
      </c>
      <c r="M18" s="12"/>
      <c r="N18" s="12"/>
      <c r="O18" s="15">
        <v>0</v>
      </c>
      <c r="P18" s="9">
        <f>K18*O18</f>
        <v>0</v>
      </c>
      <c r="Q18" s="12"/>
      <c r="R18" s="12"/>
      <c r="S18" s="12"/>
      <c r="T18" s="12"/>
      <c r="U18" s="12"/>
      <c r="V18" s="12"/>
      <c r="W18" s="8">
        <f>K18+P18</f>
        <v>2132.04</v>
      </c>
      <c r="X18" s="36"/>
    </row>
    <row r="19" spans="1:24" s="14" customFormat="1" ht="18" customHeight="1">
      <c r="A19" s="5"/>
      <c r="B19" s="2"/>
      <c r="C19" s="5"/>
      <c r="D19" s="11"/>
      <c r="E19" s="7"/>
      <c r="F19" s="11" t="s">
        <v>99</v>
      </c>
      <c r="G19" s="9">
        <v>-70633.11</v>
      </c>
      <c r="H19" s="3"/>
      <c r="I19" s="8"/>
      <c r="J19" s="3"/>
      <c r="K19" s="9">
        <f t="shared" si="1"/>
        <v>-70633.11</v>
      </c>
      <c r="L19" s="3"/>
      <c r="M19" s="12"/>
      <c r="N19" s="12"/>
      <c r="O19" s="15"/>
      <c r="P19" s="9"/>
      <c r="Q19" s="12"/>
      <c r="R19" s="12"/>
      <c r="S19" s="12"/>
      <c r="T19" s="12"/>
      <c r="U19" s="12"/>
      <c r="V19" s="12"/>
      <c r="W19" s="9">
        <f>K19+P19</f>
        <v>-70633.11</v>
      </c>
      <c r="X19" s="36"/>
    </row>
    <row r="20" spans="1:24" s="14" customFormat="1" ht="18" customHeight="1">
      <c r="A20" s="5">
        <v>684100</v>
      </c>
      <c r="B20" s="2" t="s">
        <v>39</v>
      </c>
      <c r="C20" s="5" t="s">
        <v>84</v>
      </c>
      <c r="D20" s="11">
        <v>1</v>
      </c>
      <c r="E20" s="7" t="s">
        <v>85</v>
      </c>
      <c r="F20" s="11" t="s">
        <v>64</v>
      </c>
      <c r="G20" s="8">
        <v>10318.620000000001</v>
      </c>
      <c r="H20" s="3" t="s">
        <v>41</v>
      </c>
      <c r="I20" s="8"/>
      <c r="J20" s="3" t="s">
        <v>41</v>
      </c>
      <c r="K20" s="8">
        <f t="shared" si="1"/>
        <v>10318.620000000001</v>
      </c>
      <c r="L20" s="3" t="s">
        <v>41</v>
      </c>
      <c r="M20" s="12"/>
      <c r="N20" s="12"/>
      <c r="O20" s="15">
        <v>0</v>
      </c>
      <c r="P20" s="9">
        <f t="shared" si="2"/>
        <v>0</v>
      </c>
      <c r="Q20" s="12"/>
      <c r="R20" s="12"/>
      <c r="S20" s="12"/>
      <c r="T20" s="12"/>
      <c r="U20" s="12"/>
      <c r="V20" s="12"/>
      <c r="W20" s="9">
        <f t="shared" si="3"/>
        <v>10318.620000000001</v>
      </c>
      <c r="X20" s="37"/>
    </row>
    <row r="21" spans="1:24" s="14" customFormat="1" ht="18" customHeight="1">
      <c r="A21" s="5">
        <v>684100</v>
      </c>
      <c r="B21" s="2" t="s">
        <v>39</v>
      </c>
      <c r="C21" s="5" t="s">
        <v>84</v>
      </c>
      <c r="D21" s="11">
        <v>2</v>
      </c>
      <c r="E21" s="7" t="s">
        <v>85</v>
      </c>
      <c r="F21" s="11" t="s">
        <v>61</v>
      </c>
      <c r="G21" s="9">
        <v>32432.14</v>
      </c>
      <c r="H21" s="3" t="s">
        <v>41</v>
      </c>
      <c r="I21" s="9"/>
      <c r="J21" s="3" t="s">
        <v>41</v>
      </c>
      <c r="K21" s="8">
        <f t="shared" si="1"/>
        <v>32432.14</v>
      </c>
      <c r="L21" s="3" t="s">
        <v>41</v>
      </c>
      <c r="M21" s="12"/>
      <c r="N21" s="12"/>
      <c r="O21" s="15">
        <v>0</v>
      </c>
      <c r="P21" s="9">
        <f t="shared" si="2"/>
        <v>0</v>
      </c>
      <c r="Q21" s="12"/>
      <c r="R21" s="12"/>
      <c r="S21" s="12"/>
      <c r="T21" s="12"/>
      <c r="U21" s="12"/>
      <c r="V21" s="12"/>
      <c r="W21" s="9">
        <f t="shared" si="3"/>
        <v>32432.14</v>
      </c>
      <c r="X21" s="36"/>
    </row>
    <row r="22" spans="1:24" s="14" customFormat="1" ht="18" customHeight="1">
      <c r="A22" s="5">
        <v>684100</v>
      </c>
      <c r="B22" s="2" t="s">
        <v>39</v>
      </c>
      <c r="C22" s="5" t="s">
        <v>84</v>
      </c>
      <c r="D22" s="11">
        <v>3</v>
      </c>
      <c r="E22" s="7" t="s">
        <v>85</v>
      </c>
      <c r="F22" s="11" t="s">
        <v>62</v>
      </c>
      <c r="G22" s="9">
        <v>10533.18</v>
      </c>
      <c r="H22" s="3" t="s">
        <v>41</v>
      </c>
      <c r="I22" s="9"/>
      <c r="J22" s="3" t="s">
        <v>41</v>
      </c>
      <c r="K22" s="8">
        <f t="shared" si="1"/>
        <v>10533.18</v>
      </c>
      <c r="L22" s="3" t="s">
        <v>41</v>
      </c>
      <c r="M22" s="12"/>
      <c r="N22" s="12"/>
      <c r="O22" s="15">
        <v>0</v>
      </c>
      <c r="P22" s="9">
        <f t="shared" si="2"/>
        <v>0</v>
      </c>
      <c r="Q22" s="12"/>
      <c r="R22" s="12"/>
      <c r="S22" s="12"/>
      <c r="T22" s="12"/>
      <c r="U22" s="12"/>
      <c r="V22" s="12"/>
      <c r="W22" s="9">
        <f t="shared" ref="W22:W24" si="4">K22+P22</f>
        <v>10533.18</v>
      </c>
      <c r="X22" s="37"/>
    </row>
    <row r="23" spans="1:24" s="14" customFormat="1" ht="18" customHeight="1">
      <c r="A23" s="5">
        <v>684100</v>
      </c>
      <c r="B23" s="2" t="s">
        <v>39</v>
      </c>
      <c r="C23" s="5" t="s">
        <v>84</v>
      </c>
      <c r="D23" s="11">
        <v>4</v>
      </c>
      <c r="E23" s="7" t="s">
        <v>85</v>
      </c>
      <c r="F23" s="11" t="s">
        <v>62</v>
      </c>
      <c r="G23" s="9">
        <v>107.37</v>
      </c>
      <c r="H23" s="3" t="s">
        <v>41</v>
      </c>
      <c r="I23" s="9"/>
      <c r="J23" s="3" t="s">
        <v>41</v>
      </c>
      <c r="K23" s="8">
        <f t="shared" si="1"/>
        <v>107.37</v>
      </c>
      <c r="L23" s="3" t="s">
        <v>41</v>
      </c>
      <c r="M23" s="12"/>
      <c r="N23" s="12"/>
      <c r="O23" s="15">
        <v>0</v>
      </c>
      <c r="P23" s="9">
        <f t="shared" ref="P23" si="5">K23*O23</f>
        <v>0</v>
      </c>
      <c r="Q23" s="12"/>
      <c r="R23" s="12"/>
      <c r="S23" s="12"/>
      <c r="T23" s="12"/>
      <c r="U23" s="12"/>
      <c r="V23" s="12"/>
      <c r="W23" s="9">
        <f t="shared" ref="W23" si="6">K23+P23</f>
        <v>107.37</v>
      </c>
      <c r="X23" s="37"/>
    </row>
    <row r="24" spans="1:24" s="14" customFormat="1" ht="18" customHeight="1">
      <c r="A24" s="5">
        <v>684100</v>
      </c>
      <c r="B24" s="2" t="s">
        <v>39</v>
      </c>
      <c r="C24" s="5" t="s">
        <v>86</v>
      </c>
      <c r="D24" s="11">
        <v>1</v>
      </c>
      <c r="E24" s="7" t="s">
        <v>85</v>
      </c>
      <c r="F24" s="11" t="s">
        <v>60</v>
      </c>
      <c r="G24" s="9">
        <v>-28346.2</v>
      </c>
      <c r="H24" s="3" t="s">
        <v>41</v>
      </c>
      <c r="I24" s="9"/>
      <c r="J24" s="3" t="s">
        <v>41</v>
      </c>
      <c r="K24" s="9">
        <f t="shared" si="1"/>
        <v>-28346.2</v>
      </c>
      <c r="L24" s="3" t="s">
        <v>41</v>
      </c>
      <c r="M24" s="12"/>
      <c r="N24" s="12"/>
      <c r="O24" s="15">
        <v>0</v>
      </c>
      <c r="P24" s="9">
        <f t="shared" si="2"/>
        <v>0</v>
      </c>
      <c r="Q24" s="12"/>
      <c r="R24" s="12"/>
      <c r="S24" s="12"/>
      <c r="T24" s="12"/>
      <c r="U24" s="12"/>
      <c r="V24" s="12"/>
      <c r="W24" s="9">
        <f t="shared" si="4"/>
        <v>-28346.2</v>
      </c>
      <c r="X24" s="36"/>
    </row>
    <row r="25" spans="1:24" s="14" customFormat="1" ht="18" customHeight="1">
      <c r="A25" s="5">
        <v>684100</v>
      </c>
      <c r="B25" s="2" t="s">
        <v>39</v>
      </c>
      <c r="C25" s="5" t="s">
        <v>86</v>
      </c>
      <c r="D25" s="11">
        <v>2</v>
      </c>
      <c r="E25" s="7" t="s">
        <v>85</v>
      </c>
      <c r="F25" s="40" t="s">
        <v>87</v>
      </c>
      <c r="G25" s="9">
        <v>-168.78</v>
      </c>
      <c r="H25" s="3" t="s">
        <v>41</v>
      </c>
      <c r="I25" s="9"/>
      <c r="J25" s="3" t="s">
        <v>41</v>
      </c>
      <c r="K25" s="9">
        <f t="shared" si="1"/>
        <v>-168.78</v>
      </c>
      <c r="L25" s="3" t="s">
        <v>41</v>
      </c>
      <c r="M25" s="12"/>
      <c r="N25" s="12"/>
      <c r="O25" s="15">
        <v>0</v>
      </c>
      <c r="P25" s="9">
        <f t="shared" si="2"/>
        <v>0</v>
      </c>
      <c r="Q25" s="12"/>
      <c r="R25" s="12"/>
      <c r="S25" s="12"/>
      <c r="T25" s="12"/>
      <c r="U25" s="12"/>
      <c r="V25" s="12"/>
      <c r="W25" s="9">
        <f t="shared" ref="W25:W38" si="7">K25+P25</f>
        <v>-168.78</v>
      </c>
      <c r="X25" s="36"/>
    </row>
    <row r="26" spans="1:24" s="14" customFormat="1" ht="18" customHeight="1">
      <c r="A26" s="5">
        <v>684100</v>
      </c>
      <c r="B26" s="2" t="s">
        <v>39</v>
      </c>
      <c r="C26" s="5" t="s">
        <v>90</v>
      </c>
      <c r="D26" s="11" t="s">
        <v>40</v>
      </c>
      <c r="E26" s="7" t="s">
        <v>85</v>
      </c>
      <c r="F26" s="11" t="s">
        <v>88</v>
      </c>
      <c r="G26" s="38">
        <v>995.41</v>
      </c>
      <c r="H26" s="3" t="s">
        <v>41</v>
      </c>
      <c r="I26" s="9"/>
      <c r="J26" s="3" t="s">
        <v>41</v>
      </c>
      <c r="K26" s="8">
        <f t="shared" si="1"/>
        <v>995.41</v>
      </c>
      <c r="L26" s="3" t="s">
        <v>41</v>
      </c>
      <c r="M26" s="12" t="s">
        <v>42</v>
      </c>
      <c r="N26" s="12" t="s">
        <v>42</v>
      </c>
      <c r="O26" s="15">
        <v>0</v>
      </c>
      <c r="P26" s="9">
        <f>K26*O26</f>
        <v>0</v>
      </c>
      <c r="Q26" s="12" t="s">
        <v>42</v>
      </c>
      <c r="R26" s="12" t="s">
        <v>42</v>
      </c>
      <c r="S26" s="12" t="s">
        <v>42</v>
      </c>
      <c r="T26" s="12" t="s">
        <v>42</v>
      </c>
      <c r="U26" s="12"/>
      <c r="V26" s="12" t="s">
        <v>42</v>
      </c>
      <c r="W26" s="9">
        <f t="shared" si="7"/>
        <v>995.41</v>
      </c>
      <c r="X26" s="36"/>
    </row>
    <row r="27" spans="1:24" s="14" customFormat="1" ht="18" customHeight="1">
      <c r="A27" s="5">
        <v>684100</v>
      </c>
      <c r="B27" s="2" t="s">
        <v>39</v>
      </c>
      <c r="C27" s="5" t="s">
        <v>90</v>
      </c>
      <c r="D27" s="11">
        <v>2</v>
      </c>
      <c r="E27" s="7" t="s">
        <v>85</v>
      </c>
      <c r="F27" s="40" t="s">
        <v>89</v>
      </c>
      <c r="G27" s="38">
        <v>8219.3700000000008</v>
      </c>
      <c r="H27" s="3" t="s">
        <v>41</v>
      </c>
      <c r="I27" s="9"/>
      <c r="J27" s="3" t="s">
        <v>41</v>
      </c>
      <c r="K27" s="8">
        <f t="shared" si="1"/>
        <v>8219.3700000000008</v>
      </c>
      <c r="L27" s="3" t="s">
        <v>41</v>
      </c>
      <c r="M27" s="12" t="s">
        <v>42</v>
      </c>
      <c r="N27" s="12" t="s">
        <v>42</v>
      </c>
      <c r="O27" s="15">
        <v>0</v>
      </c>
      <c r="P27" s="9">
        <f t="shared" ref="P27" si="8">K27*O27</f>
        <v>0</v>
      </c>
      <c r="Q27" s="12" t="s">
        <v>42</v>
      </c>
      <c r="R27" s="12" t="s">
        <v>42</v>
      </c>
      <c r="S27" s="12" t="s">
        <v>42</v>
      </c>
      <c r="T27" s="12" t="s">
        <v>42</v>
      </c>
      <c r="U27" s="12" t="s">
        <v>42</v>
      </c>
      <c r="V27" s="12" t="s">
        <v>42</v>
      </c>
      <c r="W27" s="9">
        <f t="shared" si="7"/>
        <v>8219.3700000000008</v>
      </c>
      <c r="X27" s="36"/>
    </row>
    <row r="28" spans="1:24" s="14" customFormat="1" ht="18" customHeight="1">
      <c r="A28" s="5">
        <v>684100</v>
      </c>
      <c r="B28" s="2" t="s">
        <v>39</v>
      </c>
      <c r="C28" s="5" t="s">
        <v>91</v>
      </c>
      <c r="D28" s="11">
        <v>1</v>
      </c>
      <c r="E28" s="7" t="s">
        <v>85</v>
      </c>
      <c r="F28" s="39" t="s">
        <v>74</v>
      </c>
      <c r="G28" s="9">
        <v>-240.18</v>
      </c>
      <c r="H28" s="3" t="s">
        <v>41</v>
      </c>
      <c r="I28" s="9"/>
      <c r="J28" s="3" t="s">
        <v>41</v>
      </c>
      <c r="K28" s="9">
        <f>G28</f>
        <v>-240.18</v>
      </c>
      <c r="L28" s="3" t="s">
        <v>41</v>
      </c>
      <c r="M28" s="12"/>
      <c r="N28" s="12"/>
      <c r="O28" s="15">
        <v>0</v>
      </c>
      <c r="P28" s="9">
        <f>K28*O28</f>
        <v>0</v>
      </c>
      <c r="Q28" s="12"/>
      <c r="R28" s="12"/>
      <c r="S28" s="12"/>
      <c r="T28" s="12"/>
      <c r="U28" s="12"/>
      <c r="V28" s="12"/>
      <c r="W28" s="9">
        <f>K28+P28</f>
        <v>-240.18</v>
      </c>
      <c r="X28" s="37"/>
    </row>
    <row r="29" spans="1:24" s="14" customFormat="1" ht="18" customHeight="1">
      <c r="A29" s="5">
        <v>684100</v>
      </c>
      <c r="B29" s="2" t="s">
        <v>39</v>
      </c>
      <c r="C29" s="5" t="s">
        <v>92</v>
      </c>
      <c r="D29" s="11">
        <v>1</v>
      </c>
      <c r="E29" s="7" t="s">
        <v>85</v>
      </c>
      <c r="F29" s="11" t="s">
        <v>75</v>
      </c>
      <c r="G29" s="8">
        <v>188.37</v>
      </c>
      <c r="H29" s="3" t="s">
        <v>41</v>
      </c>
      <c r="I29" s="9"/>
      <c r="J29" s="3" t="s">
        <v>41</v>
      </c>
      <c r="K29" s="8">
        <f>G29</f>
        <v>188.37</v>
      </c>
      <c r="L29" s="3" t="s">
        <v>41</v>
      </c>
      <c r="M29" s="12"/>
      <c r="N29" s="12"/>
      <c r="O29" s="15">
        <v>0</v>
      </c>
      <c r="P29" s="9">
        <f>K29*O29</f>
        <v>0</v>
      </c>
      <c r="Q29" s="12"/>
      <c r="R29" s="12"/>
      <c r="S29" s="12"/>
      <c r="T29" s="12"/>
      <c r="U29" s="12"/>
      <c r="V29" s="12"/>
      <c r="W29" s="9">
        <f>K29+P29</f>
        <v>188.37</v>
      </c>
      <c r="X29" s="36"/>
    </row>
    <row r="30" spans="1:24" s="14" customFormat="1" ht="18" customHeight="1">
      <c r="A30" s="5">
        <v>684100</v>
      </c>
      <c r="B30" s="2" t="s">
        <v>39</v>
      </c>
      <c r="C30" s="5" t="s">
        <v>92</v>
      </c>
      <c r="D30" s="11">
        <v>2</v>
      </c>
      <c r="E30" s="7" t="s">
        <v>85</v>
      </c>
      <c r="F30" s="11" t="s">
        <v>60</v>
      </c>
      <c r="G30" s="9">
        <v>-168.77</v>
      </c>
      <c r="H30" s="3" t="s">
        <v>41</v>
      </c>
      <c r="I30" s="9"/>
      <c r="J30" s="3" t="s">
        <v>41</v>
      </c>
      <c r="K30" s="9">
        <f t="shared" ref="K30" si="9">G30</f>
        <v>-168.77</v>
      </c>
      <c r="L30" s="3" t="s">
        <v>41</v>
      </c>
      <c r="M30" s="12"/>
      <c r="N30" s="12"/>
      <c r="O30" s="15">
        <v>0</v>
      </c>
      <c r="P30" s="9">
        <f t="shared" ref="P30" si="10">K30*O30</f>
        <v>0</v>
      </c>
      <c r="Q30" s="12"/>
      <c r="R30" s="12"/>
      <c r="S30" s="12"/>
      <c r="T30" s="12"/>
      <c r="U30" s="12"/>
      <c r="V30" s="12"/>
      <c r="W30" s="9">
        <f t="shared" ref="W30" si="11">K30+P30</f>
        <v>-168.77</v>
      </c>
      <c r="X30" s="36"/>
    </row>
    <row r="31" spans="1:24" s="14" customFormat="1" ht="18" customHeight="1">
      <c r="A31" s="5">
        <v>684100</v>
      </c>
      <c r="B31" s="2" t="s">
        <v>39</v>
      </c>
      <c r="C31" s="5" t="s">
        <v>94</v>
      </c>
      <c r="D31" s="11">
        <v>1</v>
      </c>
      <c r="E31" s="7" t="s">
        <v>95</v>
      </c>
      <c r="F31" s="11" t="s">
        <v>93</v>
      </c>
      <c r="G31" s="9">
        <v>61.14</v>
      </c>
      <c r="H31" s="3" t="s">
        <v>41</v>
      </c>
      <c r="I31" s="9"/>
      <c r="J31" s="3" t="s">
        <v>41</v>
      </c>
      <c r="K31" s="8">
        <f t="shared" si="1"/>
        <v>61.14</v>
      </c>
      <c r="L31" s="3" t="s">
        <v>41</v>
      </c>
      <c r="M31" s="12"/>
      <c r="N31" s="12"/>
      <c r="O31" s="15">
        <v>0</v>
      </c>
      <c r="P31" s="9">
        <f t="shared" si="2"/>
        <v>0</v>
      </c>
      <c r="Q31" s="12"/>
      <c r="R31" s="12"/>
      <c r="S31" s="12"/>
      <c r="T31" s="12"/>
      <c r="U31" s="12"/>
      <c r="V31" s="12"/>
      <c r="W31" s="9">
        <f t="shared" si="7"/>
        <v>61.14</v>
      </c>
      <c r="X31" s="35"/>
    </row>
    <row r="32" spans="1:24" s="14" customFormat="1" ht="18" customHeight="1">
      <c r="A32" s="5">
        <v>684100</v>
      </c>
      <c r="B32" s="2" t="s">
        <v>39</v>
      </c>
      <c r="C32" s="5" t="s">
        <v>96</v>
      </c>
      <c r="D32" s="11">
        <v>1</v>
      </c>
      <c r="E32" s="7" t="s">
        <v>97</v>
      </c>
      <c r="F32" s="11" t="s">
        <v>66</v>
      </c>
      <c r="G32" s="8">
        <v>218.05</v>
      </c>
      <c r="H32" s="3" t="s">
        <v>41</v>
      </c>
      <c r="I32" s="8"/>
      <c r="J32" s="3" t="s">
        <v>41</v>
      </c>
      <c r="K32" s="8">
        <f>G32</f>
        <v>218.05</v>
      </c>
      <c r="L32" s="3" t="s">
        <v>41</v>
      </c>
      <c r="M32" s="12"/>
      <c r="N32" s="12"/>
      <c r="O32" s="15">
        <v>0</v>
      </c>
      <c r="P32" s="9">
        <f>K32*O32</f>
        <v>0</v>
      </c>
      <c r="Q32" s="12"/>
      <c r="R32" s="12"/>
      <c r="S32" s="12"/>
      <c r="T32" s="12"/>
      <c r="U32" s="12"/>
      <c r="V32" s="12"/>
      <c r="W32" s="9">
        <f>K32+P32</f>
        <v>218.05</v>
      </c>
      <c r="X32" s="36"/>
    </row>
    <row r="33" spans="1:24" s="14" customFormat="1" ht="18" customHeight="1">
      <c r="A33" s="5">
        <v>684100</v>
      </c>
      <c r="B33" s="2" t="s">
        <v>39</v>
      </c>
      <c r="C33" s="5" t="s">
        <v>96</v>
      </c>
      <c r="D33" s="11">
        <v>2</v>
      </c>
      <c r="E33" s="7" t="s">
        <v>97</v>
      </c>
      <c r="F33" s="39" t="s">
        <v>65</v>
      </c>
      <c r="G33" s="8">
        <v>617.79999999999995</v>
      </c>
      <c r="H33" s="3" t="s">
        <v>41</v>
      </c>
      <c r="I33" s="8"/>
      <c r="J33" s="3" t="s">
        <v>41</v>
      </c>
      <c r="K33" s="8">
        <f t="shared" si="1"/>
        <v>617.79999999999995</v>
      </c>
      <c r="L33" s="3" t="s">
        <v>41</v>
      </c>
      <c r="M33" s="12"/>
      <c r="N33" s="12"/>
      <c r="O33" s="15">
        <v>0</v>
      </c>
      <c r="P33" s="9">
        <f t="shared" si="2"/>
        <v>0</v>
      </c>
      <c r="Q33" s="12"/>
      <c r="R33" s="12"/>
      <c r="S33" s="12"/>
      <c r="T33" s="12"/>
      <c r="U33" s="12"/>
      <c r="V33" s="12"/>
      <c r="W33" s="9">
        <f t="shared" si="7"/>
        <v>617.79999999999995</v>
      </c>
      <c r="X33" s="35"/>
    </row>
    <row r="34" spans="1:24" s="14" customFormat="1" ht="18" customHeight="1">
      <c r="A34" s="5">
        <v>684100</v>
      </c>
      <c r="B34" s="2" t="s">
        <v>39</v>
      </c>
      <c r="C34" s="5" t="s">
        <v>96</v>
      </c>
      <c r="D34" s="11">
        <v>3</v>
      </c>
      <c r="E34" s="7" t="s">
        <v>97</v>
      </c>
      <c r="F34" s="11" t="s">
        <v>66</v>
      </c>
      <c r="G34" s="9">
        <v>-12.36</v>
      </c>
      <c r="H34" s="3" t="s">
        <v>41</v>
      </c>
      <c r="I34" s="8"/>
      <c r="J34" s="3" t="s">
        <v>41</v>
      </c>
      <c r="K34" s="9">
        <f>G34</f>
        <v>-12.36</v>
      </c>
      <c r="L34" s="3" t="s">
        <v>41</v>
      </c>
      <c r="M34" s="12"/>
      <c r="N34" s="12"/>
      <c r="O34" s="15">
        <v>0</v>
      </c>
      <c r="P34" s="9">
        <f>K34*O34</f>
        <v>0</v>
      </c>
      <c r="Q34" s="12"/>
      <c r="R34" s="12"/>
      <c r="S34" s="12"/>
      <c r="T34" s="12"/>
      <c r="U34" s="12"/>
      <c r="V34" s="12"/>
      <c r="W34" s="9">
        <f>K34+P34</f>
        <v>-12.36</v>
      </c>
      <c r="X34" s="36"/>
    </row>
    <row r="35" spans="1:24" s="14" customFormat="1" ht="18" customHeight="1">
      <c r="A35" s="5">
        <v>684100</v>
      </c>
      <c r="B35" s="2" t="s">
        <v>39</v>
      </c>
      <c r="C35" s="5" t="s">
        <v>96</v>
      </c>
      <c r="D35" s="11">
        <v>4</v>
      </c>
      <c r="E35" s="7" t="s">
        <v>97</v>
      </c>
      <c r="F35" s="39" t="s">
        <v>65</v>
      </c>
      <c r="G35" s="9">
        <v>-34.96</v>
      </c>
      <c r="H35" s="3" t="s">
        <v>41</v>
      </c>
      <c r="I35" s="9"/>
      <c r="J35" s="3" t="s">
        <v>41</v>
      </c>
      <c r="K35" s="9">
        <f t="shared" si="1"/>
        <v>-34.96</v>
      </c>
      <c r="L35" s="3" t="s">
        <v>41</v>
      </c>
      <c r="M35" s="12"/>
      <c r="N35" s="12"/>
      <c r="O35" s="15">
        <v>0</v>
      </c>
      <c r="P35" s="9">
        <f t="shared" ref="P35:P36" si="12">K35*O35</f>
        <v>0</v>
      </c>
      <c r="Q35" s="12"/>
      <c r="R35" s="12"/>
      <c r="S35" s="12"/>
      <c r="T35" s="12"/>
      <c r="U35" s="12"/>
      <c r="V35" s="12"/>
      <c r="W35" s="9">
        <f t="shared" ref="W35:W36" si="13">K35+P35</f>
        <v>-34.96</v>
      </c>
      <c r="X35" s="37"/>
    </row>
    <row r="36" spans="1:24" s="14" customFormat="1" ht="18" customHeight="1">
      <c r="A36" s="5">
        <v>684100</v>
      </c>
      <c r="B36" s="2" t="s">
        <v>39</v>
      </c>
      <c r="C36" s="5" t="s">
        <v>96</v>
      </c>
      <c r="D36" s="11">
        <v>5</v>
      </c>
      <c r="E36" s="7" t="s">
        <v>97</v>
      </c>
      <c r="F36" s="11" t="s">
        <v>66</v>
      </c>
      <c r="G36" s="9">
        <v>12.36</v>
      </c>
      <c r="H36" s="3" t="s">
        <v>41</v>
      </c>
      <c r="I36" s="9"/>
      <c r="J36" s="3" t="s">
        <v>41</v>
      </c>
      <c r="K36" s="8">
        <f t="shared" si="1"/>
        <v>12.36</v>
      </c>
      <c r="L36" s="3" t="s">
        <v>41</v>
      </c>
      <c r="M36" s="12"/>
      <c r="N36" s="12"/>
      <c r="O36" s="15">
        <v>0</v>
      </c>
      <c r="P36" s="9">
        <f t="shared" si="12"/>
        <v>0</v>
      </c>
      <c r="Q36" s="12"/>
      <c r="R36" s="12"/>
      <c r="S36" s="12"/>
      <c r="T36" s="12"/>
      <c r="U36" s="12"/>
      <c r="V36" s="12"/>
      <c r="W36" s="9">
        <f t="shared" si="13"/>
        <v>12.36</v>
      </c>
      <c r="X36" s="37"/>
    </row>
    <row r="37" spans="1:24" s="14" customFormat="1" ht="18" customHeight="1">
      <c r="A37" s="5">
        <v>684100</v>
      </c>
      <c r="B37" s="2" t="s">
        <v>39</v>
      </c>
      <c r="C37" s="5" t="s">
        <v>96</v>
      </c>
      <c r="D37" s="11">
        <v>6</v>
      </c>
      <c r="E37" s="7" t="s">
        <v>97</v>
      </c>
      <c r="F37" s="39" t="s">
        <v>65</v>
      </c>
      <c r="G37" s="9">
        <v>34.96</v>
      </c>
      <c r="H37" s="3" t="s">
        <v>41</v>
      </c>
      <c r="I37" s="9"/>
      <c r="J37" s="3" t="s">
        <v>41</v>
      </c>
      <c r="K37" s="8">
        <f t="shared" si="1"/>
        <v>34.96</v>
      </c>
      <c r="L37" s="3" t="s">
        <v>41</v>
      </c>
      <c r="M37" s="12"/>
      <c r="N37" s="12"/>
      <c r="O37" s="15">
        <v>0</v>
      </c>
      <c r="P37" s="9">
        <f t="shared" si="2"/>
        <v>0</v>
      </c>
      <c r="Q37" s="12"/>
      <c r="R37" s="12"/>
      <c r="S37" s="12"/>
      <c r="T37" s="12"/>
      <c r="U37" s="12"/>
      <c r="V37" s="12"/>
      <c r="W37" s="9">
        <f t="shared" si="7"/>
        <v>34.96</v>
      </c>
      <c r="X37" s="36"/>
    </row>
    <row r="38" spans="1:24" s="14" customFormat="1" ht="18" customHeight="1">
      <c r="A38" s="5">
        <v>684100</v>
      </c>
      <c r="B38" s="2" t="s">
        <v>39</v>
      </c>
      <c r="C38" s="5" t="s">
        <v>98</v>
      </c>
      <c r="D38" s="11">
        <v>1</v>
      </c>
      <c r="E38" s="7" t="s">
        <v>85</v>
      </c>
      <c r="F38" s="40" t="s">
        <v>63</v>
      </c>
      <c r="G38" s="9">
        <v>6225.19</v>
      </c>
      <c r="H38" s="3" t="s">
        <v>41</v>
      </c>
      <c r="I38" s="9"/>
      <c r="J38" s="3" t="s">
        <v>41</v>
      </c>
      <c r="K38" s="8">
        <f t="shared" si="1"/>
        <v>6225.19</v>
      </c>
      <c r="L38" s="3" t="s">
        <v>41</v>
      </c>
      <c r="M38" s="12"/>
      <c r="N38" s="12"/>
      <c r="O38" s="15">
        <v>0</v>
      </c>
      <c r="P38" s="9">
        <f t="shared" si="2"/>
        <v>0</v>
      </c>
      <c r="Q38" s="12"/>
      <c r="R38" s="12"/>
      <c r="S38" s="12"/>
      <c r="T38" s="12"/>
      <c r="U38" s="12"/>
      <c r="V38" s="12"/>
      <c r="W38" s="9">
        <f t="shared" si="7"/>
        <v>6225.19</v>
      </c>
      <c r="X38" s="37"/>
    </row>
    <row r="39" spans="1:24">
      <c r="W39" s="16">
        <f>SUM(W10:W38)</f>
        <v>181315.81000000003</v>
      </c>
    </row>
  </sheetData>
  <mergeCells count="1">
    <mergeCell ref="F2:O2"/>
  </mergeCells>
  <phoneticPr fontId="4" type="noConversion"/>
  <pageMargins left="0.70866141732283472" right="0.70866141732283472" top="0.74803149606299213" bottom="0.74803149606299213" header="0.31496062992125984" footer="0.31496062992125984"/>
  <pageSetup scale="53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Standard RA</vt:lpstr>
    </vt:vector>
  </TitlesOfParts>
  <Manager/>
  <Company>IHG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Chettri, Swecha</dc:creator>
  <cp:keywords/>
  <dc:description/>
  <cp:lastModifiedBy>ucj71n</cp:lastModifiedBy>
  <cp:revision/>
  <cp:lastPrinted>2023-10-09T03:22:45Z</cp:lastPrinted>
  <dcterms:created xsi:type="dcterms:W3CDTF">2023-03-16T06:01:36Z</dcterms:created>
  <dcterms:modified xsi:type="dcterms:W3CDTF">2023-10-09T03:45:59Z</dcterms:modified>
  <cp:category/>
  <cp:contentStatus/>
</cp:coreProperties>
</file>