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ddy/OneDrive/Application/Essex/GV903_Advanced Research Methods/"/>
    </mc:Choice>
  </mc:AlternateContent>
  <xr:revisionPtr revIDLastSave="0" documentId="13_ncr:1_{C6DF235B-4153-F44A-ABB1-26E99335DC66}" xr6:coauthVersionLast="47" xr6:coauthVersionMax="47" xr10:uidLastSave="{00000000-0000-0000-0000-000000000000}"/>
  <bookViews>
    <workbookView xWindow="380" yWindow="500" windowWidth="28040" windowHeight="16940" xr2:uid="{57740705-F154-A94E-89C5-F1CBC41CD0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5" i="1" l="1"/>
  <c r="G24" i="1"/>
  <c r="G2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  <c r="H3" i="1"/>
  <c r="H22" i="1" s="1"/>
  <c r="H23" i="1" s="1"/>
  <c r="H24" i="1" s="1"/>
  <c r="H25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J29" i="1"/>
  <c r="L24" i="1"/>
  <c r="F23" i="1"/>
  <c r="J10" i="1" s="1"/>
  <c r="D23" i="1"/>
  <c r="F22" i="1"/>
  <c r="D22" i="1"/>
  <c r="J17" i="1" l="1"/>
  <c r="J9" i="1"/>
  <c r="J2" i="1"/>
  <c r="J14" i="1"/>
  <c r="J6" i="1"/>
  <c r="J5" i="1"/>
  <c r="J21" i="1"/>
  <c r="J13" i="1"/>
  <c r="J20" i="1"/>
  <c r="J12" i="1"/>
  <c r="J4" i="1"/>
  <c r="J19" i="1"/>
  <c r="J11" i="1"/>
  <c r="J3" i="1"/>
  <c r="J16" i="1"/>
  <c r="J8" i="1"/>
  <c r="J15" i="1"/>
  <c r="J7" i="1"/>
  <c r="J18" i="1"/>
  <c r="J22" i="1" l="1"/>
  <c r="J23" i="1" s="1"/>
  <c r="J24" i="1" l="1"/>
  <c r="J25" i="1" s="1"/>
  <c r="J27" i="1" s="1"/>
  <c r="L27" i="1"/>
  <c r="M27" i="1" s="1"/>
  <c r="L26" i="1"/>
  <c r="M26" i="1" s="1"/>
</calcChain>
</file>

<file path=xl/sharedStrings.xml><?xml version="1.0" encoding="utf-8"?>
<sst xmlns="http://schemas.openxmlformats.org/spreadsheetml/2006/main" count="8" uniqueCount="7">
  <si>
    <t>Salary</t>
  </si>
  <si>
    <t>WhiteCollar</t>
  </si>
  <si>
    <t>SES</t>
  </si>
  <si>
    <t>TeachScore</t>
  </si>
  <si>
    <t>MotherEduc</t>
  </si>
  <si>
    <t>VerbalScore</t>
  </si>
  <si>
    <t>Sd_Teach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</si>
</sst>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EE525-56C5-5541-A31A-D764AC716A52}">
  <dimension ref="A1:M29"/>
  <sheetViews>
    <sheetView tabSelected="1" workbookViewId="0">
      <selection activeCell="G26" sqref="G26"/>
    </sheetView>
  </sheetViews>
  <sheetFormatPr baseColWidth="10" defaultRowHeight="16" x14ac:dyDescent="0.2"/>
  <sheetData>
    <row r="1" spans="1:10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J1" t="s">
        <v>6</v>
      </c>
    </row>
    <row r="2" spans="1:10" x14ac:dyDescent="0.2">
      <c r="A2" s="2">
        <v>3.83</v>
      </c>
      <c r="B2">
        <v>28.87</v>
      </c>
      <c r="C2">
        <v>7.2</v>
      </c>
      <c r="D2">
        <v>26.6</v>
      </c>
      <c r="E2">
        <v>6.19</v>
      </c>
      <c r="F2">
        <v>37.01</v>
      </c>
      <c r="G2">
        <f>(F2-35.0825)^2</f>
        <v>3.7152562499999804</v>
      </c>
      <c r="H2">
        <f>(D2-25.069)^2</f>
        <v>2.3439610000000073</v>
      </c>
      <c r="J2">
        <f>(F2-$F$23)^2</f>
        <v>3.7152562499999804</v>
      </c>
    </row>
    <row r="3" spans="1:10" x14ac:dyDescent="0.2">
      <c r="A3" s="2">
        <v>2.89</v>
      </c>
      <c r="B3">
        <v>20.100000000000001</v>
      </c>
      <c r="C3">
        <v>-11.71</v>
      </c>
      <c r="D3">
        <v>24.4</v>
      </c>
      <c r="E3">
        <v>5.17</v>
      </c>
      <c r="F3">
        <v>26.51</v>
      </c>
      <c r="G3">
        <f t="shared" ref="G3:G25" si="0">(F3-35.0825)^2</f>
        <v>73.487756250000032</v>
      </c>
      <c r="H3">
        <f t="shared" ref="H3:H21" si="1">(D3-25.069)^2</f>
        <v>0.44756100000000065</v>
      </c>
      <c r="J3">
        <f t="shared" ref="J3:J21" si="2">(F3-$F$23)^2</f>
        <v>73.487756250000032</v>
      </c>
    </row>
    <row r="4" spans="1:10" x14ac:dyDescent="0.2">
      <c r="A4" s="2">
        <v>2.86</v>
      </c>
      <c r="B4">
        <v>69.05</v>
      </c>
      <c r="C4">
        <v>12.32</v>
      </c>
      <c r="D4">
        <v>25.7</v>
      </c>
      <c r="E4">
        <v>7.04</v>
      </c>
      <c r="F4">
        <v>36.51</v>
      </c>
      <c r="G4">
        <f t="shared" si="0"/>
        <v>2.0377562499999855</v>
      </c>
      <c r="H4">
        <f t="shared" si="1"/>
        <v>0.39816100000000026</v>
      </c>
      <c r="J4">
        <f t="shared" si="2"/>
        <v>2.0377562499999855</v>
      </c>
    </row>
    <row r="5" spans="1:10" x14ac:dyDescent="0.2">
      <c r="A5" s="2">
        <v>2.92</v>
      </c>
      <c r="B5">
        <v>65.400000000000006</v>
      </c>
      <c r="C5">
        <v>14.28</v>
      </c>
      <c r="D5">
        <v>25.7</v>
      </c>
      <c r="E5">
        <v>7.1</v>
      </c>
      <c r="F5">
        <v>40.700000000000003</v>
      </c>
      <c r="G5">
        <f t="shared" si="0"/>
        <v>31.556306249999995</v>
      </c>
      <c r="H5">
        <f t="shared" si="1"/>
        <v>0.39816100000000026</v>
      </c>
      <c r="J5">
        <f t="shared" si="2"/>
        <v>31.556306249999995</v>
      </c>
    </row>
    <row r="6" spans="1:10" x14ac:dyDescent="0.2">
      <c r="A6" s="2">
        <v>3.06</v>
      </c>
      <c r="B6">
        <v>29.59</v>
      </c>
      <c r="C6">
        <v>6.31</v>
      </c>
      <c r="D6">
        <v>25.4</v>
      </c>
      <c r="E6">
        <v>6.15</v>
      </c>
      <c r="F6">
        <v>37.1</v>
      </c>
      <c r="G6">
        <f t="shared" si="0"/>
        <v>4.0703062499999927</v>
      </c>
      <c r="H6">
        <f t="shared" si="1"/>
        <v>0.10956099999999969</v>
      </c>
      <c r="J6">
        <f t="shared" si="2"/>
        <v>4.0703062499999927</v>
      </c>
    </row>
    <row r="7" spans="1:10" x14ac:dyDescent="0.2">
      <c r="A7" s="2">
        <v>2.0699999999999998</v>
      </c>
      <c r="B7">
        <v>44.82</v>
      </c>
      <c r="C7">
        <v>6.16</v>
      </c>
      <c r="D7">
        <v>21.6</v>
      </c>
      <c r="E7">
        <v>6.41</v>
      </c>
      <c r="F7">
        <v>33.9</v>
      </c>
      <c r="G7">
        <f t="shared" si="0"/>
        <v>1.3983062500000107</v>
      </c>
      <c r="H7">
        <f t="shared" si="1"/>
        <v>12.033960999999984</v>
      </c>
      <c r="J7">
        <f t="shared" si="2"/>
        <v>1.3983062500000107</v>
      </c>
    </row>
    <row r="8" spans="1:10" x14ac:dyDescent="0.2">
      <c r="A8" s="2">
        <v>2.52</v>
      </c>
      <c r="B8">
        <v>77.37</v>
      </c>
      <c r="C8">
        <v>12.7</v>
      </c>
      <c r="D8">
        <v>24.9</v>
      </c>
      <c r="E8">
        <v>6.86</v>
      </c>
      <c r="F8">
        <v>41.8</v>
      </c>
      <c r="G8">
        <f t="shared" si="0"/>
        <v>45.124806249999921</v>
      </c>
      <c r="H8">
        <f t="shared" si="1"/>
        <v>2.8561000000000163E-2</v>
      </c>
      <c r="J8">
        <f t="shared" si="2"/>
        <v>45.124806249999921</v>
      </c>
    </row>
    <row r="9" spans="1:10" x14ac:dyDescent="0.2">
      <c r="A9" s="2">
        <v>2.4500000000000002</v>
      </c>
      <c r="B9">
        <v>24.67</v>
      </c>
      <c r="C9">
        <v>-0.17</v>
      </c>
      <c r="D9">
        <v>25.01</v>
      </c>
      <c r="E9">
        <v>5.78</v>
      </c>
      <c r="F9">
        <v>33.4</v>
      </c>
      <c r="G9">
        <f t="shared" si="0"/>
        <v>2.8308062500000153</v>
      </c>
      <c r="H9">
        <f t="shared" si="1"/>
        <v>3.4809999999997048E-3</v>
      </c>
      <c r="J9">
        <f t="shared" si="2"/>
        <v>2.8308062500000153</v>
      </c>
    </row>
    <row r="10" spans="1:10" x14ac:dyDescent="0.2">
      <c r="A10" s="2">
        <v>3.13</v>
      </c>
      <c r="B10">
        <v>65.010000000000005</v>
      </c>
      <c r="C10">
        <v>9.85</v>
      </c>
      <c r="D10">
        <v>26.6</v>
      </c>
      <c r="E10">
        <v>6.51</v>
      </c>
      <c r="F10">
        <v>41.01</v>
      </c>
      <c r="G10">
        <f t="shared" si="0"/>
        <v>35.135256249999941</v>
      </c>
      <c r="H10">
        <f t="shared" si="1"/>
        <v>2.3439610000000073</v>
      </c>
      <c r="J10">
        <f t="shared" si="2"/>
        <v>35.135256249999941</v>
      </c>
    </row>
    <row r="11" spans="1:10" x14ac:dyDescent="0.2">
      <c r="A11" s="2">
        <v>2.44</v>
      </c>
      <c r="B11">
        <v>9.99</v>
      </c>
      <c r="C11">
        <v>-0.05</v>
      </c>
      <c r="D11">
        <v>28.01</v>
      </c>
      <c r="E11">
        <v>5.57</v>
      </c>
      <c r="F11">
        <v>37.200000000000003</v>
      </c>
      <c r="G11">
        <f t="shared" si="0"/>
        <v>4.4838062499999989</v>
      </c>
      <c r="H11">
        <f t="shared" si="1"/>
        <v>8.649481000000014</v>
      </c>
      <c r="J11">
        <f t="shared" si="2"/>
        <v>4.4838062499999989</v>
      </c>
    </row>
    <row r="12" spans="1:10" x14ac:dyDescent="0.2">
      <c r="A12" s="2">
        <v>2.09</v>
      </c>
      <c r="B12">
        <v>12.2</v>
      </c>
      <c r="C12">
        <v>-12.86</v>
      </c>
      <c r="D12">
        <v>23.51</v>
      </c>
      <c r="E12">
        <v>5.62</v>
      </c>
      <c r="F12">
        <v>23.3</v>
      </c>
      <c r="G12">
        <f t="shared" si="0"/>
        <v>138.82730625000005</v>
      </c>
      <c r="H12">
        <f t="shared" si="1"/>
        <v>2.4304809999999923</v>
      </c>
      <c r="J12">
        <f t="shared" si="2"/>
        <v>138.82730625000005</v>
      </c>
    </row>
    <row r="13" spans="1:10" x14ac:dyDescent="0.2">
      <c r="A13" s="2">
        <v>2.52</v>
      </c>
      <c r="B13">
        <v>22.55</v>
      </c>
      <c r="C13">
        <v>0.92</v>
      </c>
      <c r="D13">
        <v>23.6</v>
      </c>
      <c r="E13">
        <v>5.34</v>
      </c>
      <c r="F13">
        <v>35.200000000000003</v>
      </c>
      <c r="G13">
        <f t="shared" si="0"/>
        <v>1.3806249999999933E-2</v>
      </c>
      <c r="H13">
        <f t="shared" si="1"/>
        <v>2.1579609999999931</v>
      </c>
      <c r="J13">
        <f t="shared" si="2"/>
        <v>1.3806249999999933E-2</v>
      </c>
    </row>
    <row r="14" spans="1:10" x14ac:dyDescent="0.2">
      <c r="A14" s="2">
        <v>2.2200000000000002</v>
      </c>
      <c r="B14">
        <v>14.3</v>
      </c>
      <c r="C14">
        <v>4.7699999999999996</v>
      </c>
      <c r="D14">
        <v>24.51</v>
      </c>
      <c r="E14">
        <v>5.8</v>
      </c>
      <c r="F14">
        <v>34.9</v>
      </c>
      <c r="G14">
        <f t="shared" si="0"/>
        <v>3.3306250000001661E-2</v>
      </c>
      <c r="H14">
        <f t="shared" si="1"/>
        <v>0.31248099999999718</v>
      </c>
      <c r="J14">
        <f t="shared" si="2"/>
        <v>3.3306250000001661E-2</v>
      </c>
    </row>
    <row r="15" spans="1:10" x14ac:dyDescent="0.2">
      <c r="A15" s="2">
        <v>2.67</v>
      </c>
      <c r="B15">
        <v>31.79</v>
      </c>
      <c r="C15">
        <v>-0.96</v>
      </c>
      <c r="D15">
        <v>25.8</v>
      </c>
      <c r="E15">
        <v>6.19</v>
      </c>
      <c r="F15">
        <v>33.1</v>
      </c>
      <c r="G15">
        <f t="shared" si="0"/>
        <v>3.9303062500000068</v>
      </c>
      <c r="H15">
        <f t="shared" si="1"/>
        <v>0.53436100000000242</v>
      </c>
      <c r="J15">
        <f t="shared" si="2"/>
        <v>3.9303062500000068</v>
      </c>
    </row>
    <row r="16" spans="1:10" x14ac:dyDescent="0.2">
      <c r="A16" s="2">
        <v>2.71</v>
      </c>
      <c r="B16">
        <v>11.6</v>
      </c>
      <c r="C16">
        <v>-16.04</v>
      </c>
      <c r="D16">
        <v>25.2</v>
      </c>
      <c r="E16">
        <v>5.62</v>
      </c>
      <c r="F16">
        <v>22.7</v>
      </c>
      <c r="G16">
        <f t="shared" si="0"/>
        <v>153.3263062500001</v>
      </c>
      <c r="H16">
        <f t="shared" si="1"/>
        <v>1.7161000000000058E-2</v>
      </c>
      <c r="J16">
        <f t="shared" si="2"/>
        <v>153.3263062500001</v>
      </c>
    </row>
    <row r="17" spans="1:13" x14ac:dyDescent="0.2">
      <c r="A17" s="2">
        <v>3.14</v>
      </c>
      <c r="B17">
        <v>68.47</v>
      </c>
      <c r="C17">
        <v>10.62</v>
      </c>
      <c r="D17">
        <v>25.01</v>
      </c>
      <c r="E17">
        <v>6.94</v>
      </c>
      <c r="F17">
        <v>39.700000000000003</v>
      </c>
      <c r="G17">
        <f t="shared" si="0"/>
        <v>21.321306249999996</v>
      </c>
      <c r="H17">
        <f t="shared" si="1"/>
        <v>3.4809999999997048E-3</v>
      </c>
      <c r="J17">
        <f t="shared" si="2"/>
        <v>21.321306249999996</v>
      </c>
    </row>
    <row r="18" spans="1:13" x14ac:dyDescent="0.2">
      <c r="A18" s="2">
        <v>3.54</v>
      </c>
      <c r="B18">
        <v>42.64</v>
      </c>
      <c r="C18">
        <v>2.66</v>
      </c>
      <c r="D18">
        <v>25.01</v>
      </c>
      <c r="E18">
        <v>6.33</v>
      </c>
      <c r="F18">
        <v>31.8</v>
      </c>
      <c r="G18">
        <f t="shared" si="0"/>
        <v>10.774806250000015</v>
      </c>
      <c r="H18">
        <f t="shared" si="1"/>
        <v>3.4809999999997048E-3</v>
      </c>
      <c r="J18">
        <f t="shared" si="2"/>
        <v>10.774806250000015</v>
      </c>
    </row>
    <row r="19" spans="1:13" x14ac:dyDescent="0.2">
      <c r="A19" s="2">
        <v>2.52</v>
      </c>
      <c r="B19">
        <v>16.7</v>
      </c>
      <c r="C19">
        <v>-10.99</v>
      </c>
      <c r="D19">
        <v>24.8</v>
      </c>
      <c r="E19">
        <v>6.01</v>
      </c>
      <c r="F19">
        <v>31.7</v>
      </c>
      <c r="G19">
        <f t="shared" si="0"/>
        <v>11.441306250000025</v>
      </c>
      <c r="H19">
        <f t="shared" si="1"/>
        <v>7.2360999999999107E-2</v>
      </c>
      <c r="J19">
        <f t="shared" si="2"/>
        <v>11.441306250000025</v>
      </c>
    </row>
    <row r="20" spans="1:13" x14ac:dyDescent="0.2">
      <c r="A20" s="2">
        <v>2.68</v>
      </c>
      <c r="B20">
        <v>86.27</v>
      </c>
      <c r="C20">
        <v>15.03</v>
      </c>
      <c r="D20">
        <v>25.51</v>
      </c>
      <c r="E20">
        <v>7.51</v>
      </c>
      <c r="F20">
        <v>43.1</v>
      </c>
      <c r="G20">
        <f t="shared" si="0"/>
        <v>64.280306249999967</v>
      </c>
      <c r="H20">
        <f t="shared" si="1"/>
        <v>0.19448100000000221</v>
      </c>
      <c r="J20">
        <f t="shared" si="2"/>
        <v>64.280306249999967</v>
      </c>
    </row>
    <row r="21" spans="1:13" x14ac:dyDescent="0.2">
      <c r="A21" s="2">
        <v>2.37</v>
      </c>
      <c r="B21">
        <v>76.73</v>
      </c>
      <c r="C21">
        <v>12.77</v>
      </c>
      <c r="D21">
        <v>24.51</v>
      </c>
      <c r="E21">
        <v>6.96</v>
      </c>
      <c r="F21">
        <v>41.01</v>
      </c>
      <c r="G21">
        <f t="shared" si="0"/>
        <v>35.135256249999941</v>
      </c>
      <c r="H21">
        <f t="shared" si="1"/>
        <v>0.31248099999999718</v>
      </c>
      <c r="J21">
        <f t="shared" si="2"/>
        <v>35.135256249999941</v>
      </c>
    </row>
    <row r="22" spans="1:13" x14ac:dyDescent="0.2">
      <c r="D22">
        <f>SUM(D2:D21)</f>
        <v>501.38</v>
      </c>
      <c r="F22">
        <f>SUM(F2:F21)</f>
        <v>701.65000000000009</v>
      </c>
      <c r="G22">
        <f>SUM(G2:G21)</f>
        <v>642.92437500000005</v>
      </c>
      <c r="H22">
        <f>SUM(H2:H21)</f>
        <v>32.795580000000008</v>
      </c>
      <c r="J22">
        <f>SUM(J2:J21)</f>
        <v>642.92437500000005</v>
      </c>
    </row>
    <row r="23" spans="1:13" x14ac:dyDescent="0.2">
      <c r="D23">
        <f>AVERAGE(D2:D21)</f>
        <v>25.068999999999999</v>
      </c>
      <c r="F23">
        <f>AVERAGE(F2:F21)</f>
        <v>35.082500000000003</v>
      </c>
      <c r="H23">
        <f>H22/19</f>
        <v>1.7260831578947373</v>
      </c>
      <c r="J23">
        <f>J22/19</f>
        <v>33.838125000000005</v>
      </c>
    </row>
    <row r="24" spans="1:13" x14ac:dyDescent="0.2">
      <c r="G24">
        <f>(2.074)^2*20/G22</f>
        <v>0.13380970351295202</v>
      </c>
      <c r="H24">
        <f>SQRT(H23)</f>
        <v>1.3138048401093434</v>
      </c>
      <c r="J24">
        <f>SQRT(J23)</f>
        <v>5.8170546670974312</v>
      </c>
      <c r="L24">
        <f>SQRT(20)</f>
        <v>4.4721359549995796</v>
      </c>
    </row>
    <row r="25" spans="1:13" x14ac:dyDescent="0.2">
      <c r="G25">
        <f>1-G24</f>
        <v>0.86619029648704804</v>
      </c>
      <c r="H25">
        <f>H24/L24</f>
        <v>0.29377569316527341</v>
      </c>
      <c r="J25">
        <f>J24/L24</f>
        <v>1.3007329664462264</v>
      </c>
    </row>
    <row r="26" spans="1:13" x14ac:dyDescent="0.2">
      <c r="L26">
        <f>J23-J25*J29</f>
        <v>33.162162875973195</v>
      </c>
      <c r="M26">
        <f>L26-D23</f>
        <v>8.0931628759731957</v>
      </c>
    </row>
    <row r="27" spans="1:13" x14ac:dyDescent="0.2">
      <c r="J27">
        <f>(F23-D23)/J25</f>
        <v>7.6983518203265069</v>
      </c>
      <c r="L27">
        <f>J23+J25*J29</f>
        <v>34.514087124026815</v>
      </c>
      <c r="M27">
        <f>L27-D23</f>
        <v>9.4450871240268164</v>
      </c>
    </row>
    <row r="29" spans="1:13" x14ac:dyDescent="0.2">
      <c r="J29">
        <f>_xlfn.T.DIST(0.05,19,TRUE)</f>
        <v>0.51967785968678115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Qi</dc:creator>
  <cp:lastModifiedBy>Zhu Qi</cp:lastModifiedBy>
  <dcterms:created xsi:type="dcterms:W3CDTF">2021-10-25T19:42:28Z</dcterms:created>
  <dcterms:modified xsi:type="dcterms:W3CDTF">2021-11-02T23:42:22Z</dcterms:modified>
</cp:coreProperties>
</file>