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assignment\Data analytics\Excel\Assignment -2 Countif-sumif-exercises\"/>
    </mc:Choice>
  </mc:AlternateContent>
  <xr:revisionPtr revIDLastSave="0" documentId="13_ncr:1_{49D6F54E-D72A-4572-B400-265A1425693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3" l="1"/>
  <c r="F9" i="2"/>
  <c r="F10" i="3" l="1"/>
  <c r="F11" i="3"/>
  <c r="E10" i="3"/>
  <c r="E11" i="3"/>
  <c r="D10" i="3"/>
  <c r="D11" i="3"/>
  <c r="E9" i="3"/>
  <c r="D9" i="3"/>
  <c r="C10" i="3"/>
  <c r="C11" i="3"/>
  <c r="C9" i="3"/>
  <c r="B11" i="3" l="1"/>
  <c r="B10" i="3"/>
  <c r="B2" i="3"/>
  <c r="C2" i="3"/>
  <c r="B9" i="3"/>
  <c r="F3" i="3"/>
  <c r="F4" i="3"/>
  <c r="F5" i="3"/>
  <c r="F2" i="3"/>
  <c r="E2" i="3"/>
  <c r="E3" i="3"/>
  <c r="E4" i="3"/>
  <c r="E5" i="3"/>
  <c r="D5" i="3"/>
  <c r="D4" i="3"/>
  <c r="D3" i="3"/>
  <c r="D2" i="3"/>
  <c r="C5" i="3"/>
  <c r="C4" i="3"/>
  <c r="C3" i="3"/>
  <c r="B5" i="3"/>
  <c r="B4" i="3"/>
  <c r="B3" i="3"/>
  <c r="F52" i="1"/>
  <c r="F49" i="1"/>
  <c r="F48" i="1"/>
  <c r="F47" i="1"/>
  <c r="F45" i="1"/>
  <c r="F44" i="1"/>
  <c r="F43" i="1"/>
  <c r="F42" i="1"/>
  <c r="F33" i="1" l="1"/>
  <c r="F39" i="1"/>
  <c r="F38" i="1"/>
  <c r="F37" i="1"/>
  <c r="F36" i="1"/>
  <c r="F32" i="1"/>
  <c r="F31" i="1"/>
  <c r="F30" i="1"/>
  <c r="F29" i="1"/>
  <c r="F10" i="2"/>
  <c r="F11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<sst xmlns="http://schemas.openxmlformats.org/spreadsheetml/2006/main" count="1531" uniqueCount="76">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</sst>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 xr:uid="{00000000-0005-0000-0000-000003000000}"/>
    <cellStyle name="normální_List2" xfId="2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opLeftCell="A34" workbookViewId="0">
      <selection activeCell="F36" sqref="F36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COUNTIF(G2:G25,G2)</f>
        <v>4</v>
      </c>
    </row>
    <row r="30" spans="1:7" x14ac:dyDescent="0.3">
      <c r="E30" s="4" t="s">
        <v>36</v>
      </c>
      <c r="F30">
        <f>COUNTIF(D2:D25,D3)</f>
        <v>8</v>
      </c>
    </row>
    <row r="31" spans="1:7" x14ac:dyDescent="0.3">
      <c r="E31" s="4" t="s">
        <v>37</v>
      </c>
      <c r="F31">
        <f>COUNTIF(F2:F24,F3)</f>
        <v>7</v>
      </c>
    </row>
    <row r="32" spans="1:7" x14ac:dyDescent="0.3">
      <c r="E32" s="4" t="s">
        <v>38</v>
      </c>
      <c r="F32">
        <f>COUNTIF(C5:C25,C3)</f>
        <v>5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SUMIF(D2:D25,D6,E2:E25)</f>
        <v>105</v>
      </c>
    </row>
    <row r="37" spans="5:6" x14ac:dyDescent="0.3">
      <c r="E37" s="4" t="s">
        <v>28</v>
      </c>
      <c r="F37">
        <f>SUMIF(D2:D25,D3,E2:E25)</f>
        <v>164</v>
      </c>
    </row>
    <row r="38" spans="5:6" x14ac:dyDescent="0.3">
      <c r="E38" s="4" t="s">
        <v>34</v>
      </c>
      <c r="F38">
        <f>SUMIF(F2:F25,F2,E2:E25)</f>
        <v>156</v>
      </c>
    </row>
    <row r="39" spans="5:6" x14ac:dyDescent="0.3">
      <c r="E39" s="4" t="s">
        <v>44</v>
      </c>
      <c r="F39">
        <f>SUMIFS(E2:E25,F2:F25,"truck*")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COUNTIFS(G2:G25,"Boston",B2:B25,"&gt;2/3/2013")</f>
        <v>0</v>
      </c>
    </row>
    <row r="45" spans="5:6" x14ac:dyDescent="0.3">
      <c r="E45" s="4" t="s">
        <v>42</v>
      </c>
      <c r="F45">
        <f>COUNTIFS(B2:B25,"&gt;2/3/2013",B2:B25,"&lt;2/6/2013")</f>
        <v>0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SUMIFS(E2:E25,D2:D25,D12,G2:G25,"NY")</f>
        <v>25</v>
      </c>
    </row>
    <row r="48" spans="5:6" x14ac:dyDescent="0.3">
      <c r="E48" s="4" t="s">
        <v>33</v>
      </c>
      <c r="F48">
        <f>SUMIFS(E2:E25,G2:G25,G22,F2:F25,F7)</f>
        <v>75</v>
      </c>
    </row>
    <row r="49" spans="5:6" x14ac:dyDescent="0.3">
      <c r="E49" s="4" t="s">
        <v>43</v>
      </c>
      <c r="F49">
        <f>SUMIFS(E2:E25,B2:B25,"&gt;2/3/2013",B2:B25,"&lt;2/6/2013")</f>
        <v>0</v>
      </c>
    </row>
    <row r="52" spans="5:6" x14ac:dyDescent="0.3">
      <c r="E52" s="4" t="s">
        <v>32</v>
      </c>
      <c r="F52">
        <f>SUMIF(G2:G25,"NY",E2:E25)+SUMIF(G2:G25,"Baltimore",E2:E25)+SUMIF(G2:G25,"Philadelphia",E2:E25)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tabSelected="1" workbookViewId="0">
      <selection activeCell="H5" sqref="H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COUNTIF(B16:B241,A2)</f>
        <v>71</v>
      </c>
      <c r="C2" s="2">
        <f>SUMIF(B17:B242,A2,E17:E242)</f>
        <v>710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x14ac:dyDescent="0.3">
      <c r="A3" s="9" t="s">
        <v>47</v>
      </c>
      <c r="B3" s="2">
        <f>COUNTIF(B16:B241,A3)</f>
        <v>46</v>
      </c>
      <c r="C3" s="2">
        <f>SUMIF(B17:B242,A3,E17:E242)</f>
        <v>1934</v>
      </c>
      <c r="D3" s="2">
        <f>COUNTIFS(B16:B241,A3,D16:D241,"cash")</f>
        <v>31</v>
      </c>
      <c r="E3" s="2">
        <f t="shared" ref="E3:E5" si="0">COUNTIFS(B17:B242,A3,D17:D242,"credit card")</f>
        <v>15</v>
      </c>
      <c r="F3" s="2">
        <f t="shared" ref="F3:F5" si="1">SUMIFS(E17:E242,B17:B242,A3,D17:D242,"cash")</f>
        <v>1350</v>
      </c>
    </row>
    <row r="4" spans="1:6" x14ac:dyDescent="0.3">
      <c r="A4" s="10" t="s">
        <v>48</v>
      </c>
      <c r="B4" s="2">
        <f>COUNTIF(B16:B241,A4)</f>
        <v>50</v>
      </c>
      <c r="C4" s="2">
        <f>SUMIF(B17:B242,A4,E17:E242)</f>
        <v>1650</v>
      </c>
      <c r="D4" s="2">
        <f>COUNTIFS(B16:B241,A4,D16:D241,"cash")</f>
        <v>35</v>
      </c>
      <c r="E4" s="2">
        <f t="shared" si="0"/>
        <v>15</v>
      </c>
      <c r="F4" s="2">
        <f t="shared" si="1"/>
        <v>1155</v>
      </c>
    </row>
    <row r="5" spans="1:6" x14ac:dyDescent="0.3">
      <c r="A5" s="2" t="s">
        <v>52</v>
      </c>
      <c r="B5" s="2">
        <f>COUNTIF(B16:B241,A5)</f>
        <v>32</v>
      </c>
      <c r="C5" s="2">
        <f>SUMIF(B17:B242,A5,E17:E242)</f>
        <v>1119</v>
      </c>
      <c r="D5" s="2">
        <f>COUNTIFS(B16:B241,A5,D16:D241,"cash")</f>
        <v>21</v>
      </c>
      <c r="E5" s="2">
        <f t="shared" si="0"/>
        <v>11</v>
      </c>
      <c r="F5" s="2">
        <f t="shared" si="1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COUNTIF(C16:C241,A9)</f>
        <v>25</v>
      </c>
      <c r="C9" s="2">
        <f>SUMIF(C16:C241,A9,E16:E241)</f>
        <v>688</v>
      </c>
      <c r="D9" s="2">
        <f>COUNTIFS(C16:C241,A9,B16:B241,"Shaving")</f>
        <v>7</v>
      </c>
      <c r="E9" s="2">
        <f>COUNTIFS(C16:C241,A9,B16:B241,"Kids")</f>
        <v>1</v>
      </c>
      <c r="F9" s="2">
        <f>SUMIFS(E16:E241,C16:C241,A9,A16:A241,"&gt;=5/10/2013",A16:A241,"&lt;=5/20/2013",B16:B241,"Shaving")</f>
        <v>0</v>
      </c>
    </row>
    <row r="10" spans="1:6" x14ac:dyDescent="0.3">
      <c r="A10" s="9" t="s">
        <v>54</v>
      </c>
      <c r="B10" s="2">
        <f>COUNTIF(C17:C242,A10)</f>
        <v>31</v>
      </c>
      <c r="C10" s="2">
        <f t="shared" ref="C10:C11" si="2">SUMIF(C17:C242,A10,E17:E242)</f>
        <v>965</v>
      </c>
      <c r="D10" s="2">
        <f t="shared" ref="D10:D11" si="3">COUNTIFS(C17:C242,A10,B17:B242,"Shaving")</f>
        <v>8</v>
      </c>
      <c r="E10" s="2">
        <f t="shared" ref="E10:E11" si="4">COUNTIFS(C17:C242,A10,B17:B242,"Kids")</f>
        <v>1</v>
      </c>
      <c r="F10" s="2">
        <f t="shared" ref="F10:F11" si="5">SUMIFS(E17:E242,C17:C242,A10,A17:A242,"&gt;=5/10/2013",A17:A242,"&lt;=5/20/2013",B17:B242,"Shaving")</f>
        <v>0</v>
      </c>
    </row>
    <row r="11" spans="1:6" x14ac:dyDescent="0.3">
      <c r="A11" s="9" t="s">
        <v>56</v>
      </c>
      <c r="B11" s="2">
        <f>COUNTIF(C18:C243,A11)</f>
        <v>23</v>
      </c>
      <c r="C11" s="2">
        <f t="shared" si="2"/>
        <v>701</v>
      </c>
      <c r="D11" s="2">
        <f t="shared" si="3"/>
        <v>5</v>
      </c>
      <c r="E11" s="2">
        <f t="shared" si="4"/>
        <v>1</v>
      </c>
      <c r="F11" s="2">
        <f t="shared" si="5"/>
        <v>0</v>
      </c>
    </row>
    <row r="12" spans="1:6" x14ac:dyDescent="0.3">
      <c r="B12" s="16"/>
      <c r="E12" s="2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1"/>
  <sheetViews>
    <sheetView workbookViewId="0">
      <selection activeCell="F9" sqref="F9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 xr:uid="{00000000-0004-0000-0300-000000000000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Srinath Reddy</cp:lastModifiedBy>
  <dcterms:created xsi:type="dcterms:W3CDTF">2013-06-05T17:23:06Z</dcterms:created>
  <dcterms:modified xsi:type="dcterms:W3CDTF">2021-12-06T10:28:10Z</dcterms:modified>
</cp:coreProperties>
</file>