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I:\Staff Information Board\HR\Recruitment\"/>
    </mc:Choice>
  </mc:AlternateContent>
  <bookViews>
    <workbookView xWindow="0" yWindow="0" windowWidth="19200" windowHeight="8172"/>
  </bookViews>
  <sheets>
    <sheet name="Authority to Recruit Form" sheetId="1" r:id="rId1"/>
    <sheet name="Roster" sheetId="4" r:id="rId2"/>
  </sheets>
  <definedNames>
    <definedName name="_xlnm.Print_Area" localSheetId="0">'Authority to Recruit Form'!$A$1:$G$38</definedName>
  </definedNames>
  <calcPr calcId="152511"/>
</workbook>
</file>

<file path=xl/calcChain.xml><?xml version="1.0" encoding="utf-8"?>
<calcChain xmlns="http://schemas.openxmlformats.org/spreadsheetml/2006/main">
  <c r="I23" i="4" l="1"/>
  <c r="I19" i="4"/>
  <c r="I15" i="4"/>
  <c r="I11" i="4"/>
  <c r="H23" i="4"/>
  <c r="G23" i="4"/>
  <c r="F23" i="4"/>
  <c r="E23" i="4"/>
  <c r="D23" i="4"/>
  <c r="C23" i="4"/>
  <c r="H11" i="4"/>
  <c r="G11" i="4"/>
  <c r="F11" i="4"/>
  <c r="E11" i="4"/>
  <c r="D11" i="4"/>
  <c r="C11" i="4"/>
  <c r="H15" i="4"/>
  <c r="G15" i="4"/>
  <c r="F15" i="4"/>
  <c r="E15" i="4"/>
  <c r="D15" i="4"/>
  <c r="C15" i="4"/>
  <c r="H19" i="4"/>
  <c r="G19" i="4"/>
  <c r="G24" i="4"/>
  <c r="F19" i="4"/>
  <c r="E19" i="4"/>
  <c r="D19" i="4"/>
  <c r="C19" i="4"/>
  <c r="R15" i="1"/>
  <c r="R11" i="1"/>
  <c r="S15" i="1"/>
  <c r="T11" i="1"/>
  <c r="T15" i="1"/>
  <c r="R17" i="1"/>
  <c r="S17" i="1"/>
  <c r="T17" i="1"/>
  <c r="U17" i="1"/>
  <c r="R21" i="1"/>
  <c r="S21" i="1"/>
  <c r="T21" i="1"/>
  <c r="C24" i="4"/>
  <c r="I24" i="4"/>
  <c r="J19" i="4"/>
  <c r="J23" i="4"/>
  <c r="D24" i="4"/>
  <c r="J11" i="4"/>
  <c r="F24" i="4"/>
  <c r="J15" i="4"/>
  <c r="H24" i="4"/>
  <c r="V17" i="1"/>
  <c r="E24" i="4"/>
  <c r="J24" i="4"/>
  <c r="S11" i="1"/>
</calcChain>
</file>

<file path=xl/sharedStrings.xml><?xml version="1.0" encoding="utf-8"?>
<sst xmlns="http://schemas.openxmlformats.org/spreadsheetml/2006/main" count="120" uniqueCount="91">
  <si>
    <t>Store</t>
  </si>
  <si>
    <t>Status</t>
  </si>
  <si>
    <t>Award Class No:</t>
  </si>
  <si>
    <t>Award Rate</t>
  </si>
  <si>
    <t>Frequency of payment</t>
  </si>
  <si>
    <t>Laundry</t>
  </si>
  <si>
    <t>First Aid</t>
  </si>
  <si>
    <t>Staffworks rate</t>
  </si>
  <si>
    <t>2101 - Elizabeth Street</t>
  </si>
  <si>
    <t>Permanent Part-time (PPT)</t>
  </si>
  <si>
    <t>A03 - 17y Retail</t>
  </si>
  <si>
    <t>Per hour</t>
  </si>
  <si>
    <t>per week</t>
  </si>
  <si>
    <t>2107 - Bondi Junction</t>
  </si>
  <si>
    <t>A07 - Adult Retail 20yrs +</t>
  </si>
  <si>
    <t>2108 - Macarthur Square</t>
  </si>
  <si>
    <t>2110 - Eastgardens</t>
  </si>
  <si>
    <t>A14 - Specialist</t>
  </si>
  <si>
    <t>2113 - Miranda</t>
  </si>
  <si>
    <t>A15 - Supervisor</t>
  </si>
  <si>
    <t>2201 - Canberra Centre</t>
  </si>
  <si>
    <t>A16 - Qualified Person</t>
  </si>
  <si>
    <t>2202 - Woden Plaza</t>
  </si>
  <si>
    <t>C01 - 16y Clerk Lv1</t>
  </si>
  <si>
    <t>8401 - Birkenhead Point</t>
  </si>
  <si>
    <t>C03 - 18y Clerk Lv1</t>
  </si>
  <si>
    <t>2105 - Warringah Mall</t>
  </si>
  <si>
    <t>C04 - 19y Clerk Lv1</t>
  </si>
  <si>
    <t>C63 - 18y HO Clerk Lv3</t>
  </si>
  <si>
    <t>C62 - 19y+ HO Clerk Lv3</t>
  </si>
  <si>
    <t xml:space="preserve">ROSTER FOR FT OR PPT </t>
  </si>
  <si>
    <t>Shifts</t>
  </si>
  <si>
    <t>Shift</t>
  </si>
  <si>
    <t>Week</t>
  </si>
  <si>
    <t>Hours</t>
  </si>
  <si>
    <t>SUN</t>
  </si>
  <si>
    <t>MON</t>
  </si>
  <si>
    <t>TUES</t>
  </si>
  <si>
    <t>WED</t>
  </si>
  <si>
    <t>THUR</t>
  </si>
  <si>
    <t>FRI</t>
  </si>
  <si>
    <t>SAT</t>
  </si>
  <si>
    <t>ONE</t>
  </si>
  <si>
    <t>From</t>
  </si>
  <si>
    <t>To</t>
  </si>
  <si>
    <t>TWO</t>
  </si>
  <si>
    <t>THREE</t>
  </si>
  <si>
    <t>FOUR</t>
  </si>
  <si>
    <t>TOTAL</t>
  </si>
  <si>
    <t>TOTAL HOURS EXCL MEAL BREAKS</t>
  </si>
  <si>
    <t>Meal Break</t>
  </si>
  <si>
    <t>45 minutes</t>
  </si>
  <si>
    <t>Meal break</t>
  </si>
  <si>
    <t>Note: All times must be entered in 24 hour format e.g. 1 pm must be entered as 13:00</t>
  </si>
  <si>
    <t>A08 - Aldults 95%</t>
  </si>
  <si>
    <t>Max First Aid</t>
  </si>
  <si>
    <t>Max Laundry</t>
  </si>
  <si>
    <t>Max Other</t>
  </si>
  <si>
    <t>Merit</t>
  </si>
  <si>
    <t xml:space="preserve">Laundry </t>
  </si>
  <si>
    <t>Other</t>
  </si>
  <si>
    <t>Allowances</t>
  </si>
  <si>
    <t>POSITION DETAILS</t>
  </si>
  <si>
    <t>Reason for vacancy:</t>
  </si>
  <si>
    <t>APPROVAL PROCESS</t>
  </si>
  <si>
    <t>Comments:</t>
  </si>
  <si>
    <t>Date position will be vacant:</t>
  </si>
  <si>
    <t>Name:</t>
  </si>
  <si>
    <t>Name of person replacing:</t>
  </si>
  <si>
    <t>AUTHORITY TO RECRUIT FORM</t>
  </si>
  <si>
    <t>Number of positions:</t>
  </si>
  <si>
    <t xml:space="preserve">Site: </t>
  </si>
  <si>
    <t>Company / Area:</t>
  </si>
  <si>
    <t xml:space="preserve"> Managers Name:</t>
  </si>
  <si>
    <t>Requisition Number:</t>
  </si>
  <si>
    <t>Signed off:</t>
  </si>
  <si>
    <t>PD Created:</t>
  </si>
  <si>
    <t>Please type out form below and then print to have Manager sign for authorisation.
Once Authority to Recruit form completed and approved, please send to Human Resources Department as soon as possible.</t>
  </si>
  <si>
    <t>Roster:</t>
  </si>
  <si>
    <t>Hours per fornight:</t>
  </si>
  <si>
    <t>HR USE ONLY</t>
  </si>
  <si>
    <t>Managers Signature:</t>
  </si>
  <si>
    <t>Position title:</t>
  </si>
  <si>
    <t>Position type:</t>
  </si>
  <si>
    <t>Date of request:</t>
  </si>
  <si>
    <t>Employee number:</t>
  </si>
  <si>
    <t>Current position:</t>
  </si>
  <si>
    <t>Salary / Hourly Rate:</t>
  </si>
  <si>
    <r>
      <t xml:space="preserve">INTERNAL RECRUITMENT </t>
    </r>
    <r>
      <rPr>
        <b/>
        <i/>
        <sz val="12"/>
        <color indexed="9"/>
        <rFont val="Calibri"/>
        <family val="2"/>
      </rPr>
      <t>(if internal applicant moving into the role)</t>
    </r>
  </si>
  <si>
    <t>Executive Committee Member:</t>
  </si>
  <si>
    <t>Executive Committee Signature: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</si>
</sst>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0"/>
    <numFmt numFmtId="165" formatCode="hh:mm\ AM/PM_)"/>
    <numFmt numFmtId="166" formatCode="0.00_)"/>
  </numFmts>
  <fonts count="14" x14ac:knownFonts="1">
    <font>
      <sz val="10"/>
      <name val="Arial"/>
    </font>
    <font>
      <b/>
      <i/>
      <sz val="9"/>
      <name val="Arial"/>
      <family val="2"/>
    </font>
    <font>
      <b/>
      <sz val="9"/>
      <color indexed="9"/>
      <name val="Arial"/>
      <family val="2"/>
    </font>
    <font>
      <sz val="10"/>
      <name val="Arial"/>
      <family val="2"/>
    </font>
    <font>
      <b/>
      <i/>
      <sz val="12"/>
      <color indexed="9"/>
      <name val="Calibri"/>
      <family val="2"/>
    </font>
    <font>
      <sz val="10"/>
      <name val="Calibri"/>
      <family val="2"/>
      <scheme val="minor"/>
    </font>
    <font>
      <b/>
      <sz val="10"/>
      <name val="Calibri"/>
      <family val="2"/>
      <scheme val="minor"/>
    </font>
    <font>
      <sz val="12"/>
      <name val="Calibri"/>
      <family val="2"/>
      <scheme val="minor"/>
    </font>
    <font>
      <b/>
      <sz val="12"/>
      <name val="Calibri"/>
      <family val="2"/>
      <scheme val="minor"/>
    </font>
    <font>
      <b/>
      <sz val="12"/>
      <color indexed="9"/>
      <name val="Calibri"/>
      <family val="2"/>
      <scheme val="minor"/>
    </font>
    <font>
      <sz val="12"/>
      <color indexed="9"/>
      <name val="Calibri"/>
      <family val="2"/>
      <scheme val="minor"/>
    </font>
    <font>
      <i/>
      <sz val="12"/>
      <name val="Calibri"/>
      <family val="2"/>
      <scheme val="minor"/>
    </font>
    <font>
      <b/>
      <sz val="9"/>
      <name val="Calibri"/>
      <family val="2"/>
      <scheme val="minor"/>
    </font>
    <font>
      <sz val="9"/>
      <name val="Calibri"/>
      <family val="2"/>
      <scheme val="minor"/>
    </font>
  </fonts>
  <fills count="4">
    <fill>
      <patternFill patternType="none"/>
    </fill>
    <fill>
      <patternFill patternType="gray125"/>
    </fill>
    <fill>
      <patternFill patternType="solid">
        <fgColor indexed="43"/>
        <bgColor indexed="64"/>
      </patternFill>
    </fill>
    <fill>
      <patternFill patternType="solid">
        <fgColor theme="3"/>
        <bgColor indexed="64"/>
      </patternFill>
    </fill>
  </fills>
  <borders count="21">
    <border>
      <left/>
      <right/>
      <top/>
      <bottom/>
      <diagonal/>
    </border>
    <border>
      <left/>
      <right style="thin">
        <color indexed="8"/>
      </right>
      <top/>
      <bottom/>
      <diagonal/>
    </border>
    <border>
      <left style="thin">
        <color indexed="64"/>
      </left>
      <right style="thin">
        <color indexed="8"/>
      </right>
      <top style="thin">
        <color indexed="64"/>
      </top>
      <bottom/>
      <diagonal/>
    </border>
    <border>
      <left style="thin">
        <color indexed="8"/>
      </left>
      <right style="thin">
        <color indexed="8"/>
      </right>
      <top style="thin">
        <color indexed="64"/>
      </top>
      <bottom/>
      <diagonal/>
    </border>
    <border>
      <left/>
      <right style="thin">
        <color indexed="8"/>
      </right>
      <top style="thin">
        <color indexed="64"/>
      </top>
      <bottom/>
      <diagonal/>
    </border>
    <border>
      <left style="thin">
        <color indexed="64"/>
      </left>
      <right style="thin">
        <color indexed="8"/>
      </right>
      <top/>
      <bottom style="thin">
        <color indexed="64"/>
      </bottom>
      <diagonal/>
    </border>
    <border>
      <left style="thin">
        <color indexed="8"/>
      </left>
      <right style="thin">
        <color indexed="8"/>
      </right>
      <top/>
      <bottom style="thin">
        <color indexed="64"/>
      </bottom>
      <diagonal/>
    </border>
    <border>
      <left/>
      <right style="thin">
        <color indexed="8"/>
      </right>
      <top/>
      <bottom style="thin">
        <color indexed="64"/>
      </bottom>
      <diagonal/>
    </border>
    <border>
      <left style="thin">
        <color indexed="8"/>
      </left>
      <right style="thin">
        <color indexed="8"/>
      </right>
      <top/>
      <bottom/>
      <diagonal/>
    </border>
    <border>
      <left style="thin">
        <color indexed="8"/>
      </left>
      <right/>
      <top/>
      <bottom/>
      <diagonal/>
    </border>
    <border>
      <left style="thin">
        <color indexed="64"/>
      </left>
      <right style="thin">
        <color indexed="8"/>
      </right>
      <top style="thin">
        <color indexed="64"/>
      </top>
      <bottom style="thin">
        <color indexed="64"/>
      </bottom>
      <diagonal/>
    </border>
    <border>
      <left/>
      <right style="thin">
        <color indexed="8"/>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right style="thin">
        <color indexed="8"/>
      </right>
      <top style="thin">
        <color indexed="8"/>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style="thin">
        <color indexed="64"/>
      </right>
      <top style="thin">
        <color indexed="64"/>
      </top>
      <bottom/>
      <diagonal/>
    </border>
    <border>
      <left style="thin">
        <color indexed="8"/>
      </left>
      <right style="thin">
        <color indexed="64"/>
      </right>
      <top/>
      <bottom style="thin">
        <color indexed="64"/>
      </bottom>
      <diagonal/>
    </border>
  </borders>
  <cellStyleXfs count="1">
    <xf numFmtId="0" fontId="0" fillId="0" borderId="0"/>
  </cellStyleXfs>
  <cellXfs count="76">
    <xf numFmtId="0" fontId="0" fillId="0" borderId="0" xfId="0"/>
    <xf numFmtId="0" fontId="1" fillId="0" borderId="0" xfId="0" applyFont="1"/>
    <xf numFmtId="0" fontId="3" fillId="0" borderId="0" xfId="0" applyFont="1"/>
    <xf numFmtId="0" fontId="3" fillId="0" borderId="1" xfId="0" applyFont="1" applyFill="1" applyBorder="1" applyAlignment="1" applyProtection="1">
      <alignment horizontal="center"/>
    </xf>
    <xf numFmtId="0" fontId="5" fillId="0" borderId="2" xfId="0" applyFont="1" applyBorder="1" applyAlignment="1" applyProtection="1">
      <alignment horizontal="center"/>
    </xf>
    <xf numFmtId="0" fontId="5" fillId="0" borderId="3" xfId="0" applyFont="1" applyBorder="1" applyAlignment="1" applyProtection="1">
      <alignment horizontal="center"/>
    </xf>
    <xf numFmtId="0" fontId="5" fillId="0" borderId="4" xfId="0" applyFont="1" applyBorder="1" applyProtection="1"/>
    <xf numFmtId="0" fontId="5" fillId="0" borderId="5" xfId="0" applyFont="1" applyBorder="1" applyAlignment="1" applyProtection="1">
      <alignment horizontal="center"/>
    </xf>
    <xf numFmtId="0" fontId="5" fillId="0" borderId="6" xfId="0" applyFont="1" applyBorder="1" applyAlignment="1" applyProtection="1">
      <alignment horizontal="center"/>
    </xf>
    <xf numFmtId="0" fontId="5" fillId="0" borderId="7" xfId="0" applyFont="1" applyBorder="1" applyAlignment="1" applyProtection="1">
      <alignment horizontal="center"/>
    </xf>
    <xf numFmtId="0" fontId="5" fillId="0" borderId="8" xfId="0" applyFont="1" applyBorder="1" applyAlignment="1" applyProtection="1">
      <alignment horizontal="center"/>
    </xf>
    <xf numFmtId="0" fontId="5" fillId="0" borderId="1" xfId="0" applyFont="1" applyBorder="1" applyAlignment="1" applyProtection="1">
      <alignment horizontal="center"/>
    </xf>
    <xf numFmtId="165" fontId="5" fillId="0" borderId="1" xfId="0" applyNumberFormat="1" applyFont="1" applyBorder="1" applyProtection="1"/>
    <xf numFmtId="20" fontId="5" fillId="0" borderId="1" xfId="0" applyNumberFormat="1" applyFont="1" applyBorder="1" applyProtection="1"/>
    <xf numFmtId="0" fontId="6" fillId="0" borderId="8" xfId="0" applyFont="1" applyBorder="1" applyProtection="1"/>
    <xf numFmtId="166" fontId="5" fillId="0" borderId="8" xfId="0" applyNumberFormat="1" applyFont="1" applyBorder="1" applyProtection="1"/>
    <xf numFmtId="0" fontId="6" fillId="0" borderId="9" xfId="0" applyFont="1" applyBorder="1" applyAlignment="1" applyProtection="1">
      <alignment horizontal="center"/>
    </xf>
    <xf numFmtId="0" fontId="6" fillId="0" borderId="10" xfId="0" applyFont="1" applyBorder="1" applyAlignment="1" applyProtection="1">
      <alignment horizontal="center"/>
    </xf>
    <xf numFmtId="166" fontId="5" fillId="0" borderId="11" xfId="0" applyNumberFormat="1" applyFont="1" applyBorder="1" applyProtection="1"/>
    <xf numFmtId="166" fontId="5" fillId="0" borderId="12" xfId="0" applyNumberFormat="1" applyFont="1" applyBorder="1" applyProtection="1"/>
    <xf numFmtId="0" fontId="5" fillId="0" borderId="13" xfId="0" applyFont="1" applyBorder="1" applyAlignment="1" applyProtection="1">
      <alignment horizontal="center"/>
    </xf>
    <xf numFmtId="0" fontId="5" fillId="0" borderId="8" xfId="0" applyFont="1" applyBorder="1" applyProtection="1"/>
    <xf numFmtId="0" fontId="5" fillId="0" borderId="9" xfId="0" applyFont="1" applyBorder="1" applyProtection="1"/>
    <xf numFmtId="166" fontId="5" fillId="0" borderId="14" xfId="0" applyNumberFormat="1" applyFont="1" applyBorder="1" applyProtection="1"/>
    <xf numFmtId="0" fontId="6" fillId="0" borderId="15" xfId="0" applyFont="1" applyBorder="1" applyAlignment="1" applyProtection="1">
      <alignment horizontal="center"/>
    </xf>
    <xf numFmtId="166" fontId="5" fillId="0" borderId="15" xfId="0" applyNumberFormat="1" applyFont="1" applyBorder="1" applyProtection="1"/>
    <xf numFmtId="0" fontId="6" fillId="0" borderId="16" xfId="0" applyFont="1" applyBorder="1" applyAlignment="1" applyProtection="1">
      <alignment horizontal="center"/>
    </xf>
    <xf numFmtId="0" fontId="6" fillId="0" borderId="17" xfId="0" applyFont="1" applyBorder="1" applyAlignment="1" applyProtection="1">
      <alignment horizontal="center"/>
    </xf>
    <xf numFmtId="166" fontId="6" fillId="0" borderId="17" xfId="0" applyNumberFormat="1" applyFont="1" applyBorder="1" applyProtection="1"/>
    <xf numFmtId="0" fontId="7" fillId="0" borderId="0" xfId="0" applyFont="1"/>
    <xf numFmtId="0" fontId="7" fillId="0" borderId="0" xfId="0" applyFont="1" applyAlignment="1">
      <alignment horizontal="right"/>
    </xf>
    <xf numFmtId="0" fontId="8" fillId="0" borderId="0" xfId="0" applyFont="1"/>
    <xf numFmtId="0" fontId="8" fillId="0" borderId="0" xfId="0" applyFont="1" applyAlignment="1">
      <alignment horizontal="right"/>
    </xf>
    <xf numFmtId="0" fontId="8" fillId="0" borderId="0" xfId="0" applyFont="1" applyAlignment="1">
      <alignment horizontal="center"/>
    </xf>
    <xf numFmtId="164" fontId="7" fillId="0" borderId="0" xfId="0" applyNumberFormat="1" applyFont="1" applyBorder="1" applyAlignment="1">
      <alignment horizontal="right"/>
    </xf>
    <xf numFmtId="164" fontId="7" fillId="0" borderId="0" xfId="0" applyNumberFormat="1" applyFont="1"/>
    <xf numFmtId="2" fontId="7" fillId="0" borderId="0" xfId="0" applyNumberFormat="1" applyFont="1"/>
    <xf numFmtId="2" fontId="7" fillId="0" borderId="0" xfId="0" applyNumberFormat="1" applyFont="1" applyProtection="1"/>
    <xf numFmtId="0" fontId="8" fillId="0" borderId="0" xfId="0" applyFont="1" applyAlignment="1">
      <alignment horizontal="left"/>
    </xf>
    <xf numFmtId="0" fontId="8" fillId="0" borderId="18" xfId="0" applyFont="1" applyBorder="1" applyAlignment="1">
      <alignment horizontal="right"/>
    </xf>
    <xf numFmtId="0" fontId="8" fillId="0" borderId="18" xfId="0" applyFont="1" applyBorder="1" applyAlignment="1">
      <alignment horizontal="left"/>
    </xf>
    <xf numFmtId="0" fontId="7" fillId="0" borderId="0" xfId="0" applyFont="1" applyProtection="1"/>
    <xf numFmtId="0" fontId="9" fillId="0" borderId="0" xfId="0" applyFont="1" applyFill="1"/>
    <xf numFmtId="0" fontId="10" fillId="0" borderId="0" xfId="0" applyFont="1" applyFill="1"/>
    <xf numFmtId="14" fontId="7" fillId="2" borderId="18" xfId="0" applyNumberFormat="1" applyFont="1" applyFill="1" applyBorder="1" applyProtection="1">
      <protection locked="0"/>
    </xf>
    <xf numFmtId="0" fontId="8" fillId="0" borderId="0" xfId="0" applyFont="1" applyAlignment="1">
      <alignment horizontal="right" wrapText="1"/>
    </xf>
    <xf numFmtId="0" fontId="7" fillId="2" borderId="18" xfId="0" applyFont="1" applyFill="1" applyBorder="1" applyAlignment="1" applyProtection="1">
      <protection locked="0"/>
    </xf>
    <xf numFmtId="0" fontId="7" fillId="0" borderId="0" xfId="0" applyFont="1" applyProtection="1">
      <protection locked="0"/>
    </xf>
    <xf numFmtId="0" fontId="7" fillId="2" borderId="18" xfId="0" applyFont="1" applyFill="1" applyBorder="1" applyProtection="1">
      <protection locked="0"/>
    </xf>
    <xf numFmtId="0" fontId="7" fillId="0" borderId="0" xfId="0" applyFont="1" applyFill="1" applyBorder="1" applyProtection="1">
      <protection locked="0"/>
    </xf>
    <xf numFmtId="0" fontId="7" fillId="0" borderId="0" xfId="0" applyFont="1" applyFill="1" applyBorder="1"/>
    <xf numFmtId="164" fontId="7" fillId="0" borderId="0" xfId="0" applyNumberFormat="1" applyFont="1" applyAlignment="1">
      <alignment horizontal="right"/>
    </xf>
    <xf numFmtId="0" fontId="7" fillId="0" borderId="0" xfId="0" applyFont="1" applyFill="1" applyBorder="1" applyProtection="1"/>
    <xf numFmtId="4" fontId="7" fillId="0" borderId="0" xfId="0" applyNumberFormat="1" applyFont="1" applyFill="1" applyBorder="1" applyProtection="1">
      <protection locked="0"/>
    </xf>
    <xf numFmtId="0" fontId="7" fillId="0" borderId="0" xfId="0" quotePrefix="1" applyFont="1" applyAlignment="1">
      <alignment horizontal="right"/>
    </xf>
    <xf numFmtId="0" fontId="8" fillId="0" borderId="0" xfId="0" applyFont="1" applyFill="1" applyAlignment="1">
      <alignment horizontal="right"/>
    </xf>
    <xf numFmtId="0" fontId="7" fillId="0" borderId="0" xfId="0" applyFont="1" applyFill="1"/>
    <xf numFmtId="0" fontId="7" fillId="0" borderId="0" xfId="0" applyFont="1" applyFill="1" applyBorder="1" applyAlignment="1" applyProtection="1"/>
    <xf numFmtId="0" fontId="7" fillId="0" borderId="0" xfId="0" quotePrefix="1" applyFont="1" applyFill="1" applyAlignment="1">
      <alignment horizontal="right"/>
    </xf>
    <xf numFmtId="164" fontId="7" fillId="0" borderId="0" xfId="0" applyNumberFormat="1" applyFont="1" applyFill="1" applyAlignment="1">
      <alignment horizontal="right"/>
    </xf>
    <xf numFmtId="164" fontId="7" fillId="0" borderId="0" xfId="0" applyNumberFormat="1" applyFont="1" applyFill="1"/>
    <xf numFmtId="0" fontId="7" fillId="2" borderId="18" xfId="0" applyFont="1" applyFill="1" applyBorder="1" applyProtection="1"/>
    <xf numFmtId="0" fontId="8" fillId="0" borderId="0" xfId="0" applyFont="1" applyFill="1" applyBorder="1" applyAlignment="1">
      <alignment horizontal="right" wrapText="1"/>
    </xf>
    <xf numFmtId="0" fontId="8" fillId="0" borderId="0" xfId="0" applyFont="1" applyAlignment="1">
      <alignment horizontal="right" vertical="top" wrapText="1"/>
    </xf>
    <xf numFmtId="0" fontId="11" fillId="0" borderId="0" xfId="0" applyFont="1" applyFill="1" applyBorder="1"/>
    <xf numFmtId="0" fontId="8" fillId="0" borderId="0" xfId="0" applyFont="1" applyBorder="1" applyAlignment="1">
      <alignment horizontal="left"/>
    </xf>
    <xf numFmtId="0" fontId="8" fillId="0" borderId="0" xfId="0" applyFont="1" applyAlignment="1">
      <alignment horizontal="center" wrapText="1"/>
    </xf>
    <xf numFmtId="0" fontId="8" fillId="0" borderId="0" xfId="0" applyFont="1" applyAlignment="1">
      <alignment horizontal="center"/>
    </xf>
    <xf numFmtId="0" fontId="9" fillId="3" borderId="0" xfId="0" applyFont="1" applyFill="1" applyAlignment="1">
      <alignment horizontal="left"/>
    </xf>
    <xf numFmtId="0" fontId="7" fillId="0" borderId="0" xfId="0" applyFont="1" applyAlignment="1">
      <alignment horizontal="center"/>
    </xf>
    <xf numFmtId="0" fontId="8" fillId="0" borderId="0" xfId="0" applyFont="1" applyAlignment="1">
      <alignment horizontal="center" wrapText="1"/>
    </xf>
    <xf numFmtId="14" fontId="7" fillId="2" borderId="18" xfId="0" applyNumberFormat="1" applyFont="1" applyFill="1" applyBorder="1" applyAlignment="1" applyProtection="1">
      <alignment horizontal="center"/>
      <protection locked="0"/>
    </xf>
    <xf numFmtId="0" fontId="9" fillId="3" borderId="0" xfId="0" applyFont="1" applyFill="1" applyAlignment="1">
      <alignment horizontal="center"/>
    </xf>
    <xf numFmtId="0" fontId="12" fillId="0" borderId="19" xfId="0" applyFont="1" applyBorder="1" applyAlignment="1" applyProtection="1">
      <alignment horizontal="center" wrapText="1"/>
    </xf>
    <xf numFmtId="0" fontId="13" fillId="0" borderId="20" xfId="0" applyFont="1" applyBorder="1" applyAlignment="1">
      <alignment horizontal="center" wrapText="1"/>
    </xf>
    <xf numFmtId="0" fontId="2" fillId="3" borderId="0" xfId="0" applyFont="1" applyFill="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1508760</xdr:colOff>
      <xdr:row>0</xdr:row>
      <xdr:rowOff>236220</xdr:rowOff>
    </xdr:from>
    <xdr:to>
      <xdr:col>7</xdr:col>
      <xdr:colOff>0</xdr:colOff>
      <xdr:row>1</xdr:row>
      <xdr:rowOff>121920</xdr:rowOff>
    </xdr:to>
    <xdr:pic>
      <xdr:nvPicPr>
        <xdr:cNvPr id="1034"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00" y="236220"/>
          <a:ext cx="2644140"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60"/>
  <sheetViews>
    <sheetView tabSelected="1" topLeftCell="A22" zoomScale="75" zoomScaleNormal="75" workbookViewId="0">
      <selection activeCell="C33" sqref="C33"/>
    </sheetView>
  </sheetViews>
  <sheetFormatPr defaultColWidth="9.109375" defaultRowHeight="15.6" x14ac:dyDescent="0.3"/>
  <cols>
    <col min="1" max="1" width="29" style="31" customWidth="1"/>
    <col min="2" max="2" width="0.6640625" style="29" customWidth="1"/>
    <col min="3" max="3" width="30.6640625" style="29" customWidth="1"/>
    <col min="4" max="4" width="1" style="29" customWidth="1"/>
    <col min="5" max="5" width="28.6640625" style="31" customWidth="1"/>
    <col min="6" max="6" width="1.5546875" style="29" customWidth="1"/>
    <col min="7" max="7" width="30.33203125" style="29" customWidth="1"/>
    <col min="8" max="9" width="9.109375" style="29"/>
    <col min="10" max="10" width="23.33203125" style="29" hidden="1" customWidth="1"/>
    <col min="11" max="11" width="25" style="29" hidden="1" customWidth="1"/>
    <col min="12" max="12" width="26.5546875" style="29" hidden="1" customWidth="1"/>
    <col min="13" max="13" width="13.109375" style="30" hidden="1" customWidth="1"/>
    <col min="14" max="14" width="21.33203125" style="29" hidden="1" customWidth="1"/>
    <col min="15" max="15" width="21.44140625" style="29" hidden="1" customWidth="1"/>
    <col min="16" max="19" width="9.109375" style="29" hidden="1" customWidth="1"/>
    <col min="20" max="20" width="9.44140625" style="29" hidden="1" customWidth="1"/>
    <col min="21" max="21" width="11.44140625" style="29" hidden="1" customWidth="1"/>
    <col min="22" max="22" width="9.109375" style="29" hidden="1" customWidth="1"/>
    <col min="23" max="23" width="0" style="29" hidden="1" customWidth="1"/>
    <col min="24" max="16384" width="9.109375" style="29"/>
  </cols>
  <sheetData>
    <row r="1" spans="1:23" ht="65.25" customHeight="1" x14ac:dyDescent="0.3">
      <c r="A1" s="69"/>
      <c r="B1" s="69"/>
      <c r="C1" s="69"/>
      <c r="D1" s="69"/>
      <c r="E1" s="69"/>
      <c r="F1" s="69"/>
      <c r="G1" s="69"/>
    </row>
    <row r="2" spans="1:23" ht="65.25" customHeight="1" x14ac:dyDescent="0.3">
      <c r="A2" s="69"/>
      <c r="B2" s="69"/>
      <c r="C2" s="69"/>
      <c r="D2" s="69"/>
      <c r="E2" s="69"/>
      <c r="F2" s="69"/>
      <c r="G2" s="69"/>
    </row>
    <row r="3" spans="1:23" x14ac:dyDescent="0.3">
      <c r="A3" s="72" t="s">
        <v>69</v>
      </c>
      <c r="B3" s="72"/>
      <c r="C3" s="72"/>
      <c r="D3" s="72"/>
      <c r="E3" s="72"/>
      <c r="F3" s="72"/>
      <c r="G3" s="72"/>
      <c r="J3" s="31" t="s">
        <v>0</v>
      </c>
      <c r="K3" s="31" t="s">
        <v>1</v>
      </c>
      <c r="L3" s="31" t="s">
        <v>2</v>
      </c>
      <c r="M3" s="32" t="s">
        <v>3</v>
      </c>
      <c r="N3" s="31" t="s">
        <v>4</v>
      </c>
      <c r="O3" s="31" t="s">
        <v>4</v>
      </c>
      <c r="P3" s="31" t="s">
        <v>5</v>
      </c>
      <c r="Q3" s="31" t="s">
        <v>6</v>
      </c>
      <c r="R3" s="67" t="s">
        <v>7</v>
      </c>
      <c r="S3" s="67"/>
      <c r="T3" s="67"/>
      <c r="U3" s="33" t="s">
        <v>50</v>
      </c>
      <c r="V3" s="33"/>
      <c r="W3" s="33"/>
    </row>
    <row r="4" spans="1:23" ht="33" customHeight="1" x14ac:dyDescent="0.3">
      <c r="A4" s="70" t="s">
        <v>77</v>
      </c>
      <c r="B4" s="67"/>
      <c r="C4" s="67"/>
      <c r="D4" s="67"/>
      <c r="E4" s="67"/>
      <c r="F4" s="67"/>
      <c r="G4" s="67"/>
      <c r="M4" s="34"/>
      <c r="N4" s="35"/>
      <c r="P4" s="36"/>
      <c r="Q4" s="36"/>
      <c r="R4" s="37"/>
      <c r="S4" s="37"/>
      <c r="T4" s="37"/>
    </row>
    <row r="5" spans="1:23" x14ac:dyDescent="0.3">
      <c r="A5" s="66"/>
      <c r="B5" s="33"/>
      <c r="C5" s="33"/>
      <c r="D5" s="33"/>
      <c r="E5" s="33"/>
      <c r="F5" s="33"/>
      <c r="G5" s="33"/>
      <c r="M5" s="34"/>
      <c r="N5" s="35"/>
      <c r="P5" s="36"/>
      <c r="Q5" s="36"/>
      <c r="R5" s="37"/>
      <c r="S5" s="37"/>
      <c r="T5" s="37"/>
    </row>
    <row r="6" spans="1:23" ht="13.65" customHeight="1" x14ac:dyDescent="0.3">
      <c r="A6" s="38"/>
      <c r="B6" s="38"/>
      <c r="C6" s="38"/>
      <c r="D6" s="38"/>
      <c r="E6" s="38"/>
      <c r="F6" s="38"/>
      <c r="G6" s="39" t="s">
        <v>80</v>
      </c>
      <c r="M6" s="34"/>
      <c r="N6" s="35"/>
      <c r="P6" s="36"/>
      <c r="Q6" s="36"/>
      <c r="R6" s="37"/>
      <c r="S6" s="37"/>
      <c r="T6" s="37"/>
    </row>
    <row r="7" spans="1:23" ht="13.65" customHeight="1" x14ac:dyDescent="0.3">
      <c r="A7" s="38"/>
      <c r="B7" s="38"/>
      <c r="C7" s="38"/>
      <c r="D7" s="38"/>
      <c r="E7" s="38"/>
      <c r="F7" s="38"/>
      <c r="G7" s="40" t="s">
        <v>74</v>
      </c>
      <c r="M7" s="34"/>
      <c r="N7" s="35"/>
      <c r="P7" s="36"/>
      <c r="Q7" s="36"/>
      <c r="R7" s="37"/>
      <c r="S7" s="37"/>
      <c r="T7" s="37"/>
    </row>
    <row r="8" spans="1:23" ht="13.65" customHeight="1" x14ac:dyDescent="0.3">
      <c r="A8" s="38"/>
      <c r="B8" s="38"/>
      <c r="C8" s="38"/>
      <c r="D8" s="38"/>
      <c r="E8" s="38"/>
      <c r="F8" s="38"/>
      <c r="G8" s="40" t="s">
        <v>75</v>
      </c>
      <c r="M8" s="34"/>
      <c r="N8" s="35"/>
      <c r="P8" s="36"/>
      <c r="Q8" s="36"/>
      <c r="R8" s="37"/>
      <c r="S8" s="37"/>
      <c r="T8" s="37"/>
    </row>
    <row r="9" spans="1:23" ht="13.65" customHeight="1" x14ac:dyDescent="0.3">
      <c r="A9" s="38"/>
      <c r="B9" s="38"/>
      <c r="C9" s="38"/>
      <c r="D9" s="38"/>
      <c r="E9" s="38"/>
      <c r="F9" s="38"/>
      <c r="G9" s="40" t="s">
        <v>76</v>
      </c>
      <c r="M9" s="34"/>
      <c r="N9" s="35"/>
      <c r="P9" s="36"/>
      <c r="Q9" s="36"/>
      <c r="R9" s="37"/>
      <c r="S9" s="37"/>
      <c r="T9" s="37"/>
    </row>
    <row r="10" spans="1:23" ht="13.65" customHeight="1" x14ac:dyDescent="0.3">
      <c r="A10" s="38"/>
      <c r="B10" s="38"/>
      <c r="C10" s="38"/>
      <c r="D10" s="38"/>
      <c r="E10" s="38"/>
      <c r="F10" s="38"/>
      <c r="G10" s="65"/>
      <c r="M10" s="34"/>
      <c r="N10" s="35"/>
      <c r="P10" s="36"/>
      <c r="Q10" s="36"/>
      <c r="R10" s="37"/>
      <c r="S10" s="37"/>
      <c r="T10" s="37"/>
    </row>
    <row r="11" spans="1:23" ht="12" customHeight="1" x14ac:dyDescent="0.3">
      <c r="A11" s="68" t="s">
        <v>62</v>
      </c>
      <c r="B11" s="68"/>
      <c r="C11" s="68"/>
      <c r="D11" s="68"/>
      <c r="E11" s="68"/>
      <c r="F11" s="68"/>
      <c r="G11" s="68"/>
      <c r="J11" s="29" t="s">
        <v>8</v>
      </c>
      <c r="K11" s="29" t="s">
        <v>9</v>
      </c>
      <c r="L11" s="29" t="s">
        <v>10</v>
      </c>
      <c r="M11" s="34">
        <v>8.9447399999999995</v>
      </c>
      <c r="N11" s="35" t="s">
        <v>11</v>
      </c>
      <c r="O11" s="29" t="s">
        <v>12</v>
      </c>
      <c r="P11" s="36">
        <v>8.85</v>
      </c>
      <c r="Q11" s="36">
        <v>9.69</v>
      </c>
      <c r="R11" s="41" t="e">
        <f>(((#REF!+#REF!)*#REF!)+(R15+S15+T15))/#REF!</f>
        <v>#REF!</v>
      </c>
      <c r="S11" s="41" t="e">
        <f>(((#REF!+#REF!)*#REF!)+(R15+S15+T15))/#REF!</f>
        <v>#REF!</v>
      </c>
      <c r="T11" s="41" t="e">
        <f>(((#REF!+#REF!)*#REF!)+(R15+S15+T15))/#REF!</f>
        <v>#REF!</v>
      </c>
      <c r="U11" s="29" t="s">
        <v>51</v>
      </c>
    </row>
    <row r="12" spans="1:23" ht="13.65" customHeight="1" x14ac:dyDescent="0.3">
      <c r="A12" s="42"/>
      <c r="B12" s="43"/>
      <c r="C12" s="43"/>
      <c r="D12" s="43"/>
      <c r="E12" s="42"/>
      <c r="F12" s="43"/>
      <c r="G12" s="43"/>
      <c r="J12" s="29" t="s">
        <v>13</v>
      </c>
      <c r="L12" s="29" t="s">
        <v>14</v>
      </c>
      <c r="M12" s="34">
        <v>14.90789</v>
      </c>
      <c r="N12" s="35"/>
    </row>
    <row r="13" spans="1:23" ht="13.65" customHeight="1" x14ac:dyDescent="0.3">
      <c r="A13" s="32" t="s">
        <v>84</v>
      </c>
      <c r="C13" s="44"/>
      <c r="E13" s="45" t="s">
        <v>63</v>
      </c>
      <c r="G13" s="46"/>
      <c r="J13" s="29" t="s">
        <v>15</v>
      </c>
      <c r="L13" s="29" t="s">
        <v>54</v>
      </c>
      <c r="M13" s="34">
        <v>14.1625</v>
      </c>
      <c r="N13" s="35"/>
      <c r="R13" s="41" t="s">
        <v>55</v>
      </c>
      <c r="S13" s="41" t="s">
        <v>56</v>
      </c>
      <c r="T13" s="41" t="s">
        <v>57</v>
      </c>
      <c r="U13" s="41"/>
      <c r="V13" s="47"/>
    </row>
    <row r="14" spans="1:23" ht="13.65" customHeight="1" x14ac:dyDescent="0.3">
      <c r="C14" s="30"/>
      <c r="J14" s="29" t="s">
        <v>16</v>
      </c>
      <c r="L14" s="29" t="s">
        <v>17</v>
      </c>
      <c r="M14" s="34">
        <v>15.65395</v>
      </c>
      <c r="N14" s="35"/>
      <c r="R14" s="41"/>
      <c r="S14" s="41"/>
      <c r="T14" s="41"/>
      <c r="U14" s="41"/>
      <c r="V14" s="47"/>
    </row>
    <row r="15" spans="1:23" ht="13.65" customHeight="1" x14ac:dyDescent="0.3">
      <c r="A15" s="32" t="s">
        <v>66</v>
      </c>
      <c r="C15" s="48"/>
      <c r="E15" s="45" t="s">
        <v>68</v>
      </c>
      <c r="F15" s="31"/>
      <c r="G15" s="46"/>
      <c r="J15" s="29" t="s">
        <v>18</v>
      </c>
      <c r="L15" s="29" t="s">
        <v>19</v>
      </c>
      <c r="M15" s="34">
        <v>16.398679999999999</v>
      </c>
      <c r="N15" s="35"/>
      <c r="R15" s="41" t="e">
        <f>IF(#REF!*#REF!&gt;9.69,9.69,#REF!*#REF!)</f>
        <v>#REF!</v>
      </c>
      <c r="S15" s="41" t="e">
        <f>IF(#REF!*#REF!&gt;8.85,8.85,#REF!*#REF!)</f>
        <v>#REF!</v>
      </c>
      <c r="T15" s="41" t="e">
        <f>IF(#REF!=O11,#REF!,IF(#REF!*#REF!&gt;#REF!,#REF!,#REF!*#REF!))</f>
        <v>#REF!</v>
      </c>
      <c r="U15" s="41"/>
      <c r="V15" s="47"/>
    </row>
    <row r="16" spans="1:23" ht="13.65" customHeight="1" x14ac:dyDescent="0.3">
      <c r="C16" s="30"/>
      <c r="J16" s="29" t="s">
        <v>20</v>
      </c>
      <c r="L16" s="29" t="s">
        <v>21</v>
      </c>
      <c r="M16" s="34">
        <v>16.026319999999998</v>
      </c>
      <c r="N16" s="35"/>
      <c r="R16" s="41"/>
      <c r="S16" s="41"/>
      <c r="T16" s="41"/>
      <c r="U16" s="41"/>
      <c r="V16" s="47"/>
    </row>
    <row r="17" spans="1:22" ht="13.65" customHeight="1" x14ac:dyDescent="0.3">
      <c r="A17" s="32" t="s">
        <v>82</v>
      </c>
      <c r="C17" s="48"/>
      <c r="E17" s="32" t="s">
        <v>70</v>
      </c>
      <c r="G17" s="48"/>
      <c r="J17" s="29" t="s">
        <v>24</v>
      </c>
      <c r="L17" s="29" t="s">
        <v>25</v>
      </c>
      <c r="M17" s="34">
        <v>10.43553</v>
      </c>
      <c r="N17" s="35"/>
      <c r="R17" s="41" t="e">
        <f>IF(#REF!=#REF!,0,IF(#REF!=N11,1,IF(#REF!=#REF!,2,FALSE)))</f>
        <v>#REF!</v>
      </c>
      <c r="S17" s="41" t="e">
        <f>IF(#REF!=#REF!,0,IF(#REF!=O11,2,IF(#REF!=#REF!,1,FALSE)))</f>
        <v>#REF!</v>
      </c>
      <c r="T17" s="41" t="e">
        <f>IF(#REF!=#REF!,0,IF(#REF!=O11,2,IF(#REF!=#REF!,1,FALSE)))</f>
        <v>#REF!</v>
      </c>
      <c r="U17" s="41" t="e">
        <f>IF(#REF!=#REF!,0,IF(#REF!=O11,2,IF(#REF!=#REF!,1,FALSE)))</f>
        <v>#REF!</v>
      </c>
      <c r="V17" s="47" t="e">
        <f>IF(OR(S17=1,T17=1,U17=1),1,IF(OR(S17=2,T17=2,U17=2),2,0))</f>
        <v>#REF!</v>
      </c>
    </row>
    <row r="18" spans="1:22" ht="13.65" customHeight="1" x14ac:dyDescent="0.3">
      <c r="J18" s="29" t="s">
        <v>26</v>
      </c>
      <c r="L18" s="29" t="s">
        <v>27</v>
      </c>
      <c r="M18" s="34">
        <v>11.92632</v>
      </c>
      <c r="N18" s="35"/>
      <c r="R18" s="41"/>
      <c r="S18" s="41"/>
      <c r="T18" s="41"/>
      <c r="U18" s="41"/>
      <c r="V18" s="47"/>
    </row>
    <row r="19" spans="1:22" ht="13.65" customHeight="1" x14ac:dyDescent="0.3">
      <c r="A19" s="32" t="s">
        <v>71</v>
      </c>
      <c r="C19" s="44"/>
      <c r="E19" s="45" t="s">
        <v>78</v>
      </c>
      <c r="F19" s="31"/>
      <c r="G19" s="46"/>
      <c r="J19" s="29" t="s">
        <v>15</v>
      </c>
      <c r="L19" s="29" t="s">
        <v>54</v>
      </c>
      <c r="M19" s="34">
        <v>14.1625</v>
      </c>
      <c r="N19" s="35"/>
      <c r="R19" s="41" t="s">
        <v>55</v>
      </c>
      <c r="S19" s="41" t="s">
        <v>56</v>
      </c>
      <c r="T19" s="41" t="s">
        <v>57</v>
      </c>
      <c r="U19" s="41"/>
      <c r="V19" s="47"/>
    </row>
    <row r="20" spans="1:22" ht="13.65" customHeight="1" x14ac:dyDescent="0.3">
      <c r="C20" s="30"/>
      <c r="J20" s="29" t="s">
        <v>16</v>
      </c>
      <c r="L20" s="29" t="s">
        <v>17</v>
      </c>
      <c r="M20" s="34">
        <v>15.65395</v>
      </c>
      <c r="N20" s="35"/>
      <c r="R20" s="41"/>
      <c r="S20" s="41"/>
      <c r="T20" s="41"/>
      <c r="U20" s="41"/>
      <c r="V20" s="47"/>
    </row>
    <row r="21" spans="1:22" ht="13.65" customHeight="1" x14ac:dyDescent="0.3">
      <c r="A21" s="32" t="s">
        <v>72</v>
      </c>
      <c r="C21" s="48"/>
      <c r="E21" s="45" t="s">
        <v>79</v>
      </c>
      <c r="G21" s="46"/>
      <c r="J21" s="29" t="s">
        <v>18</v>
      </c>
      <c r="L21" s="29" t="s">
        <v>19</v>
      </c>
      <c r="M21" s="34">
        <v>16.398679999999999</v>
      </c>
      <c r="N21" s="35"/>
      <c r="R21" s="41" t="e">
        <f>IF(#REF!*#REF!&gt;9.69,9.69,#REF!*#REF!)</f>
        <v>#REF!</v>
      </c>
      <c r="S21" s="41" t="e">
        <f>IF(#REF!*#REF!&gt;8.85,8.85,#REF!*#REF!)</f>
        <v>#REF!</v>
      </c>
      <c r="T21" s="41" t="e">
        <f>IF(#REF!=O17,#REF!,IF(#REF!*#REF!&gt;#REF!,#REF!,#REF!*#REF!))</f>
        <v>#REF!</v>
      </c>
      <c r="U21" s="41"/>
      <c r="V21" s="47"/>
    </row>
    <row r="22" spans="1:22" ht="13.65" customHeight="1" x14ac:dyDescent="0.3">
      <c r="C22" s="30"/>
      <c r="E22" s="32"/>
      <c r="J22" s="29" t="s">
        <v>20</v>
      </c>
      <c r="L22" s="29" t="s">
        <v>21</v>
      </c>
      <c r="M22" s="34">
        <v>16.026319999999998</v>
      </c>
      <c r="N22" s="35"/>
      <c r="R22" s="41"/>
      <c r="S22" s="41"/>
      <c r="T22" s="41"/>
      <c r="U22" s="41"/>
      <c r="V22" s="47"/>
    </row>
    <row r="23" spans="1:22" ht="13.65" customHeight="1" x14ac:dyDescent="0.3">
      <c r="A23" s="45" t="s">
        <v>83</v>
      </c>
      <c r="C23" s="46"/>
      <c r="D23" s="31"/>
      <c r="E23" s="45" t="s">
        <v>87</v>
      </c>
      <c r="F23" s="31"/>
      <c r="G23" s="46"/>
      <c r="J23" s="29" t="s">
        <v>22</v>
      </c>
      <c r="L23" s="29" t="s">
        <v>23</v>
      </c>
      <c r="M23" s="34">
        <v>7.4539499999999999</v>
      </c>
      <c r="N23" s="35"/>
      <c r="R23" s="41" t="s">
        <v>58</v>
      </c>
      <c r="S23" s="41" t="s">
        <v>6</v>
      </c>
      <c r="T23" s="41" t="s">
        <v>59</v>
      </c>
      <c r="U23" s="41" t="s">
        <v>60</v>
      </c>
      <c r="V23" s="47" t="s">
        <v>61</v>
      </c>
    </row>
    <row r="24" spans="1:22" s="56" customFormat="1" x14ac:dyDescent="0.3">
      <c r="A24" s="55"/>
      <c r="C24" s="57"/>
      <c r="E24" s="55"/>
      <c r="G24" s="53"/>
      <c r="K24" s="58"/>
      <c r="M24" s="59"/>
      <c r="N24" s="60"/>
    </row>
    <row r="25" spans="1:22" x14ac:dyDescent="0.3">
      <c r="A25" s="68" t="s">
        <v>88</v>
      </c>
      <c r="B25" s="68"/>
      <c r="C25" s="68"/>
      <c r="D25" s="68"/>
      <c r="E25" s="68"/>
      <c r="F25" s="68"/>
      <c r="G25" s="68"/>
      <c r="L25" s="29" t="s">
        <v>28</v>
      </c>
      <c r="M25" s="51">
        <v>15.373419999999999</v>
      </c>
    </row>
    <row r="26" spans="1:22" ht="13.65" customHeight="1" x14ac:dyDescent="0.3">
      <c r="K26" s="54"/>
      <c r="L26" s="29" t="s">
        <v>29</v>
      </c>
      <c r="M26" s="51">
        <v>17.081579999999999</v>
      </c>
      <c r="N26" s="35"/>
    </row>
    <row r="27" spans="1:22" ht="13.65" customHeight="1" x14ac:dyDescent="0.3">
      <c r="A27" s="45" t="s">
        <v>67</v>
      </c>
      <c r="C27" s="48"/>
      <c r="E27" s="45" t="s">
        <v>85</v>
      </c>
      <c r="G27" s="61"/>
      <c r="K27" s="54"/>
      <c r="M27" s="51"/>
      <c r="N27" s="35"/>
    </row>
    <row r="28" spans="1:22" ht="13.65" customHeight="1" x14ac:dyDescent="0.3">
      <c r="A28" s="62"/>
      <c r="B28" s="50"/>
      <c r="C28" s="49"/>
      <c r="D28" s="50"/>
      <c r="E28" s="62"/>
      <c r="F28" s="50"/>
      <c r="G28" s="52"/>
      <c r="K28" s="54"/>
      <c r="M28" s="51"/>
      <c r="N28" s="35"/>
    </row>
    <row r="29" spans="1:22" ht="13.65" customHeight="1" x14ac:dyDescent="0.3">
      <c r="A29" s="45" t="s">
        <v>86</v>
      </c>
      <c r="C29" s="48"/>
      <c r="E29" s="45"/>
      <c r="G29" s="52"/>
      <c r="K29" s="54"/>
      <c r="M29" s="51"/>
      <c r="N29" s="35"/>
    </row>
    <row r="30" spans="1:22" ht="13.65" customHeight="1" x14ac:dyDescent="0.3">
      <c r="A30" s="32"/>
      <c r="E30" s="32"/>
      <c r="M30" s="51"/>
      <c r="N30" s="35"/>
    </row>
    <row r="31" spans="1:22" ht="13.65" customHeight="1" x14ac:dyDescent="0.3">
      <c r="A31" s="68" t="s">
        <v>64</v>
      </c>
      <c r="B31" s="68"/>
      <c r="C31" s="68"/>
      <c r="D31" s="68"/>
      <c r="E31" s="68"/>
      <c r="F31" s="68"/>
      <c r="G31" s="68"/>
      <c r="L31" s="29" t="s">
        <v>28</v>
      </c>
      <c r="M31" s="51">
        <v>15.373419999999999</v>
      </c>
    </row>
    <row r="32" spans="1:22" ht="13.65" customHeight="1" x14ac:dyDescent="0.3">
      <c r="K32" s="54"/>
      <c r="L32" s="29" t="s">
        <v>29</v>
      </c>
      <c r="M32" s="51">
        <v>17.081579999999999</v>
      </c>
      <c r="N32" s="35"/>
    </row>
    <row r="33" spans="1:14" ht="31.5" customHeight="1" x14ac:dyDescent="0.3">
      <c r="A33" s="32" t="s">
        <v>73</v>
      </c>
      <c r="C33" s="48"/>
      <c r="E33" s="32" t="s">
        <v>81</v>
      </c>
      <c r="G33" s="48"/>
      <c r="K33" s="54"/>
      <c r="M33" s="51"/>
      <c r="N33" s="35"/>
    </row>
    <row r="34" spans="1:14" ht="15.9" customHeight="1" x14ac:dyDescent="0.3">
      <c r="A34" s="32"/>
      <c r="E34" s="32"/>
      <c r="M34" s="51"/>
      <c r="N34" s="35"/>
    </row>
    <row r="35" spans="1:14" ht="31.5" customHeight="1" x14ac:dyDescent="0.3">
      <c r="A35" s="45" t="s">
        <v>89</v>
      </c>
      <c r="C35" s="48"/>
      <c r="E35" s="45" t="s">
        <v>90</v>
      </c>
      <c r="G35" s="61"/>
      <c r="K35" s="54"/>
      <c r="M35" s="51"/>
      <c r="N35" s="35"/>
    </row>
    <row r="36" spans="1:14" ht="15.9" customHeight="1" x14ac:dyDescent="0.3">
      <c r="A36" s="32"/>
      <c r="E36" s="32"/>
      <c r="M36" s="51"/>
      <c r="N36" s="35"/>
    </row>
    <row r="37" spans="1:14" ht="31.5" customHeight="1" x14ac:dyDescent="0.3">
      <c r="A37" s="63" t="s">
        <v>65</v>
      </c>
      <c r="C37" s="71"/>
      <c r="D37" s="71"/>
      <c r="E37" s="71"/>
      <c r="F37" s="71"/>
      <c r="G37" s="71"/>
    </row>
    <row r="39" spans="1:14" x14ac:dyDescent="0.3">
      <c r="A39" s="64"/>
    </row>
    <row r="40" spans="1:14" ht="45" customHeight="1" x14ac:dyDescent="0.3">
      <c r="A40" s="64"/>
    </row>
    <row r="41" spans="1:14" x14ac:dyDescent="0.3">
      <c r="A41" s="64"/>
    </row>
    <row r="42" spans="1:14" x14ac:dyDescent="0.3">
      <c r="A42" s="64"/>
    </row>
    <row r="43" spans="1:14" x14ac:dyDescent="0.3">
      <c r="A43" s="64"/>
    </row>
    <row r="44" spans="1:14" x14ac:dyDescent="0.3">
      <c r="A44" s="64"/>
    </row>
    <row r="45" spans="1:14" x14ac:dyDescent="0.3">
      <c r="A45" s="64"/>
    </row>
    <row r="46" spans="1:14" x14ac:dyDescent="0.3">
      <c r="A46" s="64"/>
    </row>
    <row r="47" spans="1:14" x14ac:dyDescent="0.3">
      <c r="A47" s="64"/>
    </row>
    <row r="48" spans="1:14" x14ac:dyDescent="0.3">
      <c r="A48" s="64"/>
    </row>
    <row r="49" spans="1:1" x14ac:dyDescent="0.3">
      <c r="A49" s="64"/>
    </row>
    <row r="50" spans="1:1" x14ac:dyDescent="0.3">
      <c r="A50" s="64"/>
    </row>
    <row r="51" spans="1:1" x14ac:dyDescent="0.3">
      <c r="A51" s="64"/>
    </row>
    <row r="52" spans="1:1" x14ac:dyDescent="0.3">
      <c r="A52" s="64"/>
    </row>
    <row r="53" spans="1:1" x14ac:dyDescent="0.3">
      <c r="A53" s="64"/>
    </row>
    <row r="54" spans="1:1" x14ac:dyDescent="0.3">
      <c r="A54" s="64"/>
    </row>
    <row r="55" spans="1:1" x14ac:dyDescent="0.3">
      <c r="A55" s="64"/>
    </row>
    <row r="56" spans="1:1" x14ac:dyDescent="0.3">
      <c r="A56" s="64"/>
    </row>
    <row r="57" spans="1:1" x14ac:dyDescent="0.3">
      <c r="A57" s="64"/>
    </row>
    <row r="58" spans="1:1" x14ac:dyDescent="0.3">
      <c r="A58" s="64"/>
    </row>
    <row r="59" spans="1:1" x14ac:dyDescent="0.3">
      <c r="A59" s="64"/>
    </row>
    <row r="60" spans="1:1" x14ac:dyDescent="0.3">
      <c r="A60" s="64"/>
    </row>
  </sheetData>
  <dataConsolidate/>
  <mergeCells count="8">
    <mergeCell ref="R3:T3"/>
    <mergeCell ref="A11:G11"/>
    <mergeCell ref="A1:G2"/>
    <mergeCell ref="A4:G4"/>
    <mergeCell ref="C37:G37"/>
    <mergeCell ref="A31:G31"/>
    <mergeCell ref="A25:G25"/>
    <mergeCell ref="A3:G3"/>
  </mergeCells>
  <phoneticPr fontId="0" type="noConversion"/>
  <dataValidations disablePrompts="1" count="3">
    <dataValidation type="list" allowBlank="1" showInputMessage="1" showErrorMessage="1" sqref="C23">
      <formula1>"Full Time, Part Time, Casual Employment,"</formula1>
    </dataValidation>
    <dataValidation type="list" allowBlank="1" showInputMessage="1" showErrorMessage="1" sqref="C24">
      <formula1>#REF!</formula1>
    </dataValidation>
    <dataValidation type="list" allowBlank="1" showInputMessage="1" showErrorMessage="1" sqref="G13">
      <formula1>"Newly Created Position, Resignation, Termination, Redundancy,"</formula1>
    </dataValidation>
  </dataValidations>
  <pageMargins left="0.51181102362204722" right="0.23622047244094491" top="0.31" bottom="0.47244094488188981" header="0.22" footer="0.23622047244094491"/>
  <pageSetup paperSize="9" scale="80" orientation="portrait" r:id="rId1"/>
  <headerFooter alignWithMargins="0">
    <oddFooter>&amp;L&amp;"-,Regular"&amp;8 20th April 2015&amp;C&amp;"-,Regular"&amp;8HR31</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24"/>
  <sheetViews>
    <sheetView workbookViewId="0">
      <selection activeCell="K14" sqref="K14"/>
    </sheetView>
  </sheetViews>
  <sheetFormatPr defaultRowHeight="13.2" x14ac:dyDescent="0.25"/>
  <cols>
    <col min="2" max="2" width="11" customWidth="1"/>
    <col min="3" max="3" width="10.5546875" bestFit="1" customWidth="1"/>
    <col min="4" max="6" width="9.5546875" bestFit="1" customWidth="1"/>
    <col min="7" max="7" width="10.44140625" customWidth="1"/>
    <col min="8" max="9" width="10.33203125" customWidth="1"/>
    <col min="10" max="10" width="17.33203125" customWidth="1"/>
  </cols>
  <sheetData>
    <row r="1" spans="1:17" ht="4.5" customHeight="1" x14ac:dyDescent="0.25"/>
    <row r="2" spans="1:17" x14ac:dyDescent="0.25">
      <c r="A2" s="1" t="s">
        <v>53</v>
      </c>
    </row>
    <row r="3" spans="1:17" ht="5.25" customHeight="1" x14ac:dyDescent="0.25"/>
    <row r="4" spans="1:17" ht="12" customHeight="1" x14ac:dyDescent="0.25">
      <c r="A4" s="75" t="s">
        <v>30</v>
      </c>
      <c r="B4" s="75"/>
      <c r="C4" s="75"/>
      <c r="D4" s="75"/>
      <c r="E4" s="75"/>
      <c r="F4" s="75"/>
      <c r="G4" s="75"/>
      <c r="H4" s="75"/>
      <c r="I4" s="75"/>
      <c r="J4" s="75"/>
      <c r="K4" s="2"/>
      <c r="L4" s="2"/>
      <c r="M4" s="2"/>
      <c r="N4" s="2"/>
      <c r="O4" s="2"/>
      <c r="P4" s="2"/>
      <c r="Q4" s="2"/>
    </row>
    <row r="5" spans="1:17" ht="6" customHeight="1" x14ac:dyDescent="0.25"/>
    <row r="6" spans="1:17" s="2" customFormat="1" ht="13.8" x14ac:dyDescent="0.3">
      <c r="A6" s="4" t="s">
        <v>31</v>
      </c>
      <c r="B6" s="5" t="s">
        <v>32</v>
      </c>
      <c r="C6" s="6"/>
      <c r="D6" s="6"/>
      <c r="E6" s="6"/>
      <c r="F6" s="6"/>
      <c r="G6" s="6"/>
      <c r="H6" s="6"/>
      <c r="I6" s="6"/>
      <c r="J6" s="73" t="s">
        <v>49</v>
      </c>
    </row>
    <row r="7" spans="1:17" s="2" customFormat="1" ht="13.8" x14ac:dyDescent="0.3">
      <c r="A7" s="7" t="s">
        <v>33</v>
      </c>
      <c r="B7" s="8" t="s">
        <v>34</v>
      </c>
      <c r="C7" s="9" t="s">
        <v>36</v>
      </c>
      <c r="D7" s="9" t="s">
        <v>37</v>
      </c>
      <c r="E7" s="9" t="s">
        <v>38</v>
      </c>
      <c r="F7" s="9" t="s">
        <v>39</v>
      </c>
      <c r="G7" s="9" t="s">
        <v>40</v>
      </c>
      <c r="H7" s="9" t="s">
        <v>41</v>
      </c>
      <c r="I7" s="9" t="s">
        <v>35</v>
      </c>
      <c r="J7" s="74"/>
      <c r="K7" s="3"/>
    </row>
    <row r="8" spans="1:17" s="2" customFormat="1" ht="13.8" x14ac:dyDescent="0.3">
      <c r="A8" s="10" t="s">
        <v>42</v>
      </c>
      <c r="B8" s="11" t="s">
        <v>43</v>
      </c>
      <c r="C8" s="12">
        <v>0.375</v>
      </c>
      <c r="D8" s="12">
        <v>0.375</v>
      </c>
      <c r="E8" s="12">
        <v>0.375</v>
      </c>
      <c r="F8" s="12">
        <v>0.375</v>
      </c>
      <c r="G8" s="12">
        <v>0.375</v>
      </c>
      <c r="H8" s="12">
        <v>0.375</v>
      </c>
      <c r="I8" s="12">
        <v>0.33333333333333331</v>
      </c>
      <c r="J8" s="13"/>
    </row>
    <row r="9" spans="1:17" s="2" customFormat="1" ht="13.8" x14ac:dyDescent="0.3">
      <c r="A9" s="14"/>
      <c r="B9" s="11" t="s">
        <v>44</v>
      </c>
      <c r="C9" s="12">
        <v>0.70833333333333337</v>
      </c>
      <c r="D9" s="12">
        <v>0.70833333333333337</v>
      </c>
      <c r="E9" s="12">
        <v>0.70833333333333337</v>
      </c>
      <c r="F9" s="12">
        <v>0.70833333333333337</v>
      </c>
      <c r="G9" s="12">
        <v>0.70833333333333337</v>
      </c>
      <c r="H9" s="12">
        <v>0.70833333333333337</v>
      </c>
      <c r="I9" s="12">
        <v>0.70833333333333337</v>
      </c>
      <c r="J9" s="13"/>
    </row>
    <row r="10" spans="1:17" s="2" customFormat="1" ht="13.8" x14ac:dyDescent="0.3">
      <c r="A10" s="14"/>
      <c r="B10" s="11" t="s">
        <v>52</v>
      </c>
      <c r="C10" s="15">
        <v>0.5</v>
      </c>
      <c r="D10" s="15">
        <v>0.5</v>
      </c>
      <c r="E10" s="15">
        <v>0.5</v>
      </c>
      <c r="F10" s="15">
        <v>0.5</v>
      </c>
      <c r="G10" s="15">
        <v>0.5</v>
      </c>
      <c r="H10" s="15">
        <v>0.5</v>
      </c>
      <c r="I10" s="15">
        <v>0.5</v>
      </c>
      <c r="J10" s="15"/>
    </row>
    <row r="11" spans="1:17" s="2" customFormat="1" ht="13.8" x14ac:dyDescent="0.3">
      <c r="A11" s="16"/>
      <c r="B11" s="17" t="s">
        <v>34</v>
      </c>
      <c r="C11" s="18">
        <f t="shared" ref="C11:H11" si="0">IF(((C9-C8)*24)&gt;0,((C9-C8)*24)-C10,0)</f>
        <v>7.5</v>
      </c>
      <c r="D11" s="18">
        <f t="shared" si="0"/>
        <v>7.5</v>
      </c>
      <c r="E11" s="18">
        <f t="shared" si="0"/>
        <v>7.5</v>
      </c>
      <c r="F11" s="18">
        <f t="shared" si="0"/>
        <v>7.5</v>
      </c>
      <c r="G11" s="18">
        <f t="shared" si="0"/>
        <v>7.5</v>
      </c>
      <c r="H11" s="18">
        <f t="shared" si="0"/>
        <v>7.5</v>
      </c>
      <c r="I11" s="18">
        <f>IF(((I9-I8)*24)&gt;0,((I9-I8)*24)-I10,0)</f>
        <v>8.5000000000000018</v>
      </c>
      <c r="J11" s="19">
        <f>SUM(C11:H11)</f>
        <v>45</v>
      </c>
    </row>
    <row r="12" spans="1:17" s="2" customFormat="1" ht="13.8" x14ac:dyDescent="0.3">
      <c r="A12" s="20" t="s">
        <v>45</v>
      </c>
      <c r="B12" s="11" t="s">
        <v>43</v>
      </c>
      <c r="C12" s="12">
        <v>0.375</v>
      </c>
      <c r="D12" s="12">
        <v>0.375</v>
      </c>
      <c r="E12" s="12">
        <v>0.375</v>
      </c>
      <c r="F12" s="12">
        <v>0.375</v>
      </c>
      <c r="G12" s="12">
        <v>0.375</v>
      </c>
      <c r="H12" s="12">
        <v>0.375</v>
      </c>
      <c r="I12" s="12">
        <v>0.375</v>
      </c>
      <c r="J12" s="13"/>
    </row>
    <row r="13" spans="1:17" s="2" customFormat="1" ht="13.8" x14ac:dyDescent="0.3">
      <c r="A13" s="10"/>
      <c r="B13" s="11" t="s">
        <v>44</v>
      </c>
      <c r="C13" s="12">
        <v>0.70833333333333337</v>
      </c>
      <c r="D13" s="12">
        <v>0.70833333333333337</v>
      </c>
      <c r="E13" s="12">
        <v>0.70833333333333337</v>
      </c>
      <c r="F13" s="12">
        <v>0.70833333333333337</v>
      </c>
      <c r="G13" s="12">
        <v>0.70833333333333337</v>
      </c>
      <c r="H13" s="12">
        <v>0.70833333333333337</v>
      </c>
      <c r="I13" s="12">
        <v>0.70833333333333337</v>
      </c>
      <c r="J13" s="13"/>
    </row>
    <row r="14" spans="1:17" s="2" customFormat="1" ht="13.8" x14ac:dyDescent="0.3">
      <c r="A14" s="21"/>
      <c r="B14" s="11" t="s">
        <v>52</v>
      </c>
      <c r="C14" s="15">
        <v>0.5</v>
      </c>
      <c r="D14" s="15">
        <v>0.5</v>
      </c>
      <c r="E14" s="15">
        <v>0.5</v>
      </c>
      <c r="F14" s="15">
        <v>0.5</v>
      </c>
      <c r="G14" s="15">
        <v>0.5</v>
      </c>
      <c r="H14" s="15">
        <v>0.5</v>
      </c>
      <c r="I14" s="15">
        <v>0.5</v>
      </c>
      <c r="J14" s="15"/>
    </row>
    <row r="15" spans="1:17" s="2" customFormat="1" ht="13.8" x14ac:dyDescent="0.3">
      <c r="A15" s="22"/>
      <c r="B15" s="17" t="s">
        <v>34</v>
      </c>
      <c r="C15" s="18">
        <f t="shared" ref="C15:H15" si="1">IF(((C13-C12)*24)&gt;0,((C13-C12)*24)-C14,0)</f>
        <v>7.5</v>
      </c>
      <c r="D15" s="18">
        <f t="shared" si="1"/>
        <v>7.5</v>
      </c>
      <c r="E15" s="18">
        <f t="shared" si="1"/>
        <v>7.5</v>
      </c>
      <c r="F15" s="18">
        <f t="shared" si="1"/>
        <v>7.5</v>
      </c>
      <c r="G15" s="18">
        <f t="shared" si="1"/>
        <v>7.5</v>
      </c>
      <c r="H15" s="18">
        <f t="shared" si="1"/>
        <v>7.5</v>
      </c>
      <c r="I15" s="18">
        <f>IF(((I13-I12)*24)&gt;0,((I13-I12)*24)-I14,0)</f>
        <v>7.5</v>
      </c>
      <c r="J15" s="19">
        <f>SUM(C15:H15)</f>
        <v>45</v>
      </c>
    </row>
    <row r="16" spans="1:17" s="2" customFormat="1" ht="13.8" x14ac:dyDescent="0.3">
      <c r="A16" s="20" t="s">
        <v>46</v>
      </c>
      <c r="B16" s="11" t="s">
        <v>43</v>
      </c>
      <c r="C16" s="12">
        <v>0.375</v>
      </c>
      <c r="D16" s="12">
        <v>0.375</v>
      </c>
      <c r="E16" s="12">
        <v>0.375</v>
      </c>
      <c r="F16" s="12">
        <v>0.375</v>
      </c>
      <c r="G16" s="12">
        <v>0.375</v>
      </c>
      <c r="H16" s="12">
        <v>0.375</v>
      </c>
      <c r="I16" s="12">
        <v>0.375</v>
      </c>
      <c r="J16" s="13"/>
    </row>
    <row r="17" spans="1:10" s="2" customFormat="1" ht="13.8" x14ac:dyDescent="0.3">
      <c r="A17" s="10"/>
      <c r="B17" s="11" t="s">
        <v>44</v>
      </c>
      <c r="C17" s="12">
        <v>0.70833333333333337</v>
      </c>
      <c r="D17" s="12">
        <v>0.70833333333333337</v>
      </c>
      <c r="E17" s="12">
        <v>0.70833333333333337</v>
      </c>
      <c r="F17" s="12">
        <v>0.70833333333333337</v>
      </c>
      <c r="G17" s="12">
        <v>0.70833333333333337</v>
      </c>
      <c r="H17" s="12">
        <v>0.70833333333333337</v>
      </c>
      <c r="I17" s="12">
        <v>0.70833333333333337</v>
      </c>
      <c r="J17" s="13"/>
    </row>
    <row r="18" spans="1:10" s="2" customFormat="1" ht="13.8" x14ac:dyDescent="0.3">
      <c r="A18" s="21"/>
      <c r="B18" s="11" t="s">
        <v>52</v>
      </c>
      <c r="C18" s="15">
        <v>0.5</v>
      </c>
      <c r="D18" s="15">
        <v>0.5</v>
      </c>
      <c r="E18" s="15">
        <v>0.5</v>
      </c>
      <c r="F18" s="15">
        <v>0.5</v>
      </c>
      <c r="G18" s="15">
        <v>0.5</v>
      </c>
      <c r="H18" s="15">
        <v>0.5</v>
      </c>
      <c r="I18" s="15">
        <v>0.5</v>
      </c>
      <c r="J18" s="15"/>
    </row>
    <row r="19" spans="1:10" s="2" customFormat="1" ht="13.8" x14ac:dyDescent="0.3">
      <c r="A19" s="22"/>
      <c r="B19" s="17" t="s">
        <v>34</v>
      </c>
      <c r="C19" s="18">
        <f t="shared" ref="C19:I19" si="2">IF(((C17-C16)*24)&gt;0,((C17-C16)*24)-C18,0)</f>
        <v>7.5</v>
      </c>
      <c r="D19" s="18">
        <f t="shared" si="2"/>
        <v>7.5</v>
      </c>
      <c r="E19" s="18">
        <f t="shared" si="2"/>
        <v>7.5</v>
      </c>
      <c r="F19" s="18">
        <f t="shared" si="2"/>
        <v>7.5</v>
      </c>
      <c r="G19" s="18">
        <f t="shared" si="2"/>
        <v>7.5</v>
      </c>
      <c r="H19" s="18">
        <f t="shared" si="2"/>
        <v>7.5</v>
      </c>
      <c r="I19" s="18">
        <f t="shared" si="2"/>
        <v>7.5</v>
      </c>
      <c r="J19" s="19">
        <f>SUM(C19:H19)</f>
        <v>45</v>
      </c>
    </row>
    <row r="20" spans="1:10" s="2" customFormat="1" ht="13.8" x14ac:dyDescent="0.3">
      <c r="A20" s="20" t="s">
        <v>47</v>
      </c>
      <c r="B20" s="11" t="s">
        <v>43</v>
      </c>
      <c r="C20" s="12">
        <v>0.375</v>
      </c>
      <c r="D20" s="12">
        <v>0.375</v>
      </c>
      <c r="E20" s="12">
        <v>0.375</v>
      </c>
      <c r="F20" s="12">
        <v>0.375</v>
      </c>
      <c r="G20" s="12">
        <v>0.375</v>
      </c>
      <c r="H20" s="12">
        <v>0.375</v>
      </c>
      <c r="I20" s="12">
        <v>0.375</v>
      </c>
      <c r="J20" s="13"/>
    </row>
    <row r="21" spans="1:10" s="2" customFormat="1" ht="13.8" x14ac:dyDescent="0.3">
      <c r="A21" s="21"/>
      <c r="B21" s="11" t="s">
        <v>44</v>
      </c>
      <c r="C21" s="12">
        <v>0.70833333333333337</v>
      </c>
      <c r="D21" s="12">
        <v>0.70833333333333337</v>
      </c>
      <c r="E21" s="12">
        <v>0.70833333333333337</v>
      </c>
      <c r="F21" s="12">
        <v>0.70833333333333337</v>
      </c>
      <c r="G21" s="12">
        <v>0.70833333333333337</v>
      </c>
      <c r="H21" s="12">
        <v>0.70833333333333337</v>
      </c>
      <c r="I21" s="12">
        <v>0.70833333333333337</v>
      </c>
      <c r="J21" s="13"/>
    </row>
    <row r="22" spans="1:10" s="2" customFormat="1" ht="13.8" x14ac:dyDescent="0.3">
      <c r="A22" s="21"/>
      <c r="B22" s="11" t="s">
        <v>52</v>
      </c>
      <c r="C22" s="15">
        <v>0.5</v>
      </c>
      <c r="D22" s="15">
        <v>0.5</v>
      </c>
      <c r="E22" s="15">
        <v>0.5</v>
      </c>
      <c r="F22" s="15">
        <v>0.5</v>
      </c>
      <c r="G22" s="15">
        <v>0.5</v>
      </c>
      <c r="H22" s="15">
        <v>0.5</v>
      </c>
      <c r="I22" s="15">
        <v>0.5</v>
      </c>
      <c r="J22" s="23"/>
    </row>
    <row r="23" spans="1:10" s="2" customFormat="1" ht="13.8" x14ac:dyDescent="0.3">
      <c r="A23" s="21"/>
      <c r="B23" s="24" t="s">
        <v>34</v>
      </c>
      <c r="C23" s="18">
        <f t="shared" ref="C23:H23" si="3">IF(((C21-C20)*24)&gt;0,((C21-C20)*24)-C22,0)</f>
        <v>7.5</v>
      </c>
      <c r="D23" s="18">
        <f t="shared" si="3"/>
        <v>7.5</v>
      </c>
      <c r="E23" s="18">
        <f t="shared" si="3"/>
        <v>7.5</v>
      </c>
      <c r="F23" s="18">
        <f t="shared" si="3"/>
        <v>7.5</v>
      </c>
      <c r="G23" s="18">
        <f t="shared" si="3"/>
        <v>7.5</v>
      </c>
      <c r="H23" s="18">
        <f t="shared" si="3"/>
        <v>7.5</v>
      </c>
      <c r="I23" s="18">
        <f>IF(((I21-I20)*24)&gt;0,((I21-I20)*24)-I22,0)</f>
        <v>7.5</v>
      </c>
      <c r="J23" s="25">
        <f>SUM(C23:H23)</f>
        <v>45</v>
      </c>
    </row>
    <row r="24" spans="1:10" s="2" customFormat="1" ht="13.8" x14ac:dyDescent="0.3">
      <c r="A24" s="26" t="s">
        <v>48</v>
      </c>
      <c r="B24" s="27" t="s">
        <v>34</v>
      </c>
      <c r="C24" s="28">
        <f t="shared" ref="C24:H24" si="4">(+C23+C19+C15+C11)</f>
        <v>30</v>
      </c>
      <c r="D24" s="28">
        <f t="shared" si="4"/>
        <v>30</v>
      </c>
      <c r="E24" s="28">
        <f t="shared" si="4"/>
        <v>30</v>
      </c>
      <c r="F24" s="28">
        <f t="shared" si="4"/>
        <v>30</v>
      </c>
      <c r="G24" s="28">
        <f t="shared" si="4"/>
        <v>30</v>
      </c>
      <c r="H24" s="28">
        <f t="shared" si="4"/>
        <v>30</v>
      </c>
      <c r="I24" s="28">
        <f>(+I23+I19+I15+I11)</f>
        <v>31</v>
      </c>
      <c r="J24" s="28">
        <f>J23+J19+J15+J11</f>
        <v>180</v>
      </c>
    </row>
  </sheetData>
  <mergeCells count="2">
    <mergeCell ref="J6:J7"/>
    <mergeCell ref="A4:J4"/>
  </mergeCells>
  <phoneticPr fontId="0" type="noConversion"/>
  <pageMargins left="0.75" right="0.75" top="1" bottom="1" header="0.5" footer="0.5"/>
  <pageSetup paperSize="9" scale="77"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Authority to Recruit Form</vt:lpstr>
      <vt:lpstr>Roster</vt:lpstr>
      <vt:lpstr>'Authority to Recruit Form'!Print_Area</vt:lpstr>
    </vt:vector>
  </TitlesOfParts>
  <Company>David Jones Limited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user10</dc:creator>
  <cp:lastModifiedBy>Derrick Chan</cp:lastModifiedBy>
  <cp:lastPrinted>2015-06-19T08:07:09Z</cp:lastPrinted>
  <dcterms:created xsi:type="dcterms:W3CDTF">2005-05-03T02:34:15Z</dcterms:created>
  <dcterms:modified xsi:type="dcterms:W3CDTF">2015-06-19T08:08:16Z</dcterms:modified>
</cp:coreProperties>
</file>