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.wells\Desktop\ThermalCap\"/>
    </mc:Choice>
  </mc:AlternateContent>
  <bookViews>
    <workbookView xWindow="0" yWindow="0" windowWidth="1629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K59" i="1"/>
  <c r="K58" i="1"/>
  <c r="K57" i="1"/>
  <c r="K52" i="1"/>
  <c r="K51" i="1"/>
  <c r="K50" i="1"/>
  <c r="K49" i="1"/>
  <c r="K48" i="1"/>
  <c r="B54" i="1"/>
  <c r="B53" i="1"/>
  <c r="B52" i="1"/>
  <c r="B51" i="1"/>
  <c r="B50" i="1"/>
  <c r="K47" i="1"/>
  <c r="K46" i="1"/>
  <c r="C2" i="1"/>
  <c r="E2" i="1"/>
  <c r="F2" i="1"/>
  <c r="G2" i="1"/>
  <c r="B2" i="1"/>
  <c r="B55" i="1" l="1"/>
</calcChain>
</file>

<file path=xl/sharedStrings.xml><?xml version="1.0" encoding="utf-8"?>
<sst xmlns="http://schemas.openxmlformats.org/spreadsheetml/2006/main" count="113" uniqueCount="107">
  <si>
    <t>Singles</t>
  </si>
  <si>
    <t>Doubles</t>
  </si>
  <si>
    <t>Total</t>
  </si>
  <si>
    <t>Sizes of thermal profile cavitys</t>
  </si>
  <si>
    <t>Stellar doors</t>
  </si>
  <si>
    <t>All seasons</t>
  </si>
  <si>
    <t>E13411</t>
  </si>
  <si>
    <t>E14418</t>
  </si>
  <si>
    <t>E13680</t>
  </si>
  <si>
    <t>E14136</t>
  </si>
  <si>
    <t>E13440</t>
  </si>
  <si>
    <t>E13473</t>
  </si>
  <si>
    <t>E13476</t>
  </si>
  <si>
    <t>E13400</t>
  </si>
  <si>
    <t>E13681</t>
  </si>
  <si>
    <t>E13683</t>
  </si>
  <si>
    <t>E14423</t>
  </si>
  <si>
    <t>E13677</t>
  </si>
  <si>
    <t>E13678</t>
  </si>
  <si>
    <t>E13686</t>
  </si>
  <si>
    <t>E14419</t>
  </si>
  <si>
    <t>E13676</t>
  </si>
  <si>
    <t>E13675</t>
  </si>
  <si>
    <t>E13679</t>
  </si>
  <si>
    <t>E13682</t>
  </si>
  <si>
    <t>E14137</t>
  </si>
  <si>
    <t>E14138</t>
  </si>
  <si>
    <t>Frequency 10.8/7</t>
  </si>
  <si>
    <t>Frequency 10.2/5</t>
  </si>
  <si>
    <t>Frequency 14.8/6.8</t>
  </si>
  <si>
    <t>Frequency 18.2/6.8</t>
  </si>
  <si>
    <t>E13684</t>
  </si>
  <si>
    <t>Frequency 10.8/5</t>
  </si>
  <si>
    <t>E13410</t>
  </si>
  <si>
    <t>E13406</t>
  </si>
  <si>
    <t>E13412</t>
  </si>
  <si>
    <t>E13409</t>
  </si>
  <si>
    <t>E13430</t>
  </si>
  <si>
    <t>E13443</t>
  </si>
  <si>
    <t>E13461</t>
  </si>
  <si>
    <t>E13469</t>
  </si>
  <si>
    <t>E13460</t>
  </si>
  <si>
    <t>E13452</t>
  </si>
  <si>
    <t>E13465</t>
  </si>
  <si>
    <t>E13464</t>
  </si>
  <si>
    <t>E13453</t>
  </si>
  <si>
    <t>E13467</t>
  </si>
  <si>
    <t>E13466</t>
  </si>
  <si>
    <t>E13401</t>
  </si>
  <si>
    <t>E13413</t>
  </si>
  <si>
    <t>E13402</t>
  </si>
  <si>
    <t>E13416</t>
  </si>
  <si>
    <t>E13403</t>
  </si>
  <si>
    <t>E13405</t>
  </si>
  <si>
    <t>E13404</t>
  </si>
  <si>
    <t>E13424</t>
  </si>
  <si>
    <t>E13433</t>
  </si>
  <si>
    <t>E13438</t>
  </si>
  <si>
    <t>E13448</t>
  </si>
  <si>
    <t>E13432</t>
  </si>
  <si>
    <t>E13431</t>
  </si>
  <si>
    <t>E13451</t>
  </si>
  <si>
    <t>E13450</t>
  </si>
  <si>
    <t>E13462</t>
  </si>
  <si>
    <t>E13463</t>
  </si>
  <si>
    <t>E13459</t>
  </si>
  <si>
    <t>E14014</t>
  </si>
  <si>
    <t>E13980</t>
  </si>
  <si>
    <t>E14529</t>
  </si>
  <si>
    <t>E13987</t>
  </si>
  <si>
    <t>E14015</t>
  </si>
  <si>
    <t>E14018</t>
  </si>
  <si>
    <t>E13981</t>
  </si>
  <si>
    <t>E13985</t>
  </si>
  <si>
    <t>E14016</t>
  </si>
  <si>
    <t>E13988</t>
  </si>
  <si>
    <t>E13986</t>
  </si>
  <si>
    <t>E13429</t>
  </si>
  <si>
    <t>E13425</t>
  </si>
  <si>
    <t>E13426</t>
  </si>
  <si>
    <t>E13470</t>
  </si>
  <si>
    <t>E13475</t>
  </si>
  <si>
    <t>E13500</t>
  </si>
  <si>
    <t>E13471</t>
  </si>
  <si>
    <t>E13501</t>
  </si>
  <si>
    <t>E13513</t>
  </si>
  <si>
    <t>E13472</t>
  </si>
  <si>
    <t>E13507</t>
  </si>
  <si>
    <t>E13510</t>
  </si>
  <si>
    <t>E13512</t>
  </si>
  <si>
    <t>E13514</t>
  </si>
  <si>
    <t>E13519</t>
  </si>
  <si>
    <t>E13520</t>
  </si>
  <si>
    <t>E13516</t>
  </si>
  <si>
    <t>E13517</t>
  </si>
  <si>
    <t>E13508</t>
  </si>
  <si>
    <t>E13511</t>
  </si>
  <si>
    <t>E13515</t>
  </si>
  <si>
    <t>Frequency 10.8/6.8</t>
  </si>
  <si>
    <t>Frequency 12.2572/6.2928</t>
  </si>
  <si>
    <t>Frequency 11.3/6</t>
  </si>
  <si>
    <t>Frequency 11.9/6</t>
  </si>
  <si>
    <t>Frequency 12.5/6.3</t>
  </si>
  <si>
    <t>Stellar Doors</t>
  </si>
  <si>
    <t>10.8mm x 7mm</t>
  </si>
  <si>
    <t>10.8mm x 6.8mm</t>
  </si>
  <si>
    <t>Other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</si>
</sst>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Thermal</a:t>
            </a:r>
            <a:r>
              <a:rPr lang="en-NZ" baseline="0"/>
              <a:t> Break Volume (Jan-21-May-21)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1563</c:v>
                </c:pt>
                <c:pt idx="1">
                  <c:v>1889</c:v>
                </c:pt>
                <c:pt idx="3">
                  <c:v>2443</c:v>
                </c:pt>
                <c:pt idx="4">
                  <c:v>3184</c:v>
                </c:pt>
                <c:pt idx="5">
                  <c:v>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44C7-BAF9-866ED61F33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Doubles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363</c:v>
                </c:pt>
                <c:pt idx="1">
                  <c:v>589</c:v>
                </c:pt>
                <c:pt idx="3">
                  <c:v>636</c:v>
                </c:pt>
                <c:pt idx="4">
                  <c:v>781</c:v>
                </c:pt>
                <c:pt idx="5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44C7-BAF9-866ED61F338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mmm\-yy</c:formatCode>
                <c:ptCount val="6"/>
                <c:pt idx="0">
                  <c:v>44197</c:v>
                </c:pt>
                <c:pt idx="1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1926</c:v>
                </c:pt>
                <c:pt idx="1">
                  <c:v>2478</c:v>
                </c:pt>
                <c:pt idx="3">
                  <c:v>3079</c:v>
                </c:pt>
                <c:pt idx="4">
                  <c:v>3965</c:v>
                </c:pt>
                <c:pt idx="5">
                  <c:v>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C-44C7-BAF9-866ED61F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952479"/>
        <c:axId val="1669960383"/>
      </c:lineChart>
      <c:dateAx>
        <c:axId val="1669952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60383"/>
        <c:crosses val="autoZero"/>
        <c:auto val="1"/>
        <c:lblOffset val="100"/>
        <c:baseTimeUnit val="months"/>
      </c:dateAx>
      <c:valAx>
        <c:axId val="16699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Stellar Doors Thermal</a:t>
            </a:r>
            <a:r>
              <a:rPr lang="en-NZ" baseline="0"/>
              <a:t> Channel Sizes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Sheet1!$A$50:$A$54</c:f>
              <c:strCache>
                <c:ptCount val="5"/>
                <c:pt idx="0">
                  <c:v>Frequency 10.8/7</c:v>
                </c:pt>
                <c:pt idx="1">
                  <c:v>Frequency 10.2/5</c:v>
                </c:pt>
                <c:pt idx="2">
                  <c:v>Frequency 14.8/6.8</c:v>
                </c:pt>
                <c:pt idx="3">
                  <c:v>Frequency 18.2/6.8</c:v>
                </c:pt>
                <c:pt idx="4">
                  <c:v>Frequency 10.8/5</c:v>
                </c:pt>
              </c:strCache>
            </c:strRef>
          </c:cat>
          <c:val>
            <c:numRef>
              <c:f>Sheet1!$B$50:$B$54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0-4EA6-83FD-56B162D5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329663"/>
        <c:axId val="1664328831"/>
      </c:barChart>
      <c:catAx>
        <c:axId val="16643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28831"/>
        <c:crosses val="autoZero"/>
        <c:auto val="1"/>
        <c:lblAlgn val="ctr"/>
        <c:lblOffset val="100"/>
        <c:noMultiLvlLbl val="0"/>
      </c:catAx>
      <c:valAx>
        <c:axId val="16643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All Seasons Thermal</a:t>
            </a:r>
            <a:r>
              <a:rPr lang="en-NZ" baseline="0"/>
              <a:t> Channel Sizes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Sheet1!$J$45:$J$51</c:f>
              <c:strCache>
                <c:ptCount val="7"/>
                <c:pt idx="0">
                  <c:v>Frequency 10.8/7</c:v>
                </c:pt>
                <c:pt idx="1">
                  <c:v>Frequency 10.8/6.8</c:v>
                </c:pt>
                <c:pt idx="2">
                  <c:v>Frequency 12.2572/6.2928</c:v>
                </c:pt>
                <c:pt idx="3">
                  <c:v>Frequency 11.3/6</c:v>
                </c:pt>
                <c:pt idx="4">
                  <c:v>Frequency 11.9/6</c:v>
                </c:pt>
                <c:pt idx="5">
                  <c:v>Frequency 10.8/6.8</c:v>
                </c:pt>
                <c:pt idx="6">
                  <c:v>Frequency 12.5/6.3</c:v>
                </c:pt>
              </c:strCache>
            </c:strRef>
          </c:cat>
          <c:val>
            <c:numRef>
              <c:f>Sheet1!$K$45:$K$51</c:f>
              <c:numCache>
                <c:formatCode>General</c:formatCode>
                <c:ptCount val="7"/>
                <c:pt idx="0">
                  <c:v>33</c:v>
                </c:pt>
                <c:pt idx="1">
                  <c:v>24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D-407E-9E2F-1867B4C8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096815"/>
        <c:axId val="1733097231"/>
      </c:barChart>
      <c:catAx>
        <c:axId val="17330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97231"/>
        <c:crosses val="autoZero"/>
        <c:auto val="1"/>
        <c:lblAlgn val="ctr"/>
        <c:lblOffset val="100"/>
        <c:noMultiLvlLbl val="0"/>
      </c:catAx>
      <c:valAx>
        <c:axId val="1733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Te-Rapa</a:t>
            </a:r>
            <a:r>
              <a:rPr lang="en-NZ" baseline="0"/>
              <a:t> Thermal Channel Sizes (Stellar &amp; All Seasons Combined)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0-443B-85BC-D749B4F8D1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0-443B-85BC-D749B4F8D1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0-443B-85BC-D749B4F8D1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Sheet1!$J$57:$J$59</c:f>
              <c:strCache>
                <c:ptCount val="3"/>
                <c:pt idx="0">
                  <c:v>10.8mm x 7mm</c:v>
                </c:pt>
                <c:pt idx="1">
                  <c:v>10.8mm x 6.8mm</c:v>
                </c:pt>
                <c:pt idx="2">
                  <c:v>Other sizes</c:v>
                </c:pt>
              </c:strCache>
            </c:strRef>
          </c:cat>
          <c:val>
            <c:numRef>
              <c:f>Sheet1!$K$57:$K$59</c:f>
              <c:numCache>
                <c:formatCode>0%</c:formatCode>
                <c:ptCount val="3"/>
                <c:pt idx="0" formatCode="0.00%">
                  <c:v>0.5056179775280899</c:v>
                </c:pt>
                <c:pt idx="1">
                  <c:v>0.2696629213483146</c:v>
                </c:pt>
                <c:pt idx="2">
                  <c:v>0.2247191011235955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3C-AE9F-44FB234CFA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171450</xdr:rowOff>
    </xdr:from>
    <xdr:to>
      <xdr:col>8</xdr:col>
      <xdr:colOff>66675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504826</xdr:colOff>
      <xdr:row>23</xdr:row>
      <xdr:rowOff>171450</xdr:rowOff>
    </xdr:from>
    <xdr:to>
      <xdr:col>14</xdr:col>
      <xdr:colOff>361950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40</xdr:row>
      <xdr:rowOff>114300</xdr:rowOff>
    </xdr:from>
    <xdr:to>
      <xdr:col>18</xdr:col>
      <xdr:colOff>476250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57</xdr:row>
      <xdr:rowOff>161925</xdr:rowOff>
    </xdr:from>
    <xdr:to>
      <xdr:col>20</xdr:col>
      <xdr:colOff>304800</xdr:colOff>
      <xdr:row>72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37" workbookViewId="0">
      <selection activeCell="A60" sqref="A60"/>
    </sheetView>
  </sheetViews>
  <sheetFormatPr defaultRowHeight="15" x14ac:dyDescent="0.25"/>
  <cols>
    <col min="1" max="1" width="28.85546875" customWidth="1"/>
    <col min="10" max="10" width="23.85546875" customWidth="1"/>
  </cols>
  <sheetData>
    <row r="1" spans="1:8" x14ac:dyDescent="0.25">
      <c r="A1" s="1"/>
      <c r="B1" s="1">
        <v>44197</v>
      </c>
      <c r="C1" s="1">
        <v>44228</v>
      </c>
      <c r="D1" s="1"/>
      <c r="E1" s="1">
        <v>44256</v>
      </c>
      <c r="F1" s="1">
        <v>44287</v>
      </c>
      <c r="G1" s="1">
        <v>44317</v>
      </c>
    </row>
    <row r="2" spans="1:8" x14ac:dyDescent="0.25">
      <c r="A2" t="s">
        <v>0</v>
      </c>
      <c r="B2">
        <f>B4-B3</f>
        <v>1563</v>
      </c>
      <c r="C2">
        <f t="shared" ref="C2:G2" si="0">C4-C3</f>
        <v>1889</v>
      </c>
      <c r="E2">
        <f t="shared" si="0"/>
        <v>2443</v>
      </c>
      <c r="F2">
        <f t="shared" si="0"/>
        <v>3184</v>
      </c>
      <c r="G2">
        <f t="shared" si="0"/>
        <v>3805</v>
      </c>
    </row>
    <row r="3" spans="1:8" x14ac:dyDescent="0.25">
      <c r="A3" t="s">
        <v>1</v>
      </c>
      <c r="B3">
        <v>363</v>
      </c>
      <c r="C3">
        <v>589</v>
      </c>
      <c r="E3">
        <v>636</v>
      </c>
      <c r="F3">
        <v>781</v>
      </c>
      <c r="G3">
        <v>1019</v>
      </c>
    </row>
    <row r="4" spans="1:8" x14ac:dyDescent="0.25">
      <c r="A4" t="s">
        <v>2</v>
      </c>
      <c r="B4">
        <v>1926</v>
      </c>
      <c r="C4">
        <v>2478</v>
      </c>
      <c r="E4">
        <v>3079</v>
      </c>
      <c r="F4">
        <v>3965</v>
      </c>
      <c r="G4">
        <v>4824</v>
      </c>
    </row>
    <row r="11" spans="1:8" x14ac:dyDescent="0.25">
      <c r="C11" s="1"/>
      <c r="D11" s="1"/>
      <c r="E11" s="1"/>
      <c r="F11" s="1"/>
      <c r="G11" s="1"/>
      <c r="H11" s="1"/>
    </row>
    <row r="26" spans="1:10" x14ac:dyDescent="0.25">
      <c r="A26" t="s">
        <v>3</v>
      </c>
      <c r="B26" s="7" t="s">
        <v>4</v>
      </c>
      <c r="C26" s="7"/>
      <c r="D26" s="2"/>
      <c r="E26" s="3"/>
      <c r="F26" s="7" t="s">
        <v>5</v>
      </c>
      <c r="G26" s="7"/>
    </row>
    <row r="27" spans="1:10" x14ac:dyDescent="0.25">
      <c r="E27" t="s">
        <v>13</v>
      </c>
      <c r="F27">
        <v>10.8</v>
      </c>
      <c r="G27">
        <v>7</v>
      </c>
      <c r="H27">
        <v>1</v>
      </c>
    </row>
    <row r="28" spans="1:10" x14ac:dyDescent="0.25">
      <c r="E28" t="s">
        <v>33</v>
      </c>
      <c r="F28">
        <v>10.8</v>
      </c>
      <c r="G28">
        <v>6.8</v>
      </c>
      <c r="H28">
        <v>2</v>
      </c>
    </row>
    <row r="29" spans="1:10" x14ac:dyDescent="0.25">
      <c r="E29" t="s">
        <v>6</v>
      </c>
      <c r="F29">
        <v>10.8</v>
      </c>
      <c r="G29">
        <v>7</v>
      </c>
      <c r="H29">
        <v>1</v>
      </c>
    </row>
    <row r="30" spans="1:10" x14ac:dyDescent="0.25">
      <c r="E30" t="s">
        <v>34</v>
      </c>
      <c r="F30">
        <v>10.8</v>
      </c>
      <c r="G30">
        <v>6.8</v>
      </c>
      <c r="H30">
        <v>2</v>
      </c>
    </row>
    <row r="31" spans="1:10" x14ac:dyDescent="0.25">
      <c r="A31" t="s">
        <v>14</v>
      </c>
      <c r="B31">
        <v>10.8</v>
      </c>
      <c r="C31">
        <v>5</v>
      </c>
      <c r="D31">
        <v>5</v>
      </c>
      <c r="E31" t="s">
        <v>35</v>
      </c>
      <c r="F31">
        <v>10.8</v>
      </c>
      <c r="G31">
        <v>7</v>
      </c>
      <c r="H31">
        <v>1</v>
      </c>
    </row>
    <row r="32" spans="1:10" x14ac:dyDescent="0.25">
      <c r="A32" t="s">
        <v>31</v>
      </c>
      <c r="B32">
        <v>10.8</v>
      </c>
      <c r="C32">
        <v>5</v>
      </c>
      <c r="D32">
        <v>5</v>
      </c>
      <c r="E32" t="s">
        <v>36</v>
      </c>
      <c r="F32">
        <v>10.8</v>
      </c>
      <c r="G32">
        <v>7</v>
      </c>
      <c r="H32">
        <v>1</v>
      </c>
      <c r="I32" s="7"/>
      <c r="J32" s="7"/>
    </row>
    <row r="33" spans="1:11" x14ac:dyDescent="0.25">
      <c r="A33" t="s">
        <v>16</v>
      </c>
      <c r="B33">
        <v>10.199999999999999</v>
      </c>
      <c r="C33">
        <v>5</v>
      </c>
      <c r="D33">
        <v>2</v>
      </c>
      <c r="E33" t="s">
        <v>37</v>
      </c>
      <c r="F33">
        <v>10.8</v>
      </c>
      <c r="G33">
        <v>6.8</v>
      </c>
      <c r="H33">
        <v>2</v>
      </c>
    </row>
    <row r="34" spans="1:11" x14ac:dyDescent="0.25">
      <c r="A34" t="s">
        <v>17</v>
      </c>
      <c r="B34">
        <v>10.8</v>
      </c>
      <c r="C34">
        <v>7</v>
      </c>
      <c r="D34">
        <v>1</v>
      </c>
      <c r="E34" t="s">
        <v>10</v>
      </c>
      <c r="F34">
        <v>10.8</v>
      </c>
      <c r="G34">
        <v>6.8</v>
      </c>
      <c r="H34">
        <v>2</v>
      </c>
    </row>
    <row r="35" spans="1:11" x14ac:dyDescent="0.25">
      <c r="A35" t="s">
        <v>18</v>
      </c>
      <c r="B35">
        <v>10.8</v>
      </c>
      <c r="C35">
        <v>7</v>
      </c>
      <c r="D35">
        <v>1</v>
      </c>
      <c r="E35" t="s">
        <v>38</v>
      </c>
      <c r="F35">
        <v>10.8</v>
      </c>
      <c r="G35">
        <v>6.8</v>
      </c>
      <c r="H35">
        <v>2</v>
      </c>
    </row>
    <row r="36" spans="1:11" x14ac:dyDescent="0.25">
      <c r="A36" t="s">
        <v>7</v>
      </c>
      <c r="B36">
        <v>10.199999999999999</v>
      </c>
      <c r="C36">
        <v>5</v>
      </c>
      <c r="D36">
        <v>2</v>
      </c>
      <c r="E36" t="s">
        <v>39</v>
      </c>
      <c r="F36">
        <v>12.257199999999999</v>
      </c>
      <c r="G36">
        <v>6.2927999999999997</v>
      </c>
      <c r="H36">
        <v>3</v>
      </c>
    </row>
    <row r="37" spans="1:11" x14ac:dyDescent="0.25">
      <c r="A37" t="s">
        <v>19</v>
      </c>
      <c r="B37">
        <v>14.8</v>
      </c>
      <c r="C37">
        <v>6.8</v>
      </c>
      <c r="D37">
        <v>3</v>
      </c>
      <c r="E37" t="s">
        <v>40</v>
      </c>
      <c r="F37">
        <v>12.26</v>
      </c>
      <c r="G37">
        <v>6.29</v>
      </c>
      <c r="H37">
        <v>3</v>
      </c>
    </row>
    <row r="38" spans="1:11" x14ac:dyDescent="0.25">
      <c r="A38" t="s">
        <v>20</v>
      </c>
      <c r="B38">
        <v>18.2</v>
      </c>
      <c r="C38">
        <v>6.8</v>
      </c>
      <c r="D38">
        <v>4</v>
      </c>
      <c r="E38" t="s">
        <v>41</v>
      </c>
      <c r="F38">
        <v>12.26</v>
      </c>
      <c r="G38">
        <v>6.29</v>
      </c>
      <c r="H38">
        <v>3</v>
      </c>
    </row>
    <row r="39" spans="1:11" x14ac:dyDescent="0.25">
      <c r="A39" t="s">
        <v>21</v>
      </c>
      <c r="B39">
        <v>10.8</v>
      </c>
      <c r="C39">
        <v>7</v>
      </c>
      <c r="D39">
        <v>1</v>
      </c>
      <c r="E39" t="s">
        <v>42</v>
      </c>
      <c r="F39">
        <v>10.8</v>
      </c>
      <c r="G39">
        <v>6.8</v>
      </c>
      <c r="H39">
        <v>2</v>
      </c>
    </row>
    <row r="40" spans="1:11" x14ac:dyDescent="0.25">
      <c r="A40" t="s">
        <v>22</v>
      </c>
      <c r="B40">
        <v>10.8</v>
      </c>
      <c r="C40">
        <v>7</v>
      </c>
      <c r="D40">
        <v>1</v>
      </c>
      <c r="E40" t="s">
        <v>43</v>
      </c>
      <c r="F40">
        <v>10.8</v>
      </c>
      <c r="G40">
        <v>6.8</v>
      </c>
      <c r="H40">
        <v>2</v>
      </c>
    </row>
    <row r="41" spans="1:11" x14ac:dyDescent="0.25">
      <c r="A41" t="s">
        <v>17</v>
      </c>
      <c r="B41">
        <v>10.8</v>
      </c>
      <c r="C41">
        <v>7</v>
      </c>
      <c r="D41">
        <v>1</v>
      </c>
      <c r="E41" t="s">
        <v>44</v>
      </c>
      <c r="F41">
        <v>10.8</v>
      </c>
      <c r="G41">
        <v>6.8</v>
      </c>
      <c r="H41">
        <v>2</v>
      </c>
    </row>
    <row r="42" spans="1:11" x14ac:dyDescent="0.25">
      <c r="A42" t="s">
        <v>23</v>
      </c>
      <c r="B42">
        <v>10.8</v>
      </c>
      <c r="C42">
        <v>7</v>
      </c>
      <c r="D42">
        <v>1</v>
      </c>
      <c r="E42" t="s">
        <v>45</v>
      </c>
      <c r="F42">
        <v>10.8</v>
      </c>
      <c r="G42">
        <v>6.8</v>
      </c>
      <c r="H42">
        <v>2</v>
      </c>
    </row>
    <row r="43" spans="1:11" x14ac:dyDescent="0.25">
      <c r="A43" t="s">
        <v>8</v>
      </c>
      <c r="B43">
        <v>10.8</v>
      </c>
      <c r="C43">
        <v>7</v>
      </c>
      <c r="D43">
        <v>1</v>
      </c>
      <c r="E43" t="s">
        <v>46</v>
      </c>
      <c r="F43">
        <v>10.8</v>
      </c>
      <c r="G43">
        <v>6.8</v>
      </c>
      <c r="H43">
        <v>2</v>
      </c>
    </row>
    <row r="44" spans="1:11" x14ac:dyDescent="0.25">
      <c r="A44" t="s">
        <v>24</v>
      </c>
      <c r="B44">
        <v>10.8</v>
      </c>
      <c r="C44">
        <v>7</v>
      </c>
      <c r="D44">
        <v>1</v>
      </c>
      <c r="E44" t="s">
        <v>47</v>
      </c>
      <c r="F44">
        <v>10.8</v>
      </c>
      <c r="G44">
        <v>6.8</v>
      </c>
      <c r="H44">
        <v>2</v>
      </c>
      <c r="J44" s="7" t="s">
        <v>5</v>
      </c>
      <c r="K44" s="7"/>
    </row>
    <row r="45" spans="1:11" x14ac:dyDescent="0.25">
      <c r="A45" t="s">
        <v>15</v>
      </c>
      <c r="B45">
        <v>10.8</v>
      </c>
      <c r="C45">
        <v>7</v>
      </c>
      <c r="D45">
        <v>1</v>
      </c>
      <c r="E45" t="s">
        <v>48</v>
      </c>
      <c r="F45">
        <v>10.8</v>
      </c>
      <c r="G45">
        <v>7</v>
      </c>
      <c r="H45">
        <v>1</v>
      </c>
      <c r="J45" s="4" t="s">
        <v>27</v>
      </c>
      <c r="K45" s="4">
        <v>33</v>
      </c>
    </row>
    <row r="46" spans="1:11" x14ac:dyDescent="0.25">
      <c r="A46" t="s">
        <v>25</v>
      </c>
      <c r="B46">
        <v>10.8</v>
      </c>
      <c r="C46">
        <v>7</v>
      </c>
      <c r="D46">
        <v>1</v>
      </c>
      <c r="E46" t="s">
        <v>49</v>
      </c>
      <c r="F46">
        <v>10.8</v>
      </c>
      <c r="G46">
        <v>7</v>
      </c>
      <c r="H46">
        <v>1</v>
      </c>
      <c r="J46" s="4" t="s">
        <v>98</v>
      </c>
      <c r="K46" s="4">
        <f>COUNTIF(H27:H96,2)</f>
        <v>24</v>
      </c>
    </row>
    <row r="47" spans="1:11" x14ac:dyDescent="0.25">
      <c r="A47" t="s">
        <v>9</v>
      </c>
      <c r="B47">
        <v>10.8</v>
      </c>
      <c r="C47">
        <v>7</v>
      </c>
      <c r="D47">
        <v>1</v>
      </c>
      <c r="E47" t="s">
        <v>50</v>
      </c>
      <c r="F47">
        <v>10.8</v>
      </c>
      <c r="G47">
        <v>7.02</v>
      </c>
      <c r="H47">
        <v>1</v>
      </c>
      <c r="J47" s="4" t="s">
        <v>99</v>
      </c>
      <c r="K47" s="4">
        <f>COUNTIF(H27:H96,3)</f>
        <v>7</v>
      </c>
    </row>
    <row r="48" spans="1:11" x14ac:dyDescent="0.25">
      <c r="A48" t="s">
        <v>26</v>
      </c>
      <c r="B48">
        <v>10.8</v>
      </c>
      <c r="C48">
        <v>7</v>
      </c>
      <c r="D48">
        <v>1</v>
      </c>
      <c r="E48" t="s">
        <v>51</v>
      </c>
      <c r="F48">
        <v>10.8</v>
      </c>
      <c r="G48">
        <v>7</v>
      </c>
      <c r="H48">
        <v>1</v>
      </c>
      <c r="J48" s="4" t="s">
        <v>100</v>
      </c>
      <c r="K48" s="4">
        <f>COUNTIF(H27:H96,4)</f>
        <v>4</v>
      </c>
    </row>
    <row r="49" spans="1:11" x14ac:dyDescent="0.25">
      <c r="A49" s="7" t="s">
        <v>103</v>
      </c>
      <c r="B49" s="7"/>
      <c r="E49" t="s">
        <v>52</v>
      </c>
      <c r="F49">
        <v>10.8</v>
      </c>
      <c r="G49">
        <v>7</v>
      </c>
      <c r="H49">
        <v>1</v>
      </c>
      <c r="J49" s="4" t="s">
        <v>101</v>
      </c>
      <c r="K49" s="4">
        <f>COUNTIF(H27:H96,5)</f>
        <v>1</v>
      </c>
    </row>
    <row r="50" spans="1:11" x14ac:dyDescent="0.25">
      <c r="A50" s="4" t="s">
        <v>27</v>
      </c>
      <c r="B50" s="4">
        <f>COUNTIF(D31:D48,1)</f>
        <v>12</v>
      </c>
      <c r="E50" t="s">
        <v>53</v>
      </c>
      <c r="F50">
        <v>10.8</v>
      </c>
      <c r="G50">
        <v>7</v>
      </c>
      <c r="H50">
        <v>1</v>
      </c>
      <c r="J50" s="4" t="s">
        <v>98</v>
      </c>
      <c r="K50" s="4">
        <f>COUNTIF(H27:H96,6)</f>
        <v>1</v>
      </c>
    </row>
    <row r="51" spans="1:11" x14ac:dyDescent="0.25">
      <c r="A51" s="4" t="s">
        <v>28</v>
      </c>
      <c r="B51" s="4">
        <f>COUNTIF(D31:D48,2)</f>
        <v>2</v>
      </c>
      <c r="E51" t="s">
        <v>54</v>
      </c>
      <c r="F51">
        <v>10.8</v>
      </c>
      <c r="G51">
        <v>7</v>
      </c>
      <c r="H51">
        <v>1</v>
      </c>
      <c r="J51" s="4" t="s">
        <v>102</v>
      </c>
      <c r="K51" s="4">
        <f>COUNTIF(H27:H96,7)</f>
        <v>1</v>
      </c>
    </row>
    <row r="52" spans="1:11" x14ac:dyDescent="0.25">
      <c r="A52" s="4" t="s">
        <v>29</v>
      </c>
      <c r="B52" s="4">
        <f>COUNTIF(D31:D48,3)</f>
        <v>1</v>
      </c>
      <c r="E52" t="s">
        <v>55</v>
      </c>
      <c r="F52">
        <v>10.8</v>
      </c>
      <c r="G52">
        <v>6.8</v>
      </c>
      <c r="H52">
        <v>2</v>
      </c>
      <c r="J52" s="4" t="s">
        <v>2</v>
      </c>
      <c r="K52" s="4">
        <f>SUM(K45:K51)</f>
        <v>71</v>
      </c>
    </row>
    <row r="53" spans="1:11" x14ac:dyDescent="0.25">
      <c r="A53" s="4" t="s">
        <v>30</v>
      </c>
      <c r="B53" s="4">
        <f>COUNTIF(D31:D48,4)</f>
        <v>1</v>
      </c>
      <c r="E53" t="s">
        <v>56</v>
      </c>
      <c r="F53">
        <v>10.8</v>
      </c>
      <c r="G53">
        <v>6.8</v>
      </c>
      <c r="H53">
        <v>2</v>
      </c>
    </row>
    <row r="54" spans="1:11" x14ac:dyDescent="0.25">
      <c r="A54" s="4" t="s">
        <v>32</v>
      </c>
      <c r="B54" s="4">
        <f>COUNTIF(D31:D48,5)</f>
        <v>2</v>
      </c>
      <c r="E54" t="s">
        <v>57</v>
      </c>
      <c r="F54">
        <v>10.8</v>
      </c>
      <c r="G54">
        <v>6.8</v>
      </c>
      <c r="H54">
        <v>2</v>
      </c>
    </row>
    <row r="55" spans="1:11" x14ac:dyDescent="0.25">
      <c r="A55" s="4" t="s">
        <v>2</v>
      </c>
      <c r="B55" s="4">
        <f>SUM(B50:B54)</f>
        <v>18</v>
      </c>
      <c r="E55" t="s">
        <v>58</v>
      </c>
      <c r="F55">
        <v>10.8</v>
      </c>
      <c r="G55">
        <v>6.8</v>
      </c>
      <c r="H55">
        <v>2</v>
      </c>
    </row>
    <row r="56" spans="1:11" x14ac:dyDescent="0.25">
      <c r="E56" t="s">
        <v>60</v>
      </c>
      <c r="F56">
        <v>10.8</v>
      </c>
      <c r="G56">
        <v>7</v>
      </c>
      <c r="H56">
        <v>1</v>
      </c>
    </row>
    <row r="57" spans="1:11" x14ac:dyDescent="0.25">
      <c r="E57" t="s">
        <v>59</v>
      </c>
      <c r="F57">
        <v>10.8</v>
      </c>
      <c r="G57">
        <v>7</v>
      </c>
      <c r="H57">
        <v>1</v>
      </c>
      <c r="J57" t="s">
        <v>104</v>
      </c>
      <c r="K57" s="5">
        <f>(B50+K45)/(B55+K52)</f>
        <v>0.5056179775280899</v>
      </c>
    </row>
    <row r="58" spans="1:11" x14ac:dyDescent="0.25">
      <c r="E58" t="s">
        <v>61</v>
      </c>
      <c r="F58">
        <v>10.8</v>
      </c>
      <c r="G58">
        <v>6.8</v>
      </c>
      <c r="H58">
        <v>2</v>
      </c>
      <c r="J58" t="s">
        <v>105</v>
      </c>
      <c r="K58" s="6">
        <f>K46/(K52+B55)</f>
        <v>0.2696629213483146</v>
      </c>
    </row>
    <row r="59" spans="1:11" x14ac:dyDescent="0.25">
      <c r="E59" t="s">
        <v>62</v>
      </c>
      <c r="F59">
        <v>10.8</v>
      </c>
      <c r="G59">
        <v>6.8</v>
      </c>
      <c r="H59">
        <v>2</v>
      </c>
      <c r="J59" t="s">
        <v>106</v>
      </c>
      <c r="K59" s="6">
        <f>(K47+K48+K49+K50+K51+B51+B52+B53+B54)/(K52+B55)</f>
        <v>0.2247191011235955</v>
      </c>
    </row>
    <row r="60" spans="1:11" x14ac:dyDescent="0.25">
      <c r="E60" t="s">
        <v>63</v>
      </c>
      <c r="F60">
        <v>10.8</v>
      </c>
      <c r="G60">
        <v>6.8</v>
      </c>
      <c r="H60">
        <v>2</v>
      </c>
      <c r="K60" s="5">
        <f>K57+K58</f>
        <v>0.7752808988764045</v>
      </c>
    </row>
    <row r="61" spans="1:11" x14ac:dyDescent="0.25">
      <c r="E61" t="s">
        <v>64</v>
      </c>
      <c r="F61">
        <v>10.8</v>
      </c>
      <c r="G61">
        <v>6.8</v>
      </c>
      <c r="H61">
        <v>2</v>
      </c>
    </row>
    <row r="62" spans="1:11" x14ac:dyDescent="0.25">
      <c r="E62" t="s">
        <v>65</v>
      </c>
      <c r="F62">
        <v>11.9</v>
      </c>
      <c r="G62">
        <v>6</v>
      </c>
      <c r="H62">
        <v>5</v>
      </c>
    </row>
    <row r="63" spans="1:11" x14ac:dyDescent="0.25">
      <c r="E63" t="s">
        <v>66</v>
      </c>
      <c r="F63">
        <v>10.8</v>
      </c>
      <c r="G63">
        <v>6.8</v>
      </c>
      <c r="H63">
        <v>2</v>
      </c>
    </row>
    <row r="64" spans="1:11" x14ac:dyDescent="0.25">
      <c r="E64" t="s">
        <v>67</v>
      </c>
      <c r="F64">
        <v>10.8</v>
      </c>
      <c r="G64">
        <v>6.8</v>
      </c>
      <c r="H64">
        <v>2</v>
      </c>
    </row>
    <row r="65" spans="5:8" x14ac:dyDescent="0.25">
      <c r="E65" t="s">
        <v>68</v>
      </c>
      <c r="F65">
        <v>10.8</v>
      </c>
      <c r="G65">
        <v>6.8</v>
      </c>
      <c r="H65">
        <v>2</v>
      </c>
    </row>
    <row r="66" spans="5:8" x14ac:dyDescent="0.25">
      <c r="E66" t="s">
        <v>69</v>
      </c>
      <c r="F66">
        <v>12.25</v>
      </c>
      <c r="G66">
        <v>6.3</v>
      </c>
      <c r="H66">
        <v>3</v>
      </c>
    </row>
    <row r="67" spans="5:8" x14ac:dyDescent="0.25">
      <c r="E67" t="s">
        <v>70</v>
      </c>
      <c r="F67">
        <v>10.8</v>
      </c>
      <c r="G67">
        <v>6.8</v>
      </c>
      <c r="H67">
        <v>2</v>
      </c>
    </row>
    <row r="68" spans="5:8" x14ac:dyDescent="0.25">
      <c r="E68" t="s">
        <v>71</v>
      </c>
      <c r="F68">
        <v>10.8</v>
      </c>
      <c r="G68">
        <v>7</v>
      </c>
      <c r="H68">
        <v>1</v>
      </c>
    </row>
    <row r="69" spans="5:8" x14ac:dyDescent="0.25">
      <c r="E69" t="s">
        <v>72</v>
      </c>
      <c r="F69">
        <v>10.8</v>
      </c>
      <c r="G69">
        <v>6.8</v>
      </c>
      <c r="H69">
        <v>6</v>
      </c>
    </row>
    <row r="70" spans="5:8" x14ac:dyDescent="0.25">
      <c r="E70" t="s">
        <v>73</v>
      </c>
      <c r="F70">
        <v>12.2972</v>
      </c>
      <c r="G70">
        <v>6.2987000000000002</v>
      </c>
      <c r="H70">
        <v>3</v>
      </c>
    </row>
    <row r="71" spans="5:8" x14ac:dyDescent="0.25">
      <c r="E71" t="s">
        <v>74</v>
      </c>
      <c r="F71">
        <v>10.8</v>
      </c>
      <c r="G71">
        <v>7</v>
      </c>
      <c r="H71">
        <v>1</v>
      </c>
    </row>
    <row r="72" spans="5:8" x14ac:dyDescent="0.25">
      <c r="E72" t="s">
        <v>75</v>
      </c>
      <c r="F72">
        <v>12.257199999999999</v>
      </c>
      <c r="G72">
        <v>6.2927999999999997</v>
      </c>
      <c r="H72">
        <v>3</v>
      </c>
    </row>
    <row r="73" spans="5:8" x14ac:dyDescent="0.25">
      <c r="E73" t="s">
        <v>76</v>
      </c>
      <c r="F73">
        <v>10.8</v>
      </c>
      <c r="G73">
        <v>6.8</v>
      </c>
      <c r="H73">
        <v>2</v>
      </c>
    </row>
    <row r="74" spans="5:8" x14ac:dyDescent="0.25">
      <c r="E74" t="s">
        <v>77</v>
      </c>
      <c r="F74">
        <v>10.8</v>
      </c>
      <c r="G74">
        <v>7</v>
      </c>
      <c r="H74">
        <v>1</v>
      </c>
    </row>
    <row r="75" spans="5:8" x14ac:dyDescent="0.25">
      <c r="E75" t="s">
        <v>78</v>
      </c>
      <c r="F75">
        <v>10.8</v>
      </c>
      <c r="G75">
        <v>7</v>
      </c>
      <c r="H75">
        <v>1</v>
      </c>
    </row>
    <row r="76" spans="5:8" x14ac:dyDescent="0.25">
      <c r="E76" t="s">
        <v>79</v>
      </c>
      <c r="F76">
        <v>10.8</v>
      </c>
      <c r="G76">
        <v>7</v>
      </c>
      <c r="H76">
        <v>1</v>
      </c>
    </row>
    <row r="77" spans="5:8" x14ac:dyDescent="0.25">
      <c r="E77" t="s">
        <v>80</v>
      </c>
      <c r="F77">
        <v>10.8</v>
      </c>
      <c r="G77">
        <v>7</v>
      </c>
      <c r="H77">
        <v>1</v>
      </c>
    </row>
    <row r="78" spans="5:8" x14ac:dyDescent="0.25">
      <c r="E78" t="s">
        <v>81</v>
      </c>
      <c r="F78">
        <v>12.5</v>
      </c>
      <c r="G78">
        <v>6.3</v>
      </c>
      <c r="H78">
        <v>7</v>
      </c>
    </row>
    <row r="79" spans="5:8" x14ac:dyDescent="0.25">
      <c r="E79" t="s">
        <v>82</v>
      </c>
      <c r="F79">
        <v>11.3</v>
      </c>
      <c r="G79">
        <v>5.98</v>
      </c>
      <c r="H79">
        <v>4</v>
      </c>
    </row>
    <row r="80" spans="5:8" x14ac:dyDescent="0.25">
      <c r="E80" t="s">
        <v>11</v>
      </c>
      <c r="F80">
        <v>11.3</v>
      </c>
      <c r="G80">
        <v>6</v>
      </c>
      <c r="H80">
        <v>4</v>
      </c>
    </row>
    <row r="81" spans="5:8" x14ac:dyDescent="0.25">
      <c r="E81" t="s">
        <v>83</v>
      </c>
      <c r="F81">
        <v>10.8</v>
      </c>
      <c r="G81">
        <v>7</v>
      </c>
      <c r="H81">
        <v>1</v>
      </c>
    </row>
    <row r="82" spans="5:8" x14ac:dyDescent="0.25">
      <c r="E82" t="s">
        <v>12</v>
      </c>
      <c r="F82">
        <v>12.5</v>
      </c>
      <c r="G82">
        <v>6.3</v>
      </c>
      <c r="H82">
        <v>3</v>
      </c>
    </row>
    <row r="83" spans="5:8" x14ac:dyDescent="0.25">
      <c r="E83" t="s">
        <v>84</v>
      </c>
      <c r="F83">
        <v>11.3</v>
      </c>
      <c r="G83">
        <v>6</v>
      </c>
      <c r="H83">
        <v>4</v>
      </c>
    </row>
    <row r="84" spans="5:8" x14ac:dyDescent="0.25">
      <c r="E84" t="s">
        <v>85</v>
      </c>
      <c r="F84">
        <v>10.8</v>
      </c>
      <c r="G84">
        <v>7</v>
      </c>
      <c r="H84">
        <v>1</v>
      </c>
    </row>
    <row r="85" spans="5:8" x14ac:dyDescent="0.25">
      <c r="E85" t="s">
        <v>86</v>
      </c>
      <c r="F85">
        <v>11.3</v>
      </c>
      <c r="G85">
        <v>6</v>
      </c>
      <c r="H85">
        <v>4</v>
      </c>
    </row>
    <row r="86" spans="5:8" x14ac:dyDescent="0.25">
      <c r="E86" t="s">
        <v>87</v>
      </c>
      <c r="F86">
        <v>10.8</v>
      </c>
      <c r="G86">
        <v>7</v>
      </c>
      <c r="H86">
        <v>1</v>
      </c>
    </row>
    <row r="87" spans="5:8" x14ac:dyDescent="0.25">
      <c r="E87" t="s">
        <v>88</v>
      </c>
      <c r="F87">
        <v>10.8</v>
      </c>
      <c r="G87">
        <v>7</v>
      </c>
      <c r="H87">
        <v>1</v>
      </c>
    </row>
    <row r="88" spans="5:8" x14ac:dyDescent="0.25">
      <c r="E88" t="s">
        <v>89</v>
      </c>
      <c r="F88">
        <v>10.8</v>
      </c>
      <c r="G88">
        <v>7</v>
      </c>
      <c r="H88">
        <v>1</v>
      </c>
    </row>
    <row r="89" spans="5:8" x14ac:dyDescent="0.25">
      <c r="E89" t="s">
        <v>90</v>
      </c>
      <c r="F89">
        <v>10.8</v>
      </c>
      <c r="G89">
        <v>7.14</v>
      </c>
      <c r="H89">
        <v>1</v>
      </c>
    </row>
    <row r="90" spans="5:8" x14ac:dyDescent="0.25">
      <c r="E90" t="s">
        <v>91</v>
      </c>
      <c r="F90">
        <v>10.8</v>
      </c>
      <c r="G90">
        <v>7</v>
      </c>
      <c r="H90">
        <v>1</v>
      </c>
    </row>
    <row r="91" spans="5:8" x14ac:dyDescent="0.25">
      <c r="E91" t="s">
        <v>92</v>
      </c>
      <c r="F91">
        <v>10.8</v>
      </c>
      <c r="G91">
        <v>7</v>
      </c>
      <c r="H91">
        <v>1</v>
      </c>
    </row>
    <row r="92" spans="5:8" x14ac:dyDescent="0.25">
      <c r="E92" t="s">
        <v>93</v>
      </c>
      <c r="F92">
        <v>10.8</v>
      </c>
      <c r="G92">
        <v>6.98</v>
      </c>
      <c r="H92">
        <v>1</v>
      </c>
    </row>
    <row r="93" spans="5:8" x14ac:dyDescent="0.25">
      <c r="E93" t="s">
        <v>94</v>
      </c>
      <c r="F93">
        <v>10.8</v>
      </c>
      <c r="G93">
        <v>7</v>
      </c>
      <c r="H93">
        <v>1</v>
      </c>
    </row>
    <row r="94" spans="5:8" x14ac:dyDescent="0.25">
      <c r="E94" t="s">
        <v>95</v>
      </c>
      <c r="F94">
        <v>10.8</v>
      </c>
      <c r="G94">
        <v>7</v>
      </c>
      <c r="H94">
        <v>1</v>
      </c>
    </row>
    <row r="95" spans="5:8" x14ac:dyDescent="0.25">
      <c r="E95" t="s">
        <v>96</v>
      </c>
      <c r="F95">
        <v>10.8</v>
      </c>
      <c r="G95">
        <v>7</v>
      </c>
      <c r="H95">
        <v>1</v>
      </c>
    </row>
    <row r="96" spans="5:8" x14ac:dyDescent="0.25">
      <c r="E96" t="s">
        <v>97</v>
      </c>
      <c r="F96">
        <v>10.199999999999999</v>
      </c>
      <c r="G96">
        <v>7</v>
      </c>
      <c r="H96">
        <v>1</v>
      </c>
    </row>
  </sheetData>
  <mergeCells count="5">
    <mergeCell ref="B26:C26"/>
    <mergeCell ref="I32:J32"/>
    <mergeCell ref="F26:G26"/>
    <mergeCell ref="J44:K44"/>
    <mergeCell ref="A49:B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Wells</dc:creator>
  <cp:lastModifiedBy>Marco Wells</cp:lastModifiedBy>
  <dcterms:created xsi:type="dcterms:W3CDTF">2021-07-01T21:28:43Z</dcterms:created>
  <dcterms:modified xsi:type="dcterms:W3CDTF">2021-07-05T21:55:21Z</dcterms:modified>
</cp:coreProperties>
</file>