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Z:\01.AM\02.DWS\03.AW2\00. Marvin\ARBEITSMAPPE\99 BERLIN\31 Fichte-Erle\0. PROJEKT\"/>
    </mc:Choice>
  </mc:AlternateContent>
  <xr:revisionPtr revIDLastSave="0" documentId="13_ncr:1_{0428CCE5-7205-4EF9-B714-FE30A5374092}" xr6:coauthVersionLast="47" xr6:coauthVersionMax="47" xr10:uidLastSave="{00000000-0000-0000-0000-000000000000}"/>
  <bookViews>
    <workbookView xWindow="-120" yWindow="-120" windowWidth="29040" windowHeight="15720" xr2:uid="{C51DA08E-FA85-4283-AF54-1F8496807380}"/>
  </bookViews>
  <sheets>
    <sheet name="LV Fassade" sheetId="2" r:id="rId1"/>
  </sheets>
  <definedNames>
    <definedName name="_xlnm.Print_Area" localSheetId="0">'LV Fassade'!$A$1:$N$50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9" i="2" l="1"/>
  <c r="E48" i="2"/>
  <c r="E50" i="2" s="1"/>
  <c r="E46" i="2"/>
  <c r="E45" i="2"/>
  <c r="E44" i="2"/>
  <c r="E43" i="2"/>
  <c r="E42" i="2"/>
  <c r="E41" i="2"/>
  <c r="E40" i="2"/>
  <c r="E39" i="2"/>
  <c r="E38" i="2"/>
  <c r="E37" i="2"/>
  <c r="E35" i="2"/>
  <c r="E34" i="2"/>
  <c r="E33" i="2"/>
  <c r="E32" i="2"/>
  <c r="E31" i="2"/>
  <c r="K30" i="2"/>
  <c r="L30" i="2" s="1"/>
  <c r="E30" i="2"/>
  <c r="I30" i="2" s="1"/>
  <c r="J30" i="2" s="1"/>
  <c r="M30" i="2" s="1"/>
  <c r="I28" i="2"/>
  <c r="J28" i="2" s="1"/>
  <c r="M28" i="2" s="1"/>
  <c r="I26" i="2"/>
  <c r="J26" i="2" s="1"/>
  <c r="M26" i="2" s="1"/>
  <c r="E24" i="2"/>
  <c r="E23" i="2"/>
  <c r="E21" i="2"/>
  <c r="E20" i="2"/>
  <c r="E19" i="2"/>
  <c r="E17" i="2"/>
  <c r="E16" i="2"/>
  <c r="E14" i="2"/>
  <c r="E13" i="2"/>
  <c r="E12" i="2"/>
  <c r="E11" i="2"/>
  <c r="E10" i="2"/>
  <c r="E9" i="2"/>
  <c r="E8" i="2"/>
  <c r="E7" i="2"/>
  <c r="E6" i="2"/>
  <c r="E5" i="2"/>
  <c r="E4" i="2"/>
  <c r="E3" i="2"/>
  <c r="I3" i="2" s="1"/>
  <c r="J3" i="2" s="1"/>
  <c r="M3" i="2" s="1"/>
  <c r="I37" i="2" l="1"/>
  <c r="J37" i="2" s="1"/>
  <c r="M37" i="2" s="1"/>
</calcChain>
</file>

<file path=xl/sharedStrings.xml><?xml version="1.0" encoding="utf-8"?>
<sst xmlns="http://schemas.openxmlformats.org/spreadsheetml/2006/main" count="109" uniqueCount="86">
  <si>
    <t>Fassadengerüst</t>
  </si>
  <si>
    <t>jede weitere Woche</t>
  </si>
  <si>
    <t>30 er Konsole</t>
  </si>
  <si>
    <t>60-er Konsole</t>
  </si>
  <si>
    <t>Fußgängertunnel</t>
  </si>
  <si>
    <t>Passantenschutz</t>
  </si>
  <si>
    <t>Bautreppe</t>
  </si>
  <si>
    <t>Netze</t>
  </si>
  <si>
    <t>Bauaufzug</t>
  </si>
  <si>
    <t>Etagengeländer</t>
  </si>
  <si>
    <t>Stundenlohn Facharbeiter</t>
  </si>
  <si>
    <t>Stundenlohn Helfer</t>
  </si>
  <si>
    <t>Untergrund prüfung</t>
  </si>
  <si>
    <t>Entsorgung Schmutzwasser</t>
  </si>
  <si>
    <t>Auffangvorrichtung + Entsorgung</t>
  </si>
  <si>
    <t xml:space="preserve">Verlängerung der Vorhaltung für jede weitere angef. Woche über die Grundstandzeit der vorh. Pos. hinaus. </t>
  </si>
  <si>
    <t>Verlängerung der Vorhaltung für jede weitere angef. Woche über die Grundstandzeit der vorh. Pos. hinaus.</t>
  </si>
  <si>
    <t>Stahlrohrrahmengerüst der Lastklasse 3, 2,0 KN/m2, Breitenklasse W 06 aufbauen, vorhalten und abbauen, einschl. innenliegendem Leitergang nach DIN 4420 Teil 1 /DIN EN 12811-1.</t>
  </si>
  <si>
    <t>Massen</t>
  </si>
  <si>
    <t>Vorgaben</t>
  </si>
  <si>
    <t xml:space="preserve">montieren, vorhalten und abbauen nach DIN 4420 Teil 1 / DIN EN 12811-1. </t>
  </si>
  <si>
    <t xml:space="preserve">1,65 m breit aufbauen, vorhalten und abbauen nach DIN 4420 Teil 1 /DINEN12811-1. </t>
  </si>
  <si>
    <t>aufbauen, vorhalten und wieder abbauen, nach DIN 4420 Teil 1 / DIN EN 12811-1</t>
  </si>
  <si>
    <t>Montage einer einläufigen Bautreppe nach DIN EN 12811-1 für vorgenanntes Arbeitsgerüst mit Zwischenpodesten im vertikalen Raster von 2,0 m aufbauen, Ausführung einläufig, für die Grundeinsatzzeit von 4 Wochen vorhalten und abbauen ( L= 2,50 m; H= ca. 15,00 m). aufbauen, vorhalten und 
abbauen</t>
  </si>
  <si>
    <t>Bautreppe_Sicherung</t>
  </si>
  <si>
    <t>mittels eines Gitters auf Höhe des ersten 
Zwischenpodestes inkl. Kette und Nummernschloss. Zum Feierab-
end ist das Gitter bauseits herunterzuklappen und mittels Kette und Nummernschloß zu sichern</t>
  </si>
  <si>
    <t>mit einer Maschenweite von 1,8 mm2 montieren, vorhalten und wieder abnehmen, inkl. Verankerung nach DIN EN 12811-1</t>
  </si>
  <si>
    <t>mit Personenbeförderung nach GEDA 500 Z/ZP 
Grundfläche des Förderkorbes: ca. 1,60 m x ca. 1,40 m 
Nutzlast: 500 kg 
Förderhöhe: 15,00 m 
aufbauen, vorhalten und wieder abbauen</t>
  </si>
  <si>
    <t>in jeder Etage im Bereich des Bauaufzugs für die sichere Be- und Entladung des Bauaufzugs. aufbauen, vorhalten und abbauen, nach DIN 4420Teil 1 /DIN EN 12811-1</t>
  </si>
  <si>
    <t xml:space="preserve">Nach Stellung des Gerüstes ist der Anstrichträger nochmals zu überprüfen, damit festgelegt werden kann, welche Arbeitstechnik zur Ausführung kommt.
Um das Risiko zu Gunsten beider Vertrags¬partner zu mindern, sind im Zweifelsfall noch in der Angebotsphase Untersuchun¬gen notwendig.
5 Musterflächen/Musterfarbflächen (Größe je ca. 1 qm) sind in Abstimmung mit dem Auftraggeber ohne zusätzliche Kostenberechnung anzulegen. </t>
  </si>
  <si>
    <t>Fachgerechte Erstellung einer Auffangvorrichtung für
z. B. Schmutzwasser, Reinigungsmittel, Abbeizmittel sowie sonstige umweltschädigende Flüssigkeiten, einschließlich der darin enthaltenen festen Bestandteile.
Das aus der Auffangvorrichtung anfallende Schmutzwasser, Material ist fachgerecht zu entsorgen. Der Nachweis über die ordnungsgemäße Entsorgung ist vorzulegen</t>
  </si>
  <si>
    <t>Abdeckarbeiten</t>
  </si>
  <si>
    <t>Besondere Leistungen</t>
  </si>
  <si>
    <t>Abdecken/Abkleben und besondere Maßnahmen zum Schutz von nicht zu streichenden Bauteilen an Boden und Wänden/Decken gemäß VOB Teil C, DIN 18 363, Abs. 4.2.11</t>
  </si>
  <si>
    <t>Abflusseinrichtungen prüfen</t>
  </si>
  <si>
    <t>Abflusseinrichtungen von Balkonen und Terrassen sorgfältig prüfen und reinigen. 
Notabläufe von Balkonen und Terrassen sorgfältig prüfen und reinigen</t>
  </si>
  <si>
    <t>Abflusseinrichtungen von Balkonen und Terrassen sorgfältig eindichten
Notabläufe von Balkonen und Terrassen sorgfältig eindichten</t>
  </si>
  <si>
    <t>Vorhandenen Risse (Mauerwerksrisse) passend öffnen und mit geeigneten Klebstoffen/Epoxidharze mit Querverdübelung sichern/schließen (Herstellen der Haftzugfestigkeit</t>
  </si>
  <si>
    <t>Bewegliche Anschlüsse an Fenstern/Fensterbänke mit vorkomprimierten Dichtbändern fachgerecht und sorgfältig anarbeiten. Dazu sind die Fugen/Anschlüsse einzuschneiden und die Dichtbänder sorgfältig einzusetzen</t>
  </si>
  <si>
    <t xml:space="preserve">Außenanstrich/Putz/WDVS </t>
  </si>
  <si>
    <r>
      <t xml:space="preserve">Fassade </t>
    </r>
    <r>
      <rPr>
        <u/>
        <sz val="8"/>
        <color theme="1"/>
        <rFont val="Calibri"/>
        <family val="2"/>
        <scheme val="minor"/>
      </rPr>
      <t>und</t>
    </r>
    <r>
      <rPr>
        <sz val="8"/>
        <color theme="1"/>
        <rFont val="Calibri"/>
        <family val="2"/>
        <scheme val="minor"/>
      </rPr>
      <t xml:space="preserve"> Decken/Betonbrüstungen, Kunstharzputz- Anstrich, Stahlbeton, 
WDVS, filmbildend gestrichen, mittelgrau 
Die Positionen sind aufgrund der verschiedenen Untergründe als Mischkalkulation zu rechnen. 
Die Leibungen an Einzelfenster/Fensterbänder sind in den Massen mit eingerechnet und werden nicht gesondert vergütet. Fenster über 2,5 qm sind in den Massen abgezogen.</t>
    </r>
  </si>
  <si>
    <t xml:space="preserve">Untergrundreinigung, Behandlung mit Behandlung </t>
  </si>
  <si>
    <t>Gründliche Reinigung der Oberfläche und restloses Entfernen von Algen und Mikroorganismen mittels geeignetem Reinigungsverfahren.
Anschließend Algicid-Plus mit der Bürste oder im Flutverfahren fachgerecht nach Werksvorschrift gleichmäßig aufbringen</t>
  </si>
  <si>
    <t>Untergrund prüfen</t>
  </si>
  <si>
    <t>Zustand des Untergrundes sorgfältig prüfen</t>
  </si>
  <si>
    <t>Oberflächennahe Ausbesserungen im Oberputz (Abstrippen/Abziehen Altbelag</t>
  </si>
  <si>
    <t>Oberflächennahe Schäden im Oberputz mit geeigneten Mitteln/Werkzeugen fachgerecht inkl. Armierungsmasse und Gewebe entfernen und entsorgen. 
Schadensgrad geschätzt ca. 20 %
Flächen in Einzel- bzw. Teilbereichen von 0,1 m² bis 10 m²</t>
  </si>
  <si>
    <t>Oberflächennahe Ausbesserungen im Oberputz mit artgleichem Putz und in gleicher Oberflächenstruktur inkl. Armierungsmasse fachgerecht ausbessern. 
Austausch/Ertüchtigung der Fassadendämmung D=10 cm (WLG 0,32)
Das Entfernen du  Entsorgen des kompletten WDVS ist in dieser Position mit einzurechnen.
Schadensgrad von ca. geschätzt ca. 20 %
Flächen in Einzel- bzw. Teilbereichen von 0,1 m² bis 100 m²</t>
  </si>
  <si>
    <t xml:space="preserve">Gebäudedehnfugen ausbilden und bearbeiten. </t>
  </si>
  <si>
    <t>Ausschneiden, Entfernen und Entsorgen der vorhandenen Dehnfugen. 
Dehnfugen mit dafür geeigneter Fugendichtmasse (z. B. auf PU-Basis) fachgerecht nach Herstellervorschrift verfüllen und glätten. Sofern erforderlich mit Füllschläuche (2 Flankenhaftung)
Fugenbreite bis 3 cm
Farbe: weiß/grau o.ä</t>
  </si>
  <si>
    <t xml:space="preserve">Rissverfüllung mit Fugendichtmasse </t>
  </si>
  <si>
    <t>Risse aufweiten, säubern und mit Fugendichtmasse (Acrylatdispersion) nach Herstellervorschrift verfüllen.
Stark saugende oder nicht ausreichend feste Rissflanken mit wasserverdünnter Fugendichtmasse vorstreichen.</t>
  </si>
  <si>
    <t>Grundanstrich</t>
  </si>
  <si>
    <t>Kunstharzfarbe liefern und unverdünnt streichen, rollen oder spritzen.
Farbton weiß</t>
  </si>
  <si>
    <t>Schlussanstrich</t>
  </si>
  <si>
    <t>Anschlussfugen auf Schlagregendichtheit prüfen, spritzbare Dichtstoffe fachgerecht und rückstandsfrei aus den Fugen bzw. von den Oberflächen entfernen.
Anschlussfugen mit dafür geeigneter Fugendichtmasse (z. B. auf PU-Basis) fachgerecht nach Herstellervorschrift verfüllen und glätten. Fugenbreite bis 1 cm</t>
  </si>
  <si>
    <t>Material</t>
  </si>
  <si>
    <t>Gerüstlöcher (Ankerlöcher) im Zuge Abrüstung schließen</t>
  </si>
  <si>
    <t>Im Zuge der Abrüstung sind die Dübellöcher mit geeignetem Material (Putz/Farbe) in fertiger Arbeit zu verschließen.</t>
  </si>
  <si>
    <t>Stundenlohnarbeiten für unvorhersehbare oder zusätzliche Leistungen</t>
  </si>
  <si>
    <t>Stundenlohnarbeiten Gerüstbauarbeiten</t>
  </si>
  <si>
    <t>Materialpauschale für Std. Lohnarbeiten ca. 10 %</t>
  </si>
  <si>
    <t>bauseitige 
Leistung</t>
  </si>
  <si>
    <t>PP
(netto)</t>
  </si>
  <si>
    <t>EP
(netto)</t>
  </si>
  <si>
    <t>GP
(netto)</t>
  </si>
  <si>
    <t xml:space="preserve">Oberflächennahe Ausbesserungen (im Oberputz) mit artgleichem Putz ausbessern </t>
  </si>
  <si>
    <t>Anschlussfugen:
- spritzbare Dichtstoffe erneuern 
- mit Fugendichtmasse verfüllen</t>
  </si>
  <si>
    <r>
      <t xml:space="preserve">Untergrund prüfen nach Gerüststellung
</t>
    </r>
    <r>
      <rPr>
        <sz val="10"/>
        <color theme="1"/>
        <rFont val="Calibri"/>
        <family val="2"/>
        <scheme val="minor"/>
      </rPr>
      <t>inkl. Material und Lohnkosten</t>
    </r>
  </si>
  <si>
    <t>Anschlüsse ein-/abdichten</t>
  </si>
  <si>
    <t>Bewegliche Anschlüsse mit Gewebeeinlage und Flüssigfolie fachgerecht und sorgfältig eindichten</t>
  </si>
  <si>
    <t>∑ netto
ohne EVP</t>
  </si>
  <si>
    <t>∑ brutto
ohne EVP</t>
  </si>
  <si>
    <t>∑ netto
EVP</t>
  </si>
  <si>
    <t>∑ brutto
EVP</t>
  </si>
  <si>
    <t>Gerüstarbeiten (Grundstandzeit: 4 Wochen): phasenweise ab- u. weiterrüsten - Dachdecker: moniles Absturzgeländer (Attika: Aufkantung)</t>
  </si>
  <si>
    <r>
      <t>Rissanierung</t>
    </r>
    <r>
      <rPr>
        <sz val="10"/>
        <color theme="1"/>
        <rFont val="Calibri"/>
        <family val="2"/>
        <scheme val="minor"/>
      </rPr>
      <t xml:space="preserve"> (wasserführende Risse)</t>
    </r>
  </si>
  <si>
    <t>Kunstharzfarbe liefern und unverdünnt oder mit je nach Saugfähigkeit des Untergrundes mit bis zu max. 5 % - verdünnen. Grundanstrich mit streichen, rollen oder spritzen aufbringen. 
Farbton weiß</t>
  </si>
  <si>
    <t>Vorschläge möglich</t>
  </si>
  <si>
    <t>∑ brutto
gesamt</t>
  </si>
  <si>
    <t>Angaben</t>
  </si>
  <si>
    <t>Bedenken</t>
  </si>
  <si>
    <t>Anzahl Personen
Ablauf</t>
  </si>
  <si>
    <t>Strom bis Aufzugsgrundeinheit
Zahnstangenschmiermittel</t>
  </si>
  <si>
    <t>EVP: Abflusseinrichtungen ein-/abdichten</t>
  </si>
  <si>
    <t>EVP: Anschlüsse mit vorkomprimierten Dichtbändern nacharbeiten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</si>
</sst>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 &quot;€&quot;"/>
    <numFmt numFmtId="165" formatCode="0\ &quot;qm&quot;"/>
    <numFmt numFmtId="166" formatCode="0\ &quot;m&quot;"/>
    <numFmt numFmtId="167" formatCode="0\ &quot;x pauschal&quot;"/>
    <numFmt numFmtId="168" formatCode="0\ &quot;Stk.&quot;"/>
    <numFmt numFmtId="169" formatCode="0\ &quot;lfm&quot;"/>
    <numFmt numFmtId="170" formatCode="0\ &quot;Wochen&quot;"/>
    <numFmt numFmtId="171" formatCode="0\ &quot;Std.&quot;"/>
  </numFmts>
  <fonts count="8"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Arial"/>
      <family val="2"/>
    </font>
    <font>
      <u/>
      <sz val="8"/>
      <color theme="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39997558519241921"/>
        <bgColor indexed="64"/>
      </patternFill>
    </fill>
  </fills>
  <borders count="44">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diagonalUp="1" diagonalDown="1">
      <left style="thin">
        <color indexed="64"/>
      </left>
      <right style="thin">
        <color indexed="64"/>
      </right>
      <top style="thin">
        <color indexed="64"/>
      </top>
      <bottom style="thin">
        <color indexed="64"/>
      </bottom>
      <diagonal style="thin">
        <color indexed="64"/>
      </diagonal>
    </border>
    <border>
      <left/>
      <right style="thin">
        <color indexed="64"/>
      </right>
      <top/>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thin">
        <color indexed="64"/>
      </left>
      <right style="medium">
        <color indexed="64"/>
      </right>
      <top style="thin">
        <color indexed="64"/>
      </top>
      <bottom style="thin">
        <color indexed="64"/>
      </bottom>
      <diagonal style="thin">
        <color indexed="64"/>
      </diagonal>
    </border>
    <border diagonalUp="1" diagonalDown="1">
      <left style="thin">
        <color indexed="64"/>
      </left>
      <right style="thin">
        <color indexed="64"/>
      </right>
      <top style="thin">
        <color indexed="64"/>
      </top>
      <bottom style="medium">
        <color indexed="64"/>
      </bottom>
      <diagonal style="thin">
        <color indexed="64"/>
      </diagonal>
    </border>
    <border>
      <left style="thin">
        <color indexed="64"/>
      </left>
      <right style="medium">
        <color indexed="64"/>
      </right>
      <top/>
      <bottom/>
      <diagonal/>
    </border>
    <border diagonalUp="1" diagonalDown="1">
      <left style="thin">
        <color indexed="64"/>
      </left>
      <right style="thin">
        <color indexed="64"/>
      </right>
      <top/>
      <bottom/>
      <diagonal style="thin">
        <color indexed="64"/>
      </diagonal>
    </border>
    <border diagonalUp="1" diagonalDown="1">
      <left style="thin">
        <color indexed="64"/>
      </left>
      <right/>
      <top style="thin">
        <color indexed="64"/>
      </top>
      <bottom style="thin">
        <color indexed="64"/>
      </bottom>
      <diagonal style="thin">
        <color indexed="64"/>
      </diagonal>
    </border>
    <border diagonalUp="1" diagonalDown="1">
      <left style="thin">
        <color indexed="64"/>
      </left>
      <right style="thin">
        <color indexed="64"/>
      </right>
      <top style="medium">
        <color indexed="64"/>
      </top>
      <bottom style="thin">
        <color indexed="64"/>
      </bottom>
      <diagonal style="thin">
        <color indexed="64"/>
      </diagonal>
    </border>
  </borders>
  <cellStyleXfs count="1">
    <xf numFmtId="0" fontId="0" fillId="0" borderId="0"/>
  </cellStyleXfs>
  <cellXfs count="119">
    <xf numFmtId="0" fontId="0" fillId="0" borderId="0" xfId="0"/>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0" fillId="2" borderId="0" xfId="0" applyFill="1" applyAlignment="1">
      <alignment vertical="center" wrapText="1"/>
    </xf>
    <xf numFmtId="0" fontId="5" fillId="2" borderId="0" xfId="0" applyFont="1" applyFill="1" applyAlignment="1">
      <alignment vertical="center" wrapText="1"/>
    </xf>
    <xf numFmtId="0" fontId="5" fillId="2" borderId="0" xfId="0" applyFont="1" applyFill="1" applyAlignment="1">
      <alignment horizontal="right" vertical="center" wrapText="1"/>
    </xf>
    <xf numFmtId="0" fontId="2" fillId="2" borderId="18" xfId="0" applyFont="1" applyFill="1" applyBorder="1" applyAlignment="1">
      <alignment vertical="center" wrapText="1"/>
    </xf>
    <xf numFmtId="0" fontId="6" fillId="2" borderId="15" xfId="0" applyFont="1" applyFill="1" applyBorder="1" applyAlignment="1">
      <alignment vertical="center" wrapText="1"/>
    </xf>
    <xf numFmtId="0" fontId="2" fillId="2" borderId="32" xfId="0" applyFont="1" applyFill="1" applyBorder="1" applyAlignment="1">
      <alignment vertical="center" wrapText="1"/>
    </xf>
    <xf numFmtId="164" fontId="0" fillId="2" borderId="17" xfId="0" applyNumberFormat="1" applyFill="1" applyBorder="1" applyAlignment="1">
      <alignment horizontal="center" vertical="center" wrapText="1"/>
    </xf>
    <xf numFmtId="164" fontId="0" fillId="2" borderId="35" xfId="0" applyNumberFormat="1" applyFill="1" applyBorder="1" applyAlignment="1">
      <alignment horizontal="center" vertical="center" wrapText="1"/>
    </xf>
    <xf numFmtId="164" fontId="0" fillId="2" borderId="0" xfId="0" applyNumberFormat="1" applyFill="1" applyAlignment="1">
      <alignment horizontal="center" vertical="center" wrapText="1"/>
    </xf>
    <xf numFmtId="164" fontId="0" fillId="7" borderId="17" xfId="0" applyNumberFormat="1" applyFill="1" applyBorder="1" applyAlignment="1">
      <alignment horizontal="center" vertical="center" wrapText="1"/>
    </xf>
    <xf numFmtId="164" fontId="0" fillId="2" borderId="27" xfId="0" applyNumberFormat="1" applyFill="1" applyBorder="1" applyAlignment="1">
      <alignment horizontal="center" vertical="center" wrapText="1"/>
    </xf>
    <xf numFmtId="164" fontId="0" fillId="2" borderId="33" xfId="0" applyNumberFormat="1" applyFill="1" applyBorder="1" applyAlignment="1">
      <alignment horizontal="center" vertical="center" wrapText="1"/>
    </xf>
    <xf numFmtId="164" fontId="0" fillId="2" borderId="12" xfId="0" applyNumberFormat="1" applyFill="1" applyBorder="1" applyAlignment="1">
      <alignment horizontal="center" vertical="center" wrapText="1"/>
    </xf>
    <xf numFmtId="0" fontId="6" fillId="2" borderId="11" xfId="0" applyFont="1" applyFill="1" applyBorder="1" applyAlignment="1">
      <alignment vertical="center" wrapText="1"/>
    </xf>
    <xf numFmtId="0" fontId="6" fillId="2" borderId="25" xfId="0" applyFont="1" applyFill="1" applyBorder="1" applyAlignment="1">
      <alignment vertical="center" wrapText="1"/>
    </xf>
    <xf numFmtId="170" fontId="5" fillId="7" borderId="15" xfId="0" applyNumberFormat="1" applyFont="1" applyFill="1" applyBorder="1" applyAlignment="1">
      <alignment horizontal="right" vertical="center" wrapText="1"/>
    </xf>
    <xf numFmtId="164" fontId="0" fillId="2" borderId="18" xfId="0" applyNumberFormat="1" applyFill="1" applyBorder="1" applyAlignment="1">
      <alignment horizontal="center" vertical="center" wrapText="1"/>
    </xf>
    <xf numFmtId="166" fontId="5" fillId="2" borderId="15" xfId="0" applyNumberFormat="1" applyFont="1" applyFill="1" applyBorder="1" applyAlignment="1">
      <alignment horizontal="right" vertical="center" wrapText="1"/>
    </xf>
    <xf numFmtId="168" fontId="5" fillId="2" borderId="15" xfId="0" applyNumberFormat="1" applyFont="1" applyFill="1" applyBorder="1" applyAlignment="1">
      <alignment horizontal="right" vertical="center" wrapText="1"/>
    </xf>
    <xf numFmtId="167" fontId="5" fillId="2" borderId="15" xfId="0" applyNumberFormat="1" applyFont="1" applyFill="1" applyBorder="1" applyAlignment="1">
      <alignment horizontal="right" vertical="center" wrapText="1"/>
    </xf>
    <xf numFmtId="165" fontId="5" fillId="2" borderId="15" xfId="0" applyNumberFormat="1" applyFont="1" applyFill="1" applyBorder="1" applyAlignment="1">
      <alignment horizontal="right" vertical="center" wrapText="1"/>
    </xf>
    <xf numFmtId="164" fontId="0" fillId="2" borderId="37" xfId="0" applyNumberFormat="1" applyFill="1" applyBorder="1" applyAlignment="1">
      <alignment horizontal="center" vertical="center" wrapText="1"/>
    </xf>
    <xf numFmtId="164" fontId="0" fillId="2" borderId="38" xfId="0" applyNumberFormat="1" applyFill="1" applyBorder="1" applyAlignment="1">
      <alignment horizontal="center" vertical="center" wrapText="1"/>
    </xf>
    <xf numFmtId="171" fontId="5" fillId="2" borderId="15" xfId="0" applyNumberFormat="1" applyFont="1" applyFill="1" applyBorder="1" applyAlignment="1">
      <alignment horizontal="right" vertical="center" wrapText="1"/>
    </xf>
    <xf numFmtId="164" fontId="0" fillId="2" borderId="23" xfId="0" applyNumberFormat="1" applyFill="1" applyBorder="1" applyAlignment="1">
      <alignment horizontal="center" vertical="center" wrapText="1"/>
    </xf>
    <xf numFmtId="169" fontId="5" fillId="2" borderId="15" xfId="0" applyNumberFormat="1" applyFont="1" applyFill="1" applyBorder="1" applyAlignment="1">
      <alignment horizontal="right" vertical="center" wrapText="1"/>
    </xf>
    <xf numFmtId="9" fontId="5" fillId="2" borderId="21" xfId="0" applyNumberFormat="1" applyFont="1" applyFill="1" applyBorder="1" applyAlignment="1">
      <alignment horizontal="right" vertical="center" wrapText="1"/>
    </xf>
    <xf numFmtId="164" fontId="0" fillId="2" borderId="39" xfId="0" applyNumberFormat="1" applyFill="1" applyBorder="1" applyAlignment="1">
      <alignment horizontal="center" vertical="center" wrapText="1"/>
    </xf>
    <xf numFmtId="0" fontId="6" fillId="6" borderId="15" xfId="0" applyFont="1" applyFill="1" applyBorder="1" applyAlignment="1">
      <alignment vertical="center" wrapText="1"/>
    </xf>
    <xf numFmtId="0" fontId="6" fillId="4" borderId="15" xfId="0" applyFont="1" applyFill="1" applyBorder="1" applyAlignment="1">
      <alignment vertical="center" wrapText="1"/>
    </xf>
    <xf numFmtId="0" fontId="6" fillId="8" borderId="15" xfId="0" applyFont="1" applyFill="1" applyBorder="1" applyAlignment="1">
      <alignment vertical="center" wrapText="1"/>
    </xf>
    <xf numFmtId="0" fontId="6" fillId="8" borderId="21" xfId="0" applyFont="1" applyFill="1" applyBorder="1" applyAlignment="1">
      <alignment vertical="center" wrapText="1"/>
    </xf>
    <xf numFmtId="0" fontId="3" fillId="0" borderId="18" xfId="0" applyFont="1" applyBorder="1" applyAlignment="1">
      <alignment vertical="center" wrapText="1"/>
    </xf>
    <xf numFmtId="0" fontId="3" fillId="0" borderId="24" xfId="0" applyFont="1" applyBorder="1" applyAlignment="1">
      <alignment vertical="center" wrapText="1"/>
    </xf>
    <xf numFmtId="164" fontId="0" fillId="2" borderId="32" xfId="0" applyNumberFormat="1" applyFill="1" applyBorder="1" applyAlignment="1">
      <alignment horizontal="center" vertical="center" wrapText="1"/>
    </xf>
    <xf numFmtId="171" fontId="5" fillId="2" borderId="25" xfId="0" applyNumberFormat="1" applyFont="1" applyFill="1" applyBorder="1" applyAlignment="1">
      <alignment horizontal="right" vertical="center" wrapText="1"/>
    </xf>
    <xf numFmtId="0" fontId="2" fillId="2" borderId="13" xfId="0" applyFont="1" applyFill="1" applyBorder="1" applyAlignment="1">
      <alignment vertical="center" wrapText="1"/>
    </xf>
    <xf numFmtId="165" fontId="5" fillId="2" borderId="11" xfId="0" applyNumberFormat="1" applyFont="1" applyFill="1" applyBorder="1" applyAlignment="1">
      <alignment horizontal="right" vertical="center" wrapText="1"/>
    </xf>
    <xf numFmtId="164" fontId="0" fillId="2" borderId="13" xfId="0" applyNumberFormat="1" applyFill="1" applyBorder="1" applyAlignment="1">
      <alignment horizontal="center" vertical="center" wrapText="1"/>
    </xf>
    <xf numFmtId="0" fontId="6" fillId="2" borderId="14" xfId="0" applyFont="1" applyFill="1" applyBorder="1" applyAlignment="1">
      <alignment vertical="center" wrapText="1"/>
    </xf>
    <xf numFmtId="0" fontId="3" fillId="0" borderId="40" xfId="0" applyFont="1" applyBorder="1" applyAlignment="1">
      <alignment vertical="center" wrapText="1"/>
    </xf>
    <xf numFmtId="167" fontId="5" fillId="2" borderId="14" xfId="0" applyNumberFormat="1" applyFont="1" applyFill="1" applyBorder="1" applyAlignment="1">
      <alignment horizontal="right" vertical="center" wrapText="1"/>
    </xf>
    <xf numFmtId="164" fontId="0" fillId="2" borderId="41" xfId="0" applyNumberFormat="1" applyFill="1" applyBorder="1" applyAlignment="1">
      <alignment horizontal="center" vertical="center" wrapText="1"/>
    </xf>
    <xf numFmtId="164" fontId="0" fillId="2" borderId="40" xfId="0" applyNumberFormat="1" applyFill="1" applyBorder="1" applyAlignment="1">
      <alignment horizontal="center" vertical="center" wrapText="1"/>
    </xf>
    <xf numFmtId="0" fontId="0" fillId="2" borderId="40" xfId="0" applyFill="1" applyBorder="1" applyAlignment="1">
      <alignment vertical="center" wrapText="1"/>
    </xf>
    <xf numFmtId="0" fontId="6" fillId="6" borderId="11" xfId="0" applyFont="1" applyFill="1" applyBorder="1" applyAlignment="1">
      <alignment vertical="center" wrapText="1"/>
    </xf>
    <xf numFmtId="0" fontId="3" fillId="0" borderId="13" xfId="0" applyFont="1" applyBorder="1" applyAlignment="1">
      <alignment vertical="center" wrapText="1"/>
    </xf>
    <xf numFmtId="0" fontId="6" fillId="2" borderId="3"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6" fillId="2" borderId="3" xfId="0" applyFont="1" applyFill="1" applyBorder="1" applyAlignment="1">
      <alignment horizontal="right" vertical="center" wrapText="1"/>
    </xf>
    <xf numFmtId="164" fontId="6" fillId="2" borderId="4" xfId="0" applyNumberFormat="1" applyFont="1" applyFill="1" applyBorder="1" applyAlignment="1">
      <alignment horizontal="center" vertical="center" wrapText="1"/>
    </xf>
    <xf numFmtId="164" fontId="6" fillId="2" borderId="5" xfId="0" applyNumberFormat="1" applyFont="1" applyFill="1" applyBorder="1" applyAlignment="1">
      <alignment horizontal="center" vertical="center" wrapText="1"/>
    </xf>
    <xf numFmtId="0" fontId="6" fillId="2" borderId="5"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4" xfId="0" applyFont="1" applyBorder="1" applyAlignment="1">
      <alignment horizontal="center" vertical="center" wrapText="1"/>
    </xf>
    <xf numFmtId="164" fontId="0" fillId="2" borderId="36" xfId="0" applyNumberFormat="1" applyFill="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164" fontId="0" fillId="2" borderId="30" xfId="0" applyNumberFormat="1" applyFill="1" applyBorder="1" applyAlignment="1">
      <alignment horizontal="center" vertical="center" wrapText="1"/>
    </xf>
    <xf numFmtId="164" fontId="0" fillId="2" borderId="16" xfId="0" applyNumberFormat="1" applyFill="1" applyBorder="1" applyAlignment="1">
      <alignment horizontal="center" vertical="center" wrapText="1"/>
    </xf>
    <xf numFmtId="164" fontId="0" fillId="2" borderId="42" xfId="0" applyNumberFormat="1" applyFill="1" applyBorder="1" applyAlignment="1">
      <alignment horizontal="center" vertical="center" wrapText="1"/>
    </xf>
    <xf numFmtId="164" fontId="0" fillId="2" borderId="22" xfId="0" applyNumberFormat="1" applyFill="1" applyBorder="1" applyAlignment="1">
      <alignment horizontal="center" vertical="center" wrapText="1"/>
    </xf>
    <xf numFmtId="0" fontId="0" fillId="2" borderId="29" xfId="0" applyFill="1" applyBorder="1" applyAlignment="1">
      <alignment vertical="center" wrapText="1"/>
    </xf>
    <xf numFmtId="0" fontId="0" fillId="2" borderId="19" xfId="0" applyFill="1" applyBorder="1" applyAlignment="1">
      <alignment vertical="center" wrapText="1"/>
    </xf>
    <xf numFmtId="0" fontId="0" fillId="2" borderId="28" xfId="0" applyFill="1" applyBorder="1" applyAlignment="1">
      <alignment vertical="center" wrapText="1"/>
    </xf>
    <xf numFmtId="0" fontId="0" fillId="2" borderId="26" xfId="0" applyFill="1" applyBorder="1" applyAlignment="1">
      <alignment vertical="center" wrapText="1"/>
    </xf>
    <xf numFmtId="0" fontId="6" fillId="2" borderId="7" xfId="0" applyFont="1" applyFill="1" applyBorder="1" applyAlignment="1">
      <alignment horizontal="center" vertical="center" wrapText="1"/>
    </xf>
    <xf numFmtId="164" fontId="6" fillId="2" borderId="3" xfId="0" applyNumberFormat="1" applyFont="1" applyFill="1" applyBorder="1" applyAlignment="1">
      <alignment horizontal="center" vertical="center" wrapText="1"/>
    </xf>
    <xf numFmtId="164" fontId="6" fillId="5" borderId="4" xfId="0" applyNumberFormat="1" applyFont="1" applyFill="1" applyBorder="1" applyAlignment="1">
      <alignment horizontal="center" vertical="center" wrapText="1"/>
    </xf>
    <xf numFmtId="164" fontId="6" fillId="5" borderId="5" xfId="0" applyNumberFormat="1" applyFont="1" applyFill="1" applyBorder="1" applyAlignment="1">
      <alignment horizontal="center" vertical="center" wrapText="1"/>
    </xf>
    <xf numFmtId="169" fontId="5" fillId="7" borderId="25" xfId="0" applyNumberFormat="1" applyFont="1" applyFill="1" applyBorder="1" applyAlignment="1">
      <alignment horizontal="right" vertical="center" wrapText="1"/>
    </xf>
    <xf numFmtId="164" fontId="0" fillId="7" borderId="27" xfId="0" applyNumberFormat="1" applyFill="1" applyBorder="1" applyAlignment="1">
      <alignment horizontal="center" vertical="center" wrapText="1"/>
    </xf>
    <xf numFmtId="168" fontId="5" fillId="7" borderId="15" xfId="0" applyNumberFormat="1" applyFont="1" applyFill="1" applyBorder="1" applyAlignment="1">
      <alignment horizontal="right" vertical="center" wrapText="1"/>
    </xf>
    <xf numFmtId="0" fontId="7" fillId="2" borderId="15" xfId="0" applyFont="1" applyFill="1" applyBorder="1" applyAlignment="1">
      <alignment vertical="center" wrapText="1"/>
    </xf>
    <xf numFmtId="0" fontId="7" fillId="2" borderId="25" xfId="0" applyFont="1" applyFill="1" applyBorder="1" applyAlignment="1">
      <alignmen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64" fontId="0" fillId="2" borderId="8" xfId="0" applyNumberFormat="1" applyFill="1" applyBorder="1" applyAlignment="1">
      <alignment horizontal="center" vertical="center" wrapText="1"/>
    </xf>
    <xf numFmtId="164" fontId="0" fillId="2" borderId="15" xfId="0" applyNumberFormat="1" applyFill="1" applyBorder="1" applyAlignment="1">
      <alignment horizontal="center" vertical="center" wrapText="1"/>
    </xf>
    <xf numFmtId="164" fontId="0" fillId="2" borderId="21" xfId="0" applyNumberFormat="1" applyFill="1" applyBorder="1" applyAlignment="1">
      <alignment horizontal="center" vertical="center" wrapText="1"/>
    </xf>
    <xf numFmtId="164" fontId="0" fillId="2" borderId="9" xfId="0" applyNumberFormat="1" applyFill="1" applyBorder="1" applyAlignment="1">
      <alignment horizontal="center" vertical="center" wrapText="1"/>
    </xf>
    <xf numFmtId="164" fontId="0" fillId="2" borderId="17" xfId="0" applyNumberFormat="1" applyFill="1" applyBorder="1" applyAlignment="1">
      <alignment horizontal="center" vertical="center" wrapText="1"/>
    </xf>
    <xf numFmtId="164" fontId="0" fillId="2" borderId="23" xfId="0" applyNumberFormat="1" applyFill="1" applyBorder="1" applyAlignment="1">
      <alignment horizontal="center" vertical="center" wrapText="1"/>
    </xf>
    <xf numFmtId="164" fontId="0" fillId="2" borderId="43" xfId="0" applyNumberFormat="1" applyFill="1" applyBorder="1" applyAlignment="1">
      <alignment horizontal="center" vertical="center" wrapText="1"/>
    </xf>
    <xf numFmtId="164" fontId="0" fillId="2" borderId="35" xfId="0" applyNumberFormat="1" applyFill="1" applyBorder="1" applyAlignment="1">
      <alignment horizontal="center" vertical="center" wrapText="1"/>
    </xf>
    <xf numFmtId="164" fontId="0" fillId="2" borderId="39" xfId="0" applyNumberFormat="1" applyFill="1" applyBorder="1" applyAlignment="1">
      <alignment horizontal="center" vertical="center" wrapText="1"/>
    </xf>
    <xf numFmtId="164" fontId="0" fillId="2" borderId="2" xfId="0" applyNumberFormat="1" applyFill="1" applyBorder="1" applyAlignment="1">
      <alignment horizontal="center" vertical="center" wrapText="1"/>
    </xf>
    <xf numFmtId="164" fontId="0" fillId="2" borderId="40" xfId="0" applyNumberFormat="1" applyFill="1" applyBorder="1" applyAlignment="1">
      <alignment horizontal="center" vertical="center" wrapText="1"/>
    </xf>
    <xf numFmtId="164" fontId="0" fillId="2" borderId="31" xfId="0" applyNumberFormat="1" applyFill="1" applyBorder="1" applyAlignment="1">
      <alignment horizontal="center" vertical="center" wrapText="1"/>
    </xf>
    <xf numFmtId="0" fontId="3" fillId="0" borderId="32" xfId="0" applyFont="1" applyBorder="1" applyAlignment="1">
      <alignment horizontal="left" vertical="center" wrapText="1"/>
    </xf>
    <xf numFmtId="0" fontId="3" fillId="0" borderId="40" xfId="0" applyFont="1" applyBorder="1" applyAlignment="1">
      <alignment horizontal="left" vertical="center" wrapText="1"/>
    </xf>
    <xf numFmtId="0" fontId="3" fillId="0" borderId="2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0" xfId="0" applyFont="1" applyBorder="1" applyAlignment="1">
      <alignment horizontal="center" vertical="center" wrapText="1"/>
    </xf>
    <xf numFmtId="164" fontId="0" fillId="2" borderId="1" xfId="0" applyNumberFormat="1" applyFill="1" applyBorder="1" applyAlignment="1">
      <alignment horizontal="center" vertical="center" wrapText="1"/>
    </xf>
    <xf numFmtId="164" fontId="0" fillId="2" borderId="14" xfId="0" applyNumberFormat="1" applyFill="1" applyBorder="1" applyAlignment="1">
      <alignment horizontal="center" vertical="center" wrapText="1"/>
    </xf>
    <xf numFmtId="164" fontId="0" fillId="2" borderId="20" xfId="0" applyNumberFormat="1" applyFill="1" applyBorder="1" applyAlignment="1">
      <alignment horizontal="center" vertical="center" wrapText="1"/>
    </xf>
    <xf numFmtId="164" fontId="0" fillId="2" borderId="6" xfId="0" applyNumberFormat="1" applyFill="1" applyBorder="1" applyAlignment="1">
      <alignment horizontal="center" vertical="center" wrapText="1"/>
    </xf>
    <xf numFmtId="164" fontId="0" fillId="2" borderId="33" xfId="0" applyNumberFormat="1" applyFill="1" applyBorder="1" applyAlignment="1">
      <alignment horizontal="center" vertical="center" wrapText="1"/>
    </xf>
    <xf numFmtId="164" fontId="0" fillId="2" borderId="34" xfId="0" applyNumberFormat="1" applyFill="1" applyBorder="1" applyAlignment="1">
      <alignment horizontal="center" vertical="center" wrapText="1"/>
    </xf>
    <xf numFmtId="0" fontId="1" fillId="3"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164" fontId="0" fillId="2" borderId="36" xfId="0" applyNumberFormat="1" applyFill="1" applyBorder="1" applyAlignment="1">
      <alignment horizontal="center" vertical="center" wrapText="1"/>
    </xf>
    <xf numFmtId="0" fontId="0" fillId="2" borderId="13" xfId="0" applyFill="1" applyBorder="1" applyAlignment="1">
      <alignment vertical="center" wrapText="1"/>
    </xf>
    <xf numFmtId="0" fontId="0" fillId="2" borderId="18" xfId="0" applyFill="1" applyBorder="1" applyAlignment="1">
      <alignment vertical="center" wrapText="1"/>
    </xf>
    <xf numFmtId="0" fontId="0" fillId="2" borderId="32" xfId="0"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792C8-70D0-449C-B92F-8C46ABEE37E9}">
  <sheetPr>
    <tabColor rgb="FF00B050"/>
  </sheetPr>
  <dimension ref="A1:N51"/>
  <sheetViews>
    <sheetView tabSelected="1" view="pageBreakPreview" topLeftCell="A34" zoomScale="85" zoomScaleNormal="85" zoomScaleSheetLayoutView="85" workbookViewId="0">
      <selection activeCell="B6" sqref="B6"/>
    </sheetView>
  </sheetViews>
  <sheetFormatPr baseColWidth="10" defaultColWidth="11.42578125" defaultRowHeight="15" x14ac:dyDescent="0.25"/>
  <cols>
    <col min="1" max="1" width="34.85546875" style="10" bestFit="1" customWidth="1"/>
    <col min="2" max="2" width="28.42578125" style="1" customWidth="1"/>
    <col min="3" max="3" width="11.85546875" style="11" customWidth="1"/>
    <col min="4" max="6" width="11.42578125" style="17"/>
    <col min="7" max="7" width="16" style="2" customWidth="1"/>
    <col min="8" max="8" width="15.42578125" style="2" customWidth="1"/>
    <col min="9" max="9" width="14.140625" style="17" customWidth="1"/>
    <col min="10" max="10" width="13.28515625" style="17" customWidth="1"/>
    <col min="11" max="12" width="12.5703125" style="17" customWidth="1"/>
    <col min="13" max="13" width="13" style="17" customWidth="1"/>
    <col min="14" max="14" width="26.85546875" style="9" customWidth="1"/>
    <col min="15" max="16384" width="11.42578125" style="9"/>
  </cols>
  <sheetData>
    <row r="1" spans="1:14" s="10" customFormat="1" ht="42.75" customHeight="1" thickBot="1" x14ac:dyDescent="0.3">
      <c r="A1" s="114"/>
      <c r="B1" s="57" t="s">
        <v>19</v>
      </c>
      <c r="C1" s="58" t="s">
        <v>18</v>
      </c>
      <c r="D1" s="59" t="s">
        <v>64</v>
      </c>
      <c r="E1" s="59" t="s">
        <v>65</v>
      </c>
      <c r="F1" s="60" t="s">
        <v>63</v>
      </c>
      <c r="G1" s="56" t="s">
        <v>80</v>
      </c>
      <c r="H1" s="61" t="s">
        <v>81</v>
      </c>
      <c r="I1" s="79" t="s">
        <v>71</v>
      </c>
      <c r="J1" s="80" t="s">
        <v>72</v>
      </c>
      <c r="K1" s="59" t="s">
        <v>73</v>
      </c>
      <c r="L1" s="59" t="s">
        <v>74</v>
      </c>
      <c r="M1" s="81" t="s">
        <v>79</v>
      </c>
      <c r="N1" s="78" t="s">
        <v>62</v>
      </c>
    </row>
    <row r="2" spans="1:14" ht="21.95" customHeight="1" thickBot="1" x14ac:dyDescent="0.3">
      <c r="A2" s="87" t="s">
        <v>75</v>
      </c>
      <c r="B2" s="88"/>
      <c r="C2" s="88"/>
      <c r="D2" s="88"/>
      <c r="E2" s="88"/>
      <c r="F2" s="88"/>
      <c r="G2" s="88"/>
      <c r="H2" s="88"/>
      <c r="I2" s="88"/>
      <c r="J2" s="88"/>
      <c r="K2" s="88"/>
      <c r="L2" s="88"/>
      <c r="M2" s="88"/>
      <c r="N2" s="89"/>
    </row>
    <row r="3" spans="1:14" ht="21.95" customHeight="1" x14ac:dyDescent="0.25">
      <c r="A3" s="54" t="s">
        <v>0</v>
      </c>
      <c r="B3" s="55" t="s">
        <v>17</v>
      </c>
      <c r="C3" s="46">
        <v>1750</v>
      </c>
      <c r="D3" s="21"/>
      <c r="E3" s="21">
        <f>C3*D3</f>
        <v>0</v>
      </c>
      <c r="F3" s="47"/>
      <c r="G3" s="62"/>
      <c r="H3" s="63"/>
      <c r="I3" s="90">
        <f>SUM(E3:F24)</f>
        <v>0</v>
      </c>
      <c r="J3" s="93">
        <f>I3*1.19</f>
        <v>0</v>
      </c>
      <c r="K3" s="96"/>
      <c r="L3" s="96"/>
      <c r="M3" s="99">
        <f>J3+L3</f>
        <v>0</v>
      </c>
      <c r="N3" s="74"/>
    </row>
    <row r="4" spans="1:14" ht="22.5" customHeight="1" x14ac:dyDescent="0.25">
      <c r="A4" s="13" t="s">
        <v>1</v>
      </c>
      <c r="B4" s="41" t="s">
        <v>16</v>
      </c>
      <c r="C4" s="24">
        <v>10</v>
      </c>
      <c r="D4" s="18"/>
      <c r="E4" s="18">
        <f>C4*D4</f>
        <v>0</v>
      </c>
      <c r="F4" s="25"/>
      <c r="G4" s="64"/>
      <c r="H4" s="65"/>
      <c r="I4" s="91"/>
      <c r="J4" s="94"/>
      <c r="K4" s="97"/>
      <c r="L4" s="97"/>
      <c r="M4" s="100"/>
      <c r="N4" s="75"/>
    </row>
    <row r="5" spans="1:14" ht="21.95" customHeight="1" x14ac:dyDescent="0.25">
      <c r="A5" s="37" t="s">
        <v>2</v>
      </c>
      <c r="B5" s="41" t="s">
        <v>20</v>
      </c>
      <c r="C5" s="26">
        <v>200</v>
      </c>
      <c r="D5" s="15"/>
      <c r="E5" s="15">
        <f>C5*D5</f>
        <v>0</v>
      </c>
      <c r="F5" s="25"/>
      <c r="G5" s="64"/>
      <c r="H5" s="65"/>
      <c r="I5" s="91"/>
      <c r="J5" s="94"/>
      <c r="K5" s="97"/>
      <c r="L5" s="97"/>
      <c r="M5" s="100"/>
      <c r="N5" s="75"/>
    </row>
    <row r="6" spans="1:14" ht="21.95" customHeight="1" x14ac:dyDescent="0.25">
      <c r="A6" s="13" t="s">
        <v>1</v>
      </c>
      <c r="B6" s="41" t="s">
        <v>15</v>
      </c>
      <c r="C6" s="24">
        <v>10</v>
      </c>
      <c r="D6" s="18"/>
      <c r="E6" s="18">
        <f t="shared" ref="E6:E24" si="0">C6*D6</f>
        <v>0</v>
      </c>
      <c r="F6" s="25"/>
      <c r="G6" s="64"/>
      <c r="H6" s="65"/>
      <c r="I6" s="91"/>
      <c r="J6" s="94"/>
      <c r="K6" s="97"/>
      <c r="L6" s="97"/>
      <c r="M6" s="100"/>
      <c r="N6" s="75"/>
    </row>
    <row r="7" spans="1:14" ht="21.95" customHeight="1" x14ac:dyDescent="0.25">
      <c r="A7" s="37" t="s">
        <v>3</v>
      </c>
      <c r="B7" s="41" t="s">
        <v>20</v>
      </c>
      <c r="C7" s="26">
        <v>100</v>
      </c>
      <c r="D7" s="15"/>
      <c r="E7" s="15">
        <f t="shared" si="0"/>
        <v>0</v>
      </c>
      <c r="F7" s="25"/>
      <c r="G7" s="64"/>
      <c r="H7" s="65"/>
      <c r="I7" s="91"/>
      <c r="J7" s="94"/>
      <c r="K7" s="97"/>
      <c r="L7" s="97"/>
      <c r="M7" s="100"/>
      <c r="N7" s="75"/>
    </row>
    <row r="8" spans="1:14" ht="21.95" customHeight="1" x14ac:dyDescent="0.25">
      <c r="A8" s="13" t="s">
        <v>1</v>
      </c>
      <c r="B8" s="41" t="s">
        <v>15</v>
      </c>
      <c r="C8" s="24">
        <v>10</v>
      </c>
      <c r="D8" s="18"/>
      <c r="E8" s="18">
        <f t="shared" si="0"/>
        <v>0</v>
      </c>
      <c r="F8" s="25"/>
      <c r="G8" s="64"/>
      <c r="H8" s="65"/>
      <c r="I8" s="91"/>
      <c r="J8" s="94"/>
      <c r="K8" s="97"/>
      <c r="L8" s="97"/>
      <c r="M8" s="100"/>
      <c r="N8" s="75"/>
    </row>
    <row r="9" spans="1:14" ht="21.95" customHeight="1" x14ac:dyDescent="0.25">
      <c r="A9" s="37" t="s">
        <v>4</v>
      </c>
      <c r="B9" s="41" t="s">
        <v>21</v>
      </c>
      <c r="C9" s="27">
        <v>2</v>
      </c>
      <c r="D9" s="15"/>
      <c r="E9" s="15">
        <f t="shared" si="0"/>
        <v>0</v>
      </c>
      <c r="F9" s="25"/>
      <c r="G9" s="64"/>
      <c r="H9" s="65"/>
      <c r="I9" s="91"/>
      <c r="J9" s="94"/>
      <c r="K9" s="97"/>
      <c r="L9" s="97"/>
      <c r="M9" s="100"/>
      <c r="N9" s="75"/>
    </row>
    <row r="10" spans="1:14" ht="21.95" customHeight="1" x14ac:dyDescent="0.25">
      <c r="A10" s="13" t="s">
        <v>1</v>
      </c>
      <c r="B10" s="41" t="s">
        <v>15</v>
      </c>
      <c r="C10" s="24">
        <v>10</v>
      </c>
      <c r="D10" s="18"/>
      <c r="E10" s="18">
        <f>C10*D10</f>
        <v>0</v>
      </c>
      <c r="F10" s="25"/>
      <c r="G10" s="64"/>
      <c r="H10" s="65"/>
      <c r="I10" s="91"/>
      <c r="J10" s="94"/>
      <c r="K10" s="97"/>
      <c r="L10" s="97"/>
      <c r="M10" s="100"/>
      <c r="N10" s="75"/>
    </row>
    <row r="11" spans="1:14" ht="21.95" customHeight="1" x14ac:dyDescent="0.25">
      <c r="A11" s="37" t="s">
        <v>5</v>
      </c>
      <c r="B11" s="41" t="s">
        <v>22</v>
      </c>
      <c r="C11" s="27">
        <v>2</v>
      </c>
      <c r="D11" s="15"/>
      <c r="E11" s="15">
        <f t="shared" si="0"/>
        <v>0</v>
      </c>
      <c r="F11" s="25"/>
      <c r="G11" s="64"/>
      <c r="H11" s="65"/>
      <c r="I11" s="91"/>
      <c r="J11" s="94"/>
      <c r="K11" s="97"/>
      <c r="L11" s="97"/>
      <c r="M11" s="100"/>
      <c r="N11" s="75"/>
    </row>
    <row r="12" spans="1:14" ht="21.95" customHeight="1" x14ac:dyDescent="0.25">
      <c r="A12" s="13" t="s">
        <v>1</v>
      </c>
      <c r="B12" s="41" t="s">
        <v>15</v>
      </c>
      <c r="C12" s="24">
        <v>10</v>
      </c>
      <c r="D12" s="18"/>
      <c r="E12" s="18">
        <f t="shared" si="0"/>
        <v>0</v>
      </c>
      <c r="F12" s="25"/>
      <c r="G12" s="64"/>
      <c r="H12" s="65"/>
      <c r="I12" s="91"/>
      <c r="J12" s="94"/>
      <c r="K12" s="97"/>
      <c r="L12" s="97"/>
      <c r="M12" s="100"/>
      <c r="N12" s="75"/>
    </row>
    <row r="13" spans="1:14" ht="21.95" customHeight="1" x14ac:dyDescent="0.25">
      <c r="A13" s="37" t="s">
        <v>6</v>
      </c>
      <c r="B13" s="41" t="s">
        <v>23</v>
      </c>
      <c r="C13" s="27">
        <v>1</v>
      </c>
      <c r="D13" s="15"/>
      <c r="E13" s="15">
        <f t="shared" si="0"/>
        <v>0</v>
      </c>
      <c r="F13" s="25"/>
      <c r="G13" s="64"/>
      <c r="H13" s="65"/>
      <c r="I13" s="91"/>
      <c r="J13" s="94"/>
      <c r="K13" s="97"/>
      <c r="L13" s="97"/>
      <c r="M13" s="100"/>
      <c r="N13" s="75"/>
    </row>
    <row r="14" spans="1:14" ht="21.95" customHeight="1" x14ac:dyDescent="0.25">
      <c r="A14" s="13" t="s">
        <v>1</v>
      </c>
      <c r="B14" s="41" t="s">
        <v>15</v>
      </c>
      <c r="C14" s="24">
        <v>10</v>
      </c>
      <c r="D14" s="18"/>
      <c r="E14" s="18">
        <f t="shared" si="0"/>
        <v>0</v>
      </c>
      <c r="F14" s="25"/>
      <c r="G14" s="64"/>
      <c r="H14" s="65"/>
      <c r="I14" s="91"/>
      <c r="J14" s="94"/>
      <c r="K14" s="97"/>
      <c r="L14" s="97"/>
      <c r="M14" s="100"/>
      <c r="N14" s="75"/>
    </row>
    <row r="15" spans="1:14" ht="21.95" customHeight="1" x14ac:dyDescent="0.25">
      <c r="A15" s="37" t="s">
        <v>24</v>
      </c>
      <c r="B15" s="41" t="s">
        <v>25</v>
      </c>
      <c r="C15" s="28">
        <v>1</v>
      </c>
      <c r="D15" s="16"/>
      <c r="E15" s="16"/>
      <c r="F15" s="25"/>
      <c r="G15" s="64"/>
      <c r="H15" s="65"/>
      <c r="I15" s="91"/>
      <c r="J15" s="94"/>
      <c r="K15" s="97"/>
      <c r="L15" s="97"/>
      <c r="M15" s="100"/>
      <c r="N15" s="75"/>
    </row>
    <row r="16" spans="1:14" ht="21.95" customHeight="1" x14ac:dyDescent="0.25">
      <c r="A16" s="37" t="s">
        <v>7</v>
      </c>
      <c r="B16" s="41" t="s">
        <v>26</v>
      </c>
      <c r="C16" s="29">
        <v>1700</v>
      </c>
      <c r="D16" s="15"/>
      <c r="E16" s="15">
        <f>C16*D16</f>
        <v>0</v>
      </c>
      <c r="F16" s="25"/>
      <c r="G16" s="64"/>
      <c r="H16" s="65"/>
      <c r="I16" s="91"/>
      <c r="J16" s="94"/>
      <c r="K16" s="97"/>
      <c r="L16" s="97"/>
      <c r="M16" s="100"/>
      <c r="N16" s="75"/>
    </row>
    <row r="17" spans="1:14" ht="21.95" customHeight="1" x14ac:dyDescent="0.25">
      <c r="A17" s="13" t="s">
        <v>1</v>
      </c>
      <c r="B17" s="41" t="s">
        <v>15</v>
      </c>
      <c r="C17" s="24">
        <v>10</v>
      </c>
      <c r="D17" s="18"/>
      <c r="E17" s="18">
        <f>C17*D17</f>
        <v>0</v>
      </c>
      <c r="F17" s="25"/>
      <c r="G17" s="64"/>
      <c r="H17" s="65"/>
      <c r="I17" s="91"/>
      <c r="J17" s="94"/>
      <c r="K17" s="97"/>
      <c r="L17" s="97"/>
      <c r="M17" s="100"/>
      <c r="N17" s="75"/>
    </row>
    <row r="18" spans="1:14" ht="21.95" customHeight="1" x14ac:dyDescent="0.25">
      <c r="A18" s="37" t="s">
        <v>8</v>
      </c>
      <c r="B18" s="41" t="s">
        <v>27</v>
      </c>
      <c r="C18" s="28">
        <v>1</v>
      </c>
      <c r="D18" s="16"/>
      <c r="E18" s="16"/>
      <c r="F18" s="25"/>
      <c r="G18" s="64"/>
      <c r="H18" s="65"/>
      <c r="I18" s="91"/>
      <c r="J18" s="94"/>
      <c r="K18" s="97"/>
      <c r="L18" s="97"/>
      <c r="M18" s="100"/>
      <c r="N18" s="65" t="s">
        <v>83</v>
      </c>
    </row>
    <row r="19" spans="1:14" ht="21.95" customHeight="1" x14ac:dyDescent="0.25">
      <c r="A19" s="13" t="s">
        <v>1</v>
      </c>
      <c r="B19" s="41" t="s">
        <v>15</v>
      </c>
      <c r="C19" s="24">
        <v>10</v>
      </c>
      <c r="D19" s="18"/>
      <c r="E19" s="18">
        <f>C19*D19</f>
        <v>0</v>
      </c>
      <c r="F19" s="25"/>
      <c r="G19" s="64"/>
      <c r="H19" s="65"/>
      <c r="I19" s="91"/>
      <c r="J19" s="94"/>
      <c r="K19" s="97"/>
      <c r="L19" s="97"/>
      <c r="M19" s="100"/>
      <c r="N19" s="75"/>
    </row>
    <row r="20" spans="1:14" ht="21.95" customHeight="1" x14ac:dyDescent="0.25">
      <c r="A20" s="37" t="s">
        <v>9</v>
      </c>
      <c r="B20" s="41" t="s">
        <v>28</v>
      </c>
      <c r="C20" s="26">
        <v>50</v>
      </c>
      <c r="D20" s="15"/>
      <c r="E20" s="15">
        <f>C20*D20</f>
        <v>0</v>
      </c>
      <c r="F20" s="25"/>
      <c r="G20" s="64"/>
      <c r="H20" s="65"/>
      <c r="I20" s="91"/>
      <c r="J20" s="94"/>
      <c r="K20" s="97"/>
      <c r="L20" s="97"/>
      <c r="M20" s="100"/>
      <c r="N20" s="75"/>
    </row>
    <row r="21" spans="1:14" ht="21.95" customHeight="1" x14ac:dyDescent="0.25">
      <c r="A21" s="13" t="s">
        <v>1</v>
      </c>
      <c r="B21" s="41" t="s">
        <v>15</v>
      </c>
      <c r="C21" s="24">
        <v>10</v>
      </c>
      <c r="D21" s="18"/>
      <c r="E21" s="18">
        <f>C21*D21</f>
        <v>0</v>
      </c>
      <c r="F21" s="25"/>
      <c r="G21" s="64"/>
      <c r="H21" s="65"/>
      <c r="I21" s="91"/>
      <c r="J21" s="94"/>
      <c r="K21" s="97"/>
      <c r="L21" s="97"/>
      <c r="M21" s="100"/>
      <c r="N21" s="75"/>
    </row>
    <row r="22" spans="1:14" ht="21.95" customHeight="1" x14ac:dyDescent="0.25">
      <c r="A22" s="38" t="s">
        <v>60</v>
      </c>
      <c r="B22" s="102" t="s">
        <v>59</v>
      </c>
      <c r="C22" s="30"/>
      <c r="D22" s="16"/>
      <c r="E22" s="16"/>
      <c r="F22" s="31"/>
      <c r="G22" s="104" t="s">
        <v>82</v>
      </c>
      <c r="H22" s="65"/>
      <c r="I22" s="91"/>
      <c r="J22" s="94"/>
      <c r="K22" s="97"/>
      <c r="L22" s="97"/>
      <c r="M22" s="100"/>
      <c r="N22" s="75"/>
    </row>
    <row r="23" spans="1:14" ht="21.95" customHeight="1" x14ac:dyDescent="0.25">
      <c r="A23" s="13" t="s">
        <v>10</v>
      </c>
      <c r="B23" s="103"/>
      <c r="C23" s="32">
        <v>50</v>
      </c>
      <c r="D23" s="15"/>
      <c r="E23" s="15">
        <f>C23*D23</f>
        <v>0</v>
      </c>
      <c r="F23" s="25"/>
      <c r="G23" s="105"/>
      <c r="H23" s="65"/>
      <c r="I23" s="91"/>
      <c r="J23" s="94"/>
      <c r="K23" s="97"/>
      <c r="L23" s="97"/>
      <c r="M23" s="100"/>
      <c r="N23" s="75"/>
    </row>
    <row r="24" spans="1:14" ht="21.95" customHeight="1" thickBot="1" x14ac:dyDescent="0.3">
      <c r="A24" s="23" t="s">
        <v>11</v>
      </c>
      <c r="B24" s="103"/>
      <c r="C24" s="44">
        <v>50</v>
      </c>
      <c r="D24" s="19"/>
      <c r="E24" s="19">
        <f t="shared" si="0"/>
        <v>0</v>
      </c>
      <c r="F24" s="43"/>
      <c r="G24" s="106"/>
      <c r="H24" s="66"/>
      <c r="I24" s="92"/>
      <c r="J24" s="95"/>
      <c r="K24" s="98"/>
      <c r="L24" s="98"/>
      <c r="M24" s="101"/>
      <c r="N24" s="77"/>
    </row>
    <row r="25" spans="1:14" ht="21.95" customHeight="1" thickBot="1" x14ac:dyDescent="0.3">
      <c r="A25" s="87" t="s">
        <v>12</v>
      </c>
      <c r="B25" s="88"/>
      <c r="C25" s="88"/>
      <c r="D25" s="88"/>
      <c r="E25" s="88"/>
      <c r="F25" s="88"/>
      <c r="G25" s="88"/>
      <c r="H25" s="88"/>
      <c r="I25" s="88"/>
      <c r="J25" s="88"/>
      <c r="K25" s="88"/>
      <c r="L25" s="88"/>
      <c r="M25" s="88"/>
      <c r="N25" s="89"/>
    </row>
    <row r="26" spans="1:14" ht="27.75" customHeight="1" thickBot="1" x14ac:dyDescent="0.3">
      <c r="A26" s="48" t="s">
        <v>68</v>
      </c>
      <c r="B26" s="49" t="s">
        <v>29</v>
      </c>
      <c r="C26" s="50">
        <v>1</v>
      </c>
      <c r="D26" s="51"/>
      <c r="E26" s="51"/>
      <c r="F26" s="52">
        <v>0</v>
      </c>
      <c r="G26" s="68"/>
      <c r="H26" s="69"/>
      <c r="I26" s="67">
        <f>F26</f>
        <v>0</v>
      </c>
      <c r="J26" s="20">
        <f>I26*1.19</f>
        <v>0</v>
      </c>
      <c r="K26" s="51"/>
      <c r="L26" s="51"/>
      <c r="M26" s="20">
        <f>J26</f>
        <v>0</v>
      </c>
      <c r="N26" s="53"/>
    </row>
    <row r="27" spans="1:14" ht="21.95" customHeight="1" thickBot="1" x14ac:dyDescent="0.3">
      <c r="A27" s="87" t="s">
        <v>13</v>
      </c>
      <c r="B27" s="88"/>
      <c r="C27" s="88"/>
      <c r="D27" s="88"/>
      <c r="E27" s="88"/>
      <c r="F27" s="88"/>
      <c r="G27" s="88"/>
      <c r="H27" s="88"/>
      <c r="I27" s="88"/>
      <c r="J27" s="88"/>
      <c r="K27" s="88"/>
      <c r="L27" s="88"/>
      <c r="M27" s="88"/>
      <c r="N27" s="89"/>
    </row>
    <row r="28" spans="1:14" ht="21.95" customHeight="1" thickBot="1" x14ac:dyDescent="0.3">
      <c r="A28" s="48" t="s">
        <v>14</v>
      </c>
      <c r="B28" s="49" t="s">
        <v>30</v>
      </c>
      <c r="C28" s="50">
        <v>1</v>
      </c>
      <c r="D28" s="51"/>
      <c r="E28" s="51"/>
      <c r="F28" s="52">
        <v>0</v>
      </c>
      <c r="G28" s="68"/>
      <c r="H28" s="69"/>
      <c r="I28" s="67">
        <f>F28</f>
        <v>0</v>
      </c>
      <c r="J28" s="20">
        <f>I28*1.19</f>
        <v>0</v>
      </c>
      <c r="K28" s="51"/>
      <c r="L28" s="51"/>
      <c r="M28" s="20">
        <f>J28</f>
        <v>0</v>
      </c>
      <c r="N28" s="53"/>
    </row>
    <row r="29" spans="1:14" ht="21.95" customHeight="1" thickBot="1" x14ac:dyDescent="0.3">
      <c r="A29" s="87" t="s">
        <v>32</v>
      </c>
      <c r="B29" s="88"/>
      <c r="C29" s="88"/>
      <c r="D29" s="88"/>
      <c r="E29" s="88"/>
      <c r="F29" s="88"/>
      <c r="G29" s="88"/>
      <c r="H29" s="88"/>
      <c r="I29" s="88"/>
      <c r="J29" s="88"/>
      <c r="K29" s="88"/>
      <c r="L29" s="88"/>
      <c r="M29" s="88"/>
      <c r="N29" s="89"/>
    </row>
    <row r="30" spans="1:14" ht="21.95" customHeight="1" x14ac:dyDescent="0.25">
      <c r="A30" s="22" t="s">
        <v>31</v>
      </c>
      <c r="B30" s="45" t="s">
        <v>33</v>
      </c>
      <c r="C30" s="46">
        <v>1000</v>
      </c>
      <c r="D30" s="21"/>
      <c r="E30" s="21">
        <f t="shared" ref="E30:E46" si="1">C30*D30</f>
        <v>0</v>
      </c>
      <c r="F30" s="47"/>
      <c r="G30" s="3"/>
      <c r="H30" s="4"/>
      <c r="I30" s="115">
        <f>E30+E31+E33+E34</f>
        <v>0</v>
      </c>
      <c r="J30" s="111">
        <f>I30*1.19</f>
        <v>0</v>
      </c>
      <c r="K30" s="111">
        <f>E32+E35</f>
        <v>0</v>
      </c>
      <c r="L30" s="111">
        <f>K30*1.19</f>
        <v>0</v>
      </c>
      <c r="M30" s="111">
        <f>J30+L30</f>
        <v>0</v>
      </c>
      <c r="N30" s="116"/>
    </row>
    <row r="31" spans="1:14" ht="21.95" customHeight="1" x14ac:dyDescent="0.25">
      <c r="A31" s="13" t="s">
        <v>34</v>
      </c>
      <c r="B31" s="12" t="s">
        <v>35</v>
      </c>
      <c r="C31" s="27">
        <v>75</v>
      </c>
      <c r="D31" s="15"/>
      <c r="E31" s="15">
        <f>C31*D31</f>
        <v>0</v>
      </c>
      <c r="F31" s="25"/>
      <c r="G31" s="5"/>
      <c r="H31" s="6"/>
      <c r="I31" s="115"/>
      <c r="J31" s="111"/>
      <c r="K31" s="111"/>
      <c r="L31" s="111"/>
      <c r="M31" s="111"/>
      <c r="N31" s="117"/>
    </row>
    <row r="32" spans="1:14" ht="17.25" customHeight="1" x14ac:dyDescent="0.25">
      <c r="A32" s="85" t="s">
        <v>84</v>
      </c>
      <c r="B32" s="12" t="s">
        <v>36</v>
      </c>
      <c r="C32" s="84">
        <v>75</v>
      </c>
      <c r="D32" s="18"/>
      <c r="E32" s="18">
        <f t="shared" ref="E32:E35" si="2">C32*D32</f>
        <v>0</v>
      </c>
      <c r="F32" s="25"/>
      <c r="G32" s="5"/>
      <c r="H32" s="6"/>
      <c r="I32" s="115"/>
      <c r="J32" s="111"/>
      <c r="K32" s="111"/>
      <c r="L32" s="111"/>
      <c r="M32" s="111"/>
      <c r="N32" s="117"/>
    </row>
    <row r="33" spans="1:14" ht="27" customHeight="1" x14ac:dyDescent="0.25">
      <c r="A33" s="13" t="s">
        <v>69</v>
      </c>
      <c r="B33" s="12" t="s">
        <v>70</v>
      </c>
      <c r="C33" s="34">
        <v>200</v>
      </c>
      <c r="D33" s="15"/>
      <c r="E33" s="15">
        <f t="shared" si="2"/>
        <v>0</v>
      </c>
      <c r="F33" s="25"/>
      <c r="G33" s="5"/>
      <c r="H33" s="6"/>
      <c r="I33" s="115"/>
      <c r="J33" s="111"/>
      <c r="K33" s="111"/>
      <c r="L33" s="111"/>
      <c r="M33" s="111"/>
      <c r="N33" s="117"/>
    </row>
    <row r="34" spans="1:14" ht="21.95" customHeight="1" x14ac:dyDescent="0.25">
      <c r="A34" s="13" t="s">
        <v>76</v>
      </c>
      <c r="B34" s="12" t="s">
        <v>37</v>
      </c>
      <c r="C34" s="34">
        <v>50</v>
      </c>
      <c r="D34" s="15"/>
      <c r="E34" s="15">
        <f t="shared" si="2"/>
        <v>0</v>
      </c>
      <c r="F34" s="25"/>
      <c r="G34" s="5"/>
      <c r="H34" s="6"/>
      <c r="I34" s="115"/>
      <c r="J34" s="111"/>
      <c r="K34" s="111"/>
      <c r="L34" s="111"/>
      <c r="M34" s="111"/>
      <c r="N34" s="117"/>
    </row>
    <row r="35" spans="1:14" ht="32.25" customHeight="1" thickBot="1" x14ac:dyDescent="0.3">
      <c r="A35" s="86" t="s">
        <v>85</v>
      </c>
      <c r="B35" s="14" t="s">
        <v>38</v>
      </c>
      <c r="C35" s="82">
        <v>500</v>
      </c>
      <c r="D35" s="83"/>
      <c r="E35" s="83">
        <f t="shared" si="2"/>
        <v>0</v>
      </c>
      <c r="F35" s="43"/>
      <c r="G35" s="7"/>
      <c r="H35" s="8"/>
      <c r="I35" s="115"/>
      <c r="J35" s="111"/>
      <c r="K35" s="111"/>
      <c r="L35" s="111"/>
      <c r="M35" s="111"/>
      <c r="N35" s="118"/>
    </row>
    <row r="36" spans="1:14" ht="21.95" customHeight="1" thickBot="1" x14ac:dyDescent="0.3">
      <c r="A36" s="87" t="s">
        <v>39</v>
      </c>
      <c r="B36" s="88" t="s">
        <v>40</v>
      </c>
      <c r="C36" s="88"/>
      <c r="D36" s="88"/>
      <c r="E36" s="88"/>
      <c r="F36" s="88"/>
      <c r="G36" s="113"/>
      <c r="H36" s="113"/>
      <c r="I36" s="88"/>
      <c r="J36" s="88"/>
      <c r="K36" s="88"/>
      <c r="L36" s="88"/>
      <c r="M36" s="88"/>
      <c r="N36" s="89"/>
    </row>
    <row r="37" spans="1:14" ht="27" customHeight="1" x14ac:dyDescent="0.25">
      <c r="A37" s="22" t="s">
        <v>41</v>
      </c>
      <c r="B37" s="45" t="s">
        <v>42</v>
      </c>
      <c r="C37" s="46">
        <v>1400</v>
      </c>
      <c r="D37" s="21"/>
      <c r="E37" s="21">
        <f t="shared" si="1"/>
        <v>0</v>
      </c>
      <c r="F37" s="70"/>
      <c r="G37" s="3"/>
      <c r="H37" s="4"/>
      <c r="I37" s="107">
        <f>SUM(E37:F50)</f>
        <v>0</v>
      </c>
      <c r="J37" s="110">
        <f>I37*1.19</f>
        <v>0</v>
      </c>
      <c r="K37" s="96"/>
      <c r="L37" s="96"/>
      <c r="M37" s="99">
        <f>J37</f>
        <v>0</v>
      </c>
      <c r="N37" s="74"/>
    </row>
    <row r="38" spans="1:14" ht="21.95" customHeight="1" x14ac:dyDescent="0.25">
      <c r="A38" s="13" t="s">
        <v>43</v>
      </c>
      <c r="B38" s="12" t="s">
        <v>44</v>
      </c>
      <c r="C38" s="29">
        <v>1400</v>
      </c>
      <c r="D38" s="15"/>
      <c r="E38" s="15">
        <f>C38*D38</f>
        <v>0</v>
      </c>
      <c r="F38" s="71"/>
      <c r="G38" s="5"/>
      <c r="H38" s="6"/>
      <c r="I38" s="108"/>
      <c r="J38" s="111"/>
      <c r="K38" s="97"/>
      <c r="L38" s="97"/>
      <c r="M38" s="100"/>
      <c r="N38" s="75"/>
    </row>
    <row r="39" spans="1:14" ht="30" customHeight="1" x14ac:dyDescent="0.25">
      <c r="A39" s="13" t="s">
        <v>45</v>
      </c>
      <c r="B39" s="12" t="s">
        <v>46</v>
      </c>
      <c r="C39" s="29">
        <v>280</v>
      </c>
      <c r="D39" s="15"/>
      <c r="E39" s="15">
        <f t="shared" si="1"/>
        <v>0</v>
      </c>
      <c r="F39" s="71"/>
      <c r="G39" s="5"/>
      <c r="H39" s="6"/>
      <c r="I39" s="108"/>
      <c r="J39" s="111"/>
      <c r="K39" s="97"/>
      <c r="L39" s="97"/>
      <c r="M39" s="100"/>
      <c r="N39" s="75"/>
    </row>
    <row r="40" spans="1:14" ht="28.5" customHeight="1" x14ac:dyDescent="0.25">
      <c r="A40" s="13" t="s">
        <v>66</v>
      </c>
      <c r="B40" s="12" t="s">
        <v>47</v>
      </c>
      <c r="C40" s="29">
        <v>280</v>
      </c>
      <c r="D40" s="15"/>
      <c r="E40" s="15">
        <f t="shared" si="1"/>
        <v>0</v>
      </c>
      <c r="F40" s="71"/>
      <c r="G40" s="5"/>
      <c r="H40" s="6"/>
      <c r="I40" s="108"/>
      <c r="J40" s="111"/>
      <c r="K40" s="97"/>
      <c r="L40" s="97"/>
      <c r="M40" s="100"/>
      <c r="N40" s="75"/>
    </row>
    <row r="41" spans="1:14" ht="27" customHeight="1" x14ac:dyDescent="0.25">
      <c r="A41" s="13" t="s">
        <v>48</v>
      </c>
      <c r="B41" s="12" t="s">
        <v>49</v>
      </c>
      <c r="C41" s="26">
        <v>150</v>
      </c>
      <c r="D41" s="15"/>
      <c r="E41" s="15">
        <f t="shared" si="1"/>
        <v>0</v>
      </c>
      <c r="F41" s="71"/>
      <c r="G41" s="5" t="s">
        <v>56</v>
      </c>
      <c r="H41" s="6"/>
      <c r="I41" s="108"/>
      <c r="J41" s="111"/>
      <c r="K41" s="97"/>
      <c r="L41" s="97"/>
      <c r="M41" s="100"/>
      <c r="N41" s="75"/>
    </row>
    <row r="42" spans="1:14" ht="21.95" customHeight="1" x14ac:dyDescent="0.25">
      <c r="A42" s="13" t="s">
        <v>50</v>
      </c>
      <c r="B42" s="12" t="s">
        <v>51</v>
      </c>
      <c r="C42" s="26">
        <v>200</v>
      </c>
      <c r="D42" s="15"/>
      <c r="E42" s="15">
        <f t="shared" si="1"/>
        <v>0</v>
      </c>
      <c r="F42" s="71"/>
      <c r="G42" s="5" t="s">
        <v>56</v>
      </c>
      <c r="H42" s="6"/>
      <c r="I42" s="108"/>
      <c r="J42" s="111"/>
      <c r="K42" s="97"/>
      <c r="L42" s="97"/>
      <c r="M42" s="100"/>
      <c r="N42" s="75"/>
    </row>
    <row r="43" spans="1:14" ht="21.95" customHeight="1" x14ac:dyDescent="0.25">
      <c r="A43" s="13" t="s">
        <v>52</v>
      </c>
      <c r="B43" s="12" t="s">
        <v>77</v>
      </c>
      <c r="C43" s="29">
        <v>1400</v>
      </c>
      <c r="D43" s="15"/>
      <c r="E43" s="15">
        <f t="shared" si="1"/>
        <v>0</v>
      </c>
      <c r="F43" s="71"/>
      <c r="G43" s="5" t="s">
        <v>78</v>
      </c>
      <c r="H43" s="6"/>
      <c r="I43" s="108"/>
      <c r="J43" s="111"/>
      <c r="K43" s="97"/>
      <c r="L43" s="97"/>
      <c r="M43" s="100"/>
      <c r="N43" s="75"/>
    </row>
    <row r="44" spans="1:14" ht="21.95" customHeight="1" x14ac:dyDescent="0.25">
      <c r="A44" s="13" t="s">
        <v>54</v>
      </c>
      <c r="B44" s="12" t="s">
        <v>53</v>
      </c>
      <c r="C44" s="29">
        <v>1400</v>
      </c>
      <c r="D44" s="15"/>
      <c r="E44" s="15">
        <f t="shared" si="1"/>
        <v>0</v>
      </c>
      <c r="F44" s="71"/>
      <c r="G44" s="5"/>
      <c r="H44" s="6"/>
      <c r="I44" s="108"/>
      <c r="J44" s="111"/>
      <c r="K44" s="97"/>
      <c r="L44" s="97"/>
      <c r="M44" s="100"/>
      <c r="N44" s="75"/>
    </row>
    <row r="45" spans="1:14" ht="42" customHeight="1" x14ac:dyDescent="0.25">
      <c r="A45" s="13" t="s">
        <v>67</v>
      </c>
      <c r="B45" s="12" t="s">
        <v>55</v>
      </c>
      <c r="C45" s="26">
        <v>600</v>
      </c>
      <c r="D45" s="15"/>
      <c r="E45" s="15">
        <f t="shared" si="1"/>
        <v>0</v>
      </c>
      <c r="F45" s="71"/>
      <c r="G45" s="5" t="s">
        <v>56</v>
      </c>
      <c r="H45" s="6"/>
      <c r="I45" s="108"/>
      <c r="J45" s="111"/>
      <c r="K45" s="97"/>
      <c r="L45" s="97"/>
      <c r="M45" s="100"/>
      <c r="N45" s="75"/>
    </row>
    <row r="46" spans="1:14" ht="30" customHeight="1" x14ac:dyDescent="0.25">
      <c r="A46" s="13" t="s">
        <v>57</v>
      </c>
      <c r="B46" s="12" t="s">
        <v>58</v>
      </c>
      <c r="C46" s="27">
        <v>100</v>
      </c>
      <c r="D46" s="15"/>
      <c r="E46" s="15">
        <f t="shared" si="1"/>
        <v>0</v>
      </c>
      <c r="F46" s="71"/>
      <c r="G46" s="5"/>
      <c r="H46" s="6"/>
      <c r="I46" s="108"/>
      <c r="J46" s="111"/>
      <c r="K46" s="97"/>
      <c r="L46" s="97"/>
      <c r="M46" s="100"/>
      <c r="N46" s="75"/>
    </row>
    <row r="47" spans="1:14" ht="21.95" customHeight="1" x14ac:dyDescent="0.25">
      <c r="A47" s="39" t="s">
        <v>60</v>
      </c>
      <c r="B47" s="41" t="s">
        <v>59</v>
      </c>
      <c r="C47" s="30"/>
      <c r="D47" s="16"/>
      <c r="E47" s="16"/>
      <c r="F47" s="72"/>
      <c r="G47" s="5"/>
      <c r="H47" s="6"/>
      <c r="I47" s="108"/>
      <c r="J47" s="111"/>
      <c r="K47" s="97"/>
      <c r="L47" s="97"/>
      <c r="M47" s="100"/>
      <c r="N47" s="75"/>
    </row>
    <row r="48" spans="1:14" ht="21.95" customHeight="1" x14ac:dyDescent="0.25">
      <c r="A48" s="13" t="s">
        <v>10</v>
      </c>
      <c r="B48" s="41"/>
      <c r="C48" s="32">
        <v>150</v>
      </c>
      <c r="D48" s="15"/>
      <c r="E48" s="15">
        <f>C48*D48</f>
        <v>0</v>
      </c>
      <c r="F48" s="71"/>
      <c r="G48" s="5"/>
      <c r="H48" s="6"/>
      <c r="I48" s="108"/>
      <c r="J48" s="111"/>
      <c r="K48" s="97"/>
      <c r="L48" s="97"/>
      <c r="M48" s="100"/>
      <c r="N48" s="75"/>
    </row>
    <row r="49" spans="1:14" ht="21.95" customHeight="1" x14ac:dyDescent="0.25">
      <c r="A49" s="13" t="s">
        <v>11</v>
      </c>
      <c r="B49" s="41"/>
      <c r="C49" s="32">
        <v>150</v>
      </c>
      <c r="D49" s="15"/>
      <c r="E49" s="15">
        <f>C49*D49</f>
        <v>0</v>
      </c>
      <c r="F49" s="71"/>
      <c r="G49" s="5"/>
      <c r="H49" s="6"/>
      <c r="I49" s="108"/>
      <c r="J49" s="111"/>
      <c r="K49" s="97"/>
      <c r="L49" s="97"/>
      <c r="M49" s="100"/>
      <c r="N49" s="75"/>
    </row>
    <row r="50" spans="1:14" ht="21.95" customHeight="1" thickBot="1" x14ac:dyDescent="0.3">
      <c r="A50" s="40" t="s">
        <v>56</v>
      </c>
      <c r="B50" s="42" t="s">
        <v>61</v>
      </c>
      <c r="C50" s="35">
        <v>0.1</v>
      </c>
      <c r="D50" s="36"/>
      <c r="E50" s="33">
        <f>(E48+E49)*C50</f>
        <v>0</v>
      </c>
      <c r="F50" s="73"/>
      <c r="G50" s="7"/>
      <c r="H50" s="8"/>
      <c r="I50" s="109"/>
      <c r="J50" s="112"/>
      <c r="K50" s="98"/>
      <c r="L50" s="98"/>
      <c r="M50" s="101"/>
      <c r="N50" s="76"/>
    </row>
    <row r="51" spans="1:14" ht="20.25" customHeight="1" x14ac:dyDescent="0.25"/>
  </sheetData>
  <mergeCells count="22">
    <mergeCell ref="A36:N36"/>
    <mergeCell ref="I37:I50"/>
    <mergeCell ref="J37:J50"/>
    <mergeCell ref="K37:K50"/>
    <mergeCell ref="L37:L50"/>
    <mergeCell ref="M37:M50"/>
    <mergeCell ref="A27:N27"/>
    <mergeCell ref="A29:N29"/>
    <mergeCell ref="I30:I35"/>
    <mergeCell ref="J30:J35"/>
    <mergeCell ref="K30:K35"/>
    <mergeCell ref="L30:L35"/>
    <mergeCell ref="M30:M35"/>
    <mergeCell ref="A25:N25"/>
    <mergeCell ref="A2:N2"/>
    <mergeCell ref="I3:I24"/>
    <mergeCell ref="J3:J24"/>
    <mergeCell ref="K3:K24"/>
    <mergeCell ref="L3:L24"/>
    <mergeCell ref="M3:M24"/>
    <mergeCell ref="B22:B24"/>
    <mergeCell ref="G22:G24"/>
  </mergeCells>
  <pageMargins left="0.7" right="0.7" top="0.78740157499999996" bottom="0.78740157499999996" header="0.3" footer="0.3"/>
  <pageSetup paperSize="9" scale="37" orientation="portrait" r:id="rId1"/>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LV Fassade</vt:lpstr>
      <vt:lpstr>'LV Fassade'!Druckbereich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Stein</dc:creator>
  <cp:lastModifiedBy>Marvin Stein</cp:lastModifiedBy>
  <cp:lastPrinted>2024-07-06T00:42:38Z</cp:lastPrinted>
  <dcterms:created xsi:type="dcterms:W3CDTF">2024-07-05T14:06:51Z</dcterms:created>
  <dcterms:modified xsi:type="dcterms:W3CDTF">2024-07-14T22:06:44Z</dcterms:modified>
</cp:coreProperties>
</file>