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mo\Documents\Work\repos\Diploma\files\"/>
    </mc:Choice>
  </mc:AlternateContent>
  <bookViews>
    <workbookView xWindow="0" yWindow="0" windowWidth="24000" windowHeight="9300" activeTab="9"/>
  </bookViews>
  <sheets>
    <sheet name="Исходные данные" sheetId="1" r:id="rId1"/>
    <sheet name="Приоритет К" sheetId="2" r:id="rId2"/>
    <sheet name="К1" sheetId="3" r:id="rId3"/>
    <sheet name="К2" sheetId="4" r:id="rId4"/>
    <sheet name="К3" sheetId="5" r:id="rId5"/>
    <sheet name="К4" sheetId="6" r:id="rId6"/>
    <sheet name="К5" sheetId="7" r:id="rId7"/>
    <sheet name="К6" sheetId="8" r:id="rId8"/>
    <sheet name="К7" sheetId="9" r:id="rId9"/>
    <sheet name="К8" sheetId="10" r:id="rId10"/>
    <sheet name="К9" sheetId="11" r:id="rId11"/>
    <sheet name="ГП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4" i="5"/>
  <c r="B16" i="11"/>
  <c r="B16" i="10"/>
  <c r="B16" i="9"/>
  <c r="B16" i="8"/>
  <c r="B16" i="7"/>
  <c r="B16" i="6"/>
  <c r="B16" i="5"/>
  <c r="B16" i="4"/>
  <c r="B16" i="3"/>
  <c r="B3" i="5"/>
  <c r="J2" i="12"/>
  <c r="I2" i="12"/>
  <c r="H2" i="12"/>
  <c r="G2" i="12"/>
  <c r="F2" i="12"/>
  <c r="E2" i="12"/>
  <c r="D2" i="12"/>
  <c r="C2" i="12"/>
  <c r="B2" i="12"/>
  <c r="B4" i="12"/>
  <c r="C4" i="12"/>
  <c r="B5" i="12"/>
  <c r="C5" i="12"/>
  <c r="C3" i="12"/>
  <c r="B3" i="12"/>
  <c r="C2" i="11"/>
  <c r="C5" i="11"/>
  <c r="B5" i="11"/>
  <c r="E4" i="11"/>
  <c r="E3" i="11"/>
  <c r="D3" i="11"/>
  <c r="D2" i="11"/>
  <c r="D5" i="11" s="1"/>
  <c r="B5" i="10"/>
  <c r="E4" i="10"/>
  <c r="E3" i="10"/>
  <c r="D3" i="10"/>
  <c r="D2" i="10"/>
  <c r="C2" i="10"/>
  <c r="C5" i="10" s="1"/>
  <c r="B5" i="9"/>
  <c r="E4" i="9"/>
  <c r="D3" i="9"/>
  <c r="E3" i="9" s="1"/>
  <c r="D2" i="9"/>
  <c r="C2" i="9"/>
  <c r="C5" i="9" s="1"/>
  <c r="B5" i="8"/>
  <c r="E4" i="8"/>
  <c r="D3" i="8"/>
  <c r="E3" i="8" s="1"/>
  <c r="D2" i="8"/>
  <c r="C2" i="8"/>
  <c r="C5" i="8" s="1"/>
  <c r="C2" i="7"/>
  <c r="C5" i="7" s="1"/>
  <c r="B5" i="7"/>
  <c r="E4" i="7"/>
  <c r="D3" i="7"/>
  <c r="E3" i="7" s="1"/>
  <c r="D2" i="7"/>
  <c r="E4" i="6"/>
  <c r="D3" i="6"/>
  <c r="E3" i="6" s="1"/>
  <c r="B5" i="6"/>
  <c r="D2" i="6"/>
  <c r="C2" i="6"/>
  <c r="C5" i="6" s="1"/>
  <c r="C2" i="5"/>
  <c r="B5" i="5"/>
  <c r="E4" i="5"/>
  <c r="D2" i="5"/>
  <c r="E2" i="5" s="1"/>
  <c r="B5" i="4"/>
  <c r="C4" i="4"/>
  <c r="E4" i="4" s="1"/>
  <c r="D2" i="4"/>
  <c r="C2" i="4"/>
  <c r="E2" i="4" s="1"/>
  <c r="C4" i="3"/>
  <c r="D3" i="3"/>
  <c r="E3" i="3"/>
  <c r="E4" i="3"/>
  <c r="B5" i="3"/>
  <c r="D5" i="8" l="1"/>
  <c r="D5" i="9"/>
  <c r="E2" i="11"/>
  <c r="E5" i="11" s="1"/>
  <c r="F3" i="11" s="1"/>
  <c r="J4" i="12" s="1"/>
  <c r="D5" i="10"/>
  <c r="E2" i="10"/>
  <c r="E5" i="10" s="1"/>
  <c r="F3" i="10" s="1"/>
  <c r="I4" i="12" s="1"/>
  <c r="E2" i="9"/>
  <c r="E5" i="9" s="1"/>
  <c r="F3" i="9" s="1"/>
  <c r="H4" i="12" s="1"/>
  <c r="E2" i="8"/>
  <c r="E5" i="8" s="1"/>
  <c r="F4" i="8" s="1"/>
  <c r="G5" i="12" s="1"/>
  <c r="D5" i="7"/>
  <c r="E2" i="7"/>
  <c r="E5" i="7" s="1"/>
  <c r="F4" i="7" s="1"/>
  <c r="F5" i="12" s="1"/>
  <c r="D5" i="6"/>
  <c r="E2" i="6"/>
  <c r="E5" i="6" s="1"/>
  <c r="F4" i="6" s="1"/>
  <c r="E5" i="12" s="1"/>
  <c r="C5" i="5"/>
  <c r="D3" i="5"/>
  <c r="E3" i="5" s="1"/>
  <c r="E5" i="5" s="1"/>
  <c r="C5" i="4"/>
  <c r="D3" i="4"/>
  <c r="E3" i="4" s="1"/>
  <c r="E5" i="4" s="1"/>
  <c r="C2" i="3"/>
  <c r="D2" i="3"/>
  <c r="D5" i="3" s="1"/>
  <c r="F5" i="2"/>
  <c r="G5" i="2"/>
  <c r="H5" i="2"/>
  <c r="I5" i="2"/>
  <c r="J5" i="2"/>
  <c r="K5" i="2"/>
  <c r="E2" i="2"/>
  <c r="E3" i="2"/>
  <c r="E4" i="2"/>
  <c r="E6" i="2"/>
  <c r="K6" i="2" s="1"/>
  <c r="E7" i="2"/>
  <c r="E8" i="2"/>
  <c r="E11" i="2"/>
  <c r="B22" i="2"/>
  <c r="D8" i="2"/>
  <c r="D7" i="2"/>
  <c r="C8" i="2"/>
  <c r="K10" i="2"/>
  <c r="J9" i="2"/>
  <c r="H9" i="2"/>
  <c r="D9" i="2"/>
  <c r="K9" i="2" s="1"/>
  <c r="J8" i="2"/>
  <c r="I8" i="2"/>
  <c r="K8" i="2"/>
  <c r="J7" i="2"/>
  <c r="I7" i="2"/>
  <c r="K7" i="2" s="1"/>
  <c r="H7" i="2"/>
  <c r="J6" i="2"/>
  <c r="I6" i="2"/>
  <c r="H6" i="2"/>
  <c r="G6" i="2"/>
  <c r="D6" i="2"/>
  <c r="J4" i="2"/>
  <c r="H4" i="2"/>
  <c r="G4" i="2"/>
  <c r="F4" i="2"/>
  <c r="J3" i="2"/>
  <c r="I3" i="2"/>
  <c r="G3" i="2"/>
  <c r="F3" i="2"/>
  <c r="D3" i="2"/>
  <c r="B3" i="2"/>
  <c r="B11" i="2" s="1"/>
  <c r="J2" i="2"/>
  <c r="J11" i="2" s="1"/>
  <c r="I2" i="2"/>
  <c r="H2" i="2"/>
  <c r="G2" i="2"/>
  <c r="F2" i="2"/>
  <c r="F11" i="2" s="1"/>
  <c r="D2" i="2"/>
  <c r="D11" i="2" s="1"/>
  <c r="F2" i="9" l="1"/>
  <c r="H3" i="12" s="1"/>
  <c r="F4" i="11"/>
  <c r="J5" i="12" s="1"/>
  <c r="F2" i="11"/>
  <c r="F5" i="11"/>
  <c r="F2" i="10"/>
  <c r="F4" i="10"/>
  <c r="I5" i="12" s="1"/>
  <c r="F4" i="9"/>
  <c r="B14" i="9"/>
  <c r="B15" i="9" s="1"/>
  <c r="B17" i="9" s="1"/>
  <c r="F3" i="8"/>
  <c r="G4" i="12" s="1"/>
  <c r="F2" i="8"/>
  <c r="G3" i="12" s="1"/>
  <c r="F2" i="7"/>
  <c r="F3" i="12" s="1"/>
  <c r="F3" i="7"/>
  <c r="F4" i="12" s="1"/>
  <c r="F2" i="6"/>
  <c r="E3" i="12" s="1"/>
  <c r="F3" i="6"/>
  <c r="E4" i="12" s="1"/>
  <c r="F4" i="5"/>
  <c r="D5" i="12" s="1"/>
  <c r="F2" i="5"/>
  <c r="D3" i="12" s="1"/>
  <c r="D5" i="5"/>
  <c r="F3" i="5"/>
  <c r="D4" i="12" s="1"/>
  <c r="F4" i="4"/>
  <c r="F2" i="4"/>
  <c r="F3" i="4"/>
  <c r="D5" i="4"/>
  <c r="E2" i="3"/>
  <c r="C5" i="3"/>
  <c r="G11" i="2"/>
  <c r="K4" i="2"/>
  <c r="H3" i="2"/>
  <c r="H11" i="2" s="1"/>
  <c r="C2" i="2"/>
  <c r="I4" i="2"/>
  <c r="I11" i="2" s="1"/>
  <c r="K4" i="12" l="1"/>
  <c r="F5" i="9"/>
  <c r="H5" i="12"/>
  <c r="K5" i="12" s="1"/>
  <c r="B14" i="10"/>
  <c r="B15" i="10" s="1"/>
  <c r="B17" i="10" s="1"/>
  <c r="I3" i="12"/>
  <c r="J3" i="12"/>
  <c r="B14" i="11"/>
  <c r="B15" i="11" s="1"/>
  <c r="B17" i="11" s="1"/>
  <c r="F5" i="10"/>
  <c r="F5" i="8"/>
  <c r="B14" i="8"/>
  <c r="B15" i="8" s="1"/>
  <c r="B17" i="8" s="1"/>
  <c r="F5" i="7"/>
  <c r="B14" i="7"/>
  <c r="B15" i="7" s="1"/>
  <c r="B17" i="7" s="1"/>
  <c r="F5" i="6"/>
  <c r="B14" i="6"/>
  <c r="B15" i="6" s="1"/>
  <c r="B17" i="6" s="1"/>
  <c r="F5" i="5"/>
  <c r="B14" i="5"/>
  <c r="B15" i="5" s="1"/>
  <c r="B17" i="5" s="1"/>
  <c r="F5" i="4"/>
  <c r="B14" i="4"/>
  <c r="B15" i="4" s="1"/>
  <c r="B17" i="4" s="1"/>
  <c r="K3" i="2"/>
  <c r="K2" i="2"/>
  <c r="C11" i="2"/>
  <c r="K3" i="12" l="1"/>
  <c r="K6" i="12" s="1"/>
  <c r="K11" i="2"/>
  <c r="L3" i="2" l="1"/>
  <c r="L5" i="2"/>
  <c r="L7" i="2"/>
  <c r="L10" i="2"/>
  <c r="L6" i="2"/>
  <c r="L9" i="2"/>
  <c r="L8" i="2"/>
  <c r="L4" i="2"/>
  <c r="L2" i="2"/>
  <c r="L11" i="2" l="1"/>
  <c r="B20" i="2"/>
  <c r="B21" i="2" s="1"/>
  <c r="B23" i="2" s="1"/>
  <c r="E5" i="3" l="1"/>
  <c r="F3" i="3" l="1"/>
  <c r="F4" i="3"/>
  <c r="B14" i="3" l="1"/>
  <c r="B15" i="3" s="1"/>
  <c r="B17" i="3" s="1"/>
  <c r="F5" i="3"/>
</calcChain>
</file>

<file path=xl/sharedStrings.xml><?xml version="1.0" encoding="utf-8"?>
<sst xmlns="http://schemas.openxmlformats.org/spreadsheetml/2006/main" count="170" uniqueCount="23">
  <si>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</si>
  <si>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</si>
  <si>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</si>
  <si>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</si>
  <si>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</si>
  <si>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</si>
  <si>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</si>
  <si>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</si>
  <si>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</si>
  <si>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TaintDroid</t>
  </si>
  <si>
    <t>Crowdroid</t>
  </si>
  <si>
    <t>MsfVenom</t>
  </si>
  <si>
    <t>Итого</t>
  </si>
  <si>
    <t>P^(1/n)</t>
  </si>
  <si>
    <t>локальный вектор</t>
  </si>
  <si>
    <t>Л=</t>
  </si>
  <si>
    <t>n=</t>
  </si>
  <si>
    <t>ИС=</t>
  </si>
  <si>
    <t>Размерность</t>
  </si>
  <si>
    <t>Случайная согласованность</t>
  </si>
  <si>
    <t xml:space="preserve">СС = </t>
  </si>
  <si>
    <t>ОС=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</si>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</sst>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2" fontId="0" fillId="0" borderId="1" xfId="0" applyNumberFormat="1" applyBorder="1"/>
    <xf numFmtId="0" fontId="1" fillId="0" borderId="1" xfId="0" applyFont="1" applyFill="1" applyBorder="1" applyAlignment="1">
      <alignment horizontal="justify" vertical="center" wrapText="1"/>
    </xf>
    <xf numFmtId="2" fontId="1" fillId="0" borderId="1" xfId="0" applyNumberFormat="1" applyFont="1" applyBorder="1" applyAlignment="1">
      <alignment horizontal="justify" vertical="center" wrapText="1"/>
    </xf>
    <xf numFmtId="2" fontId="0" fillId="0" borderId="0" xfId="0" applyNumberFormat="1"/>
    <xf numFmtId="2" fontId="0" fillId="2" borderId="1" xfId="0" applyNumberFormat="1" applyFill="1" applyBorder="1"/>
    <xf numFmtId="0" fontId="1" fillId="3" borderId="1" xfId="0" applyFont="1" applyFill="1" applyBorder="1" applyAlignment="1">
      <alignment horizontal="justify" vertical="center" wrapText="1"/>
    </xf>
    <xf numFmtId="2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justify" vertical="center" wrapText="1"/>
    </xf>
    <xf numFmtId="2" fontId="0" fillId="4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 applyBorder="1" applyAlignment="1">
      <alignment horizontal="justify" vertical="center" wrapText="1"/>
    </xf>
    <xf numFmtId="1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9" sqref="B9:K10"/>
    </sheetView>
  </sheetViews>
  <sheetFormatPr defaultRowHeight="15" x14ac:dyDescent="0.25"/>
  <cols>
    <col min="1" max="1" width="26.5703125" bestFit="1" customWidth="1"/>
    <col min="2" max="10" width="5.85546875" bestFit="1" customWidth="1"/>
    <col min="11" max="11" width="5.5703125" bestFit="1" customWidth="1"/>
    <col min="12" max="13" width="17.28515625" customWidth="1"/>
  </cols>
  <sheetData>
    <row r="1" spans="1:11" ht="18.7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1" ht="18.75" x14ac:dyDescent="0.25">
      <c r="A2" s="4" t="s">
        <v>9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1</v>
      </c>
      <c r="I2" s="7">
        <v>0</v>
      </c>
      <c r="J2" s="7">
        <v>0.5</v>
      </c>
      <c r="K2" s="8"/>
    </row>
    <row r="3" spans="1:11" ht="18.75" x14ac:dyDescent="0.25">
      <c r="A3" s="4" t="s">
        <v>10</v>
      </c>
      <c r="B3" s="7">
        <v>1</v>
      </c>
      <c r="C3" s="7">
        <v>1</v>
      </c>
      <c r="D3" s="7">
        <v>0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0.5</v>
      </c>
      <c r="K3" s="8"/>
    </row>
    <row r="4" spans="1:11" ht="18.75" x14ac:dyDescent="0.25">
      <c r="A4" s="4" t="s">
        <v>11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0.5</v>
      </c>
      <c r="I4" s="7">
        <v>1</v>
      </c>
      <c r="J4" s="7">
        <v>1</v>
      </c>
      <c r="K4" s="8"/>
    </row>
    <row r="5" spans="1:11" x14ac:dyDescent="0.25">
      <c r="A5" s="1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3" t="s">
        <v>18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  <c r="K9" s="17">
        <v>10</v>
      </c>
    </row>
    <row r="10" spans="1:11" x14ac:dyDescent="0.25">
      <c r="A10" s="3" t="s">
        <v>19</v>
      </c>
      <c r="B10" s="5">
        <v>0</v>
      </c>
      <c r="C10" s="5">
        <v>0</v>
      </c>
      <c r="D10" s="5">
        <v>0.57999999999999996</v>
      </c>
      <c r="E10" s="5">
        <v>0.9</v>
      </c>
      <c r="F10" s="5">
        <v>1.1200000000000001</v>
      </c>
      <c r="G10" s="5">
        <v>1.24</v>
      </c>
      <c r="H10" s="5">
        <v>1.32</v>
      </c>
      <c r="I10" s="5">
        <v>1.41</v>
      </c>
      <c r="J10" s="5">
        <v>1.45</v>
      </c>
      <c r="K10" s="5">
        <v>1.49</v>
      </c>
    </row>
    <row r="19" spans="1:4" x14ac:dyDescent="0.25">
      <c r="A19" s="1"/>
    </row>
    <row r="20" spans="1:4" x14ac:dyDescent="0.25">
      <c r="A20" s="1"/>
    </row>
    <row r="21" spans="1:4" ht="18.75" x14ac:dyDescent="0.25">
      <c r="A21" s="1"/>
      <c r="B21" s="2"/>
      <c r="C21" s="1"/>
      <c r="D21" s="1"/>
    </row>
    <row r="22" spans="1:4" ht="18.75" x14ac:dyDescent="0.25">
      <c r="A22" s="1"/>
      <c r="B22" s="2"/>
      <c r="C22" s="1"/>
      <c r="D22" s="1"/>
    </row>
    <row r="23" spans="1:4" ht="18.75" x14ac:dyDescent="0.25">
      <c r="A23" s="1"/>
      <c r="B23" s="2"/>
      <c r="C23" s="1"/>
      <c r="D23" s="1"/>
    </row>
    <row r="24" spans="1:4" ht="18.75" x14ac:dyDescent="0.25">
      <c r="A24" s="1"/>
      <c r="B24" s="2"/>
      <c r="C24" s="1"/>
      <c r="D24" s="1"/>
    </row>
    <row r="25" spans="1:4" ht="18.75" x14ac:dyDescent="0.25">
      <c r="A25" s="1"/>
      <c r="B25" s="2"/>
      <c r="C25" s="1"/>
      <c r="D25" s="1"/>
    </row>
    <row r="26" spans="1:4" ht="18.75" x14ac:dyDescent="0.25">
      <c r="A26" s="1"/>
      <c r="B26" s="2"/>
      <c r="C26" s="1"/>
      <c r="D26" s="1"/>
    </row>
    <row r="27" spans="1:4" ht="18.75" x14ac:dyDescent="0.25">
      <c r="A27" s="1"/>
      <c r="B27" s="2"/>
      <c r="C27" s="1"/>
      <c r="D27" s="1"/>
    </row>
    <row r="28" spans="1:4" x14ac:dyDescent="0.25">
      <c r="A28" s="1"/>
      <c r="B28" s="1"/>
      <c r="C28" s="1"/>
      <c r="D28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9" workbookViewId="0">
      <selection activeCell="B4" sqref="B4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0.2</v>
      </c>
      <c r="D2" s="15">
        <f>1/B4</f>
        <v>0.1111111111111111</v>
      </c>
      <c r="E2" s="12">
        <f>POWER(PRODUCT(B2:D2), 1/$B$13)</f>
        <v>0.28114422176724979</v>
      </c>
      <c r="F2" s="12">
        <f>E2/$E$5</f>
        <v>6.9056775920469465E-2</v>
      </c>
    </row>
    <row r="3" spans="1:6" ht="37.5" x14ac:dyDescent="0.25">
      <c r="A3" s="4" t="s">
        <v>10</v>
      </c>
      <c r="B3" s="5">
        <v>5</v>
      </c>
      <c r="C3" s="9">
        <v>1</v>
      </c>
      <c r="D3" s="15">
        <f>1/C4</f>
        <v>1</v>
      </c>
      <c r="E3" s="12">
        <f t="shared" ref="E3:E4" si="0">POWER(PRODUCT(B3:D3), 1/$B$13)</f>
        <v>1.7099759466766968</v>
      </c>
      <c r="F3" s="12">
        <f>E3/$E$5</f>
        <v>0.42001726031134434</v>
      </c>
    </row>
    <row r="4" spans="1:6" ht="37.5" x14ac:dyDescent="0.25">
      <c r="A4" s="4" t="s">
        <v>11</v>
      </c>
      <c r="B4" s="15">
        <v>9</v>
      </c>
      <c r="C4" s="15">
        <v>1</v>
      </c>
      <c r="D4" s="9">
        <v>1</v>
      </c>
      <c r="E4" s="12">
        <f t="shared" si="0"/>
        <v>2.0800838230519041</v>
      </c>
      <c r="F4" s="12">
        <f>E4/$E$5</f>
        <v>0.51092596376818622</v>
      </c>
    </row>
    <row r="5" spans="1:6" ht="18.75" x14ac:dyDescent="0.25">
      <c r="A5" s="10"/>
      <c r="B5" s="11">
        <f t="shared" ref="B5:D5" si="1">SUM(B2:B4)</f>
        <v>15</v>
      </c>
      <c r="C5" s="11">
        <f t="shared" si="1"/>
        <v>2.2000000000000002</v>
      </c>
      <c r="D5" s="11">
        <f t="shared" si="1"/>
        <v>2.1111111111111112</v>
      </c>
      <c r="E5" s="11">
        <f>SUM(E2:E4)</f>
        <v>4.0712039914958504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3.0385110905581705</v>
      </c>
    </row>
    <row r="15" spans="1:6" x14ac:dyDescent="0.25">
      <c r="A15" t="s">
        <v>17</v>
      </c>
      <c r="B15">
        <f>(B14-B13)/(B13-1)</f>
        <v>1.925554527908524E-2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3.3199215998422828E-2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B15"/>
    </sheetView>
  </sheetViews>
  <sheetFormatPr defaultRowHeight="15" x14ac:dyDescent="0.25"/>
  <cols>
    <col min="2" max="2" width="31.42578125" customWidth="1"/>
  </cols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1</v>
      </c>
      <c r="D2" s="15">
        <f>1/B4</f>
        <v>0.5</v>
      </c>
      <c r="E2" s="12">
        <f>POWER(PRODUCT(B2:D2), 1/$B$13)</f>
        <v>0.79370052598409979</v>
      </c>
      <c r="F2" s="12">
        <f>E2/$E$5</f>
        <v>0.25000000000000006</v>
      </c>
    </row>
    <row r="3" spans="1:6" ht="37.5" x14ac:dyDescent="0.25">
      <c r="A3" s="4" t="s">
        <v>10</v>
      </c>
      <c r="B3" s="5">
        <v>1</v>
      </c>
      <c r="C3" s="9">
        <v>1</v>
      </c>
      <c r="D3" s="15">
        <f>1/C4</f>
        <v>0.5</v>
      </c>
      <c r="E3" s="12">
        <f t="shared" ref="E3:E4" si="0">POWER(PRODUCT(B3:D3), 1/$B$13)</f>
        <v>0.79370052598409979</v>
      </c>
      <c r="F3" s="12">
        <f>E3/$E$5</f>
        <v>0.25000000000000006</v>
      </c>
    </row>
    <row r="4" spans="1:6" ht="37.5" x14ac:dyDescent="0.25">
      <c r="A4" s="4" t="s">
        <v>11</v>
      </c>
      <c r="B4" s="15">
        <v>2</v>
      </c>
      <c r="C4" s="15">
        <v>2</v>
      </c>
      <c r="D4" s="9">
        <v>1</v>
      </c>
      <c r="E4" s="12">
        <f t="shared" si="0"/>
        <v>1.5874010519681994</v>
      </c>
      <c r="F4" s="12">
        <f>E4/$E$5</f>
        <v>0.5</v>
      </c>
    </row>
    <row r="5" spans="1:6" ht="18.75" x14ac:dyDescent="0.25">
      <c r="A5" s="10"/>
      <c r="B5" s="11">
        <f t="shared" ref="B5:D5" si="1">SUM(B2:B4)</f>
        <v>4</v>
      </c>
      <c r="C5" s="11">
        <f t="shared" si="1"/>
        <v>4</v>
      </c>
      <c r="D5" s="11">
        <f t="shared" si="1"/>
        <v>2</v>
      </c>
      <c r="E5" s="11">
        <f>SUM(E2:E4)</f>
        <v>3.1748021039363987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 s="18">
        <f>B5*F2+C5*F3+D5*F4</f>
        <v>3.0000000000000004</v>
      </c>
    </row>
    <row r="15" spans="1:6" x14ac:dyDescent="0.25">
      <c r="A15" t="s">
        <v>17</v>
      </c>
      <c r="B15" s="18">
        <f>(B14-B13)/(B13-1)</f>
        <v>2.2204460492503131E-16</v>
      </c>
    </row>
    <row r="16" spans="1:6" x14ac:dyDescent="0.25">
      <c r="A16" t="s">
        <v>20</v>
      </c>
      <c r="B16" s="18">
        <f>'Исходные данные'!D10</f>
        <v>0.57999999999999996</v>
      </c>
    </row>
    <row r="17" spans="1:2" x14ac:dyDescent="0.25">
      <c r="A17" t="s">
        <v>21</v>
      </c>
      <c r="B17" s="18">
        <f>B15/B16</f>
        <v>3.8283552573281263E-16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:J2"/>
    </sheetView>
  </sheetViews>
  <sheetFormatPr defaultRowHeight="15" x14ac:dyDescent="0.25"/>
  <sheetData>
    <row r="1" spans="1:11" ht="18.7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1" x14ac:dyDescent="0.25">
      <c r="B2" s="8">
        <f>'Приоритет К'!L2</f>
        <v>2.6754815605379081E-2</v>
      </c>
      <c r="C2" s="8">
        <f>'Приоритет К'!L3</f>
        <v>2.138813579906295E-2</v>
      </c>
      <c r="D2" s="8">
        <f>'Приоритет К'!L4</f>
        <v>0.24198860986391874</v>
      </c>
      <c r="E2" s="8">
        <f>'Приоритет К'!L5</f>
        <v>0.24198860986391874</v>
      </c>
      <c r="F2" s="8">
        <f>'Приоритет К'!L6</f>
        <v>6.8033699396730055E-2</v>
      </c>
      <c r="G2" s="8">
        <f>'Приоритет К'!L7</f>
        <v>2.8650021873837674E-2</v>
      </c>
      <c r="H2" s="8">
        <f>'Приоритет К'!L8</f>
        <v>3.0943735144315979E-2</v>
      </c>
      <c r="I2" s="8">
        <f>'Приоритет К'!L9</f>
        <v>4.865978837851416E-2</v>
      </c>
      <c r="J2" s="8">
        <f>'Приоритет К'!L10</f>
        <v>0.2915925840743227</v>
      </c>
    </row>
    <row r="3" spans="1:11" ht="37.5" x14ac:dyDescent="0.25">
      <c r="A3" s="4" t="s">
        <v>9</v>
      </c>
      <c r="B3" s="7">
        <f>К1!F2</f>
        <v>0.25828499437449498</v>
      </c>
      <c r="C3" s="7">
        <f>К2!F2</f>
        <v>0.25828499437449498</v>
      </c>
      <c r="D3" s="7">
        <f>К3!F2</f>
        <v>0.59363368526030014</v>
      </c>
      <c r="E3" s="7">
        <f>К4!F2</f>
        <v>9.0909090909090925E-2</v>
      </c>
      <c r="F3" s="7">
        <f>К5!F2</f>
        <v>0.49794645354173295</v>
      </c>
      <c r="G3" s="7">
        <f>К6!F2</f>
        <v>0.65862996564355236</v>
      </c>
      <c r="H3" s="7">
        <f>К7!F2</f>
        <v>0.58202153894886166</v>
      </c>
      <c r="I3" s="7">
        <f>К8!F2</f>
        <v>6.9056775920469465E-2</v>
      </c>
      <c r="J3" s="7">
        <f>К9!F2</f>
        <v>0.25000000000000006</v>
      </c>
      <c r="K3" s="3">
        <f>B3*$B$2+C3*$C$2+D3*$D$2+E3*$E$2+F3*$F$2+G3*$G$2+H3*$H$2+I3*$I$2+J3*$J$2</f>
        <v>0.32510141345915927</v>
      </c>
    </row>
    <row r="4" spans="1:11" ht="37.5" x14ac:dyDescent="0.25">
      <c r="A4" s="4" t="s">
        <v>10</v>
      </c>
      <c r="B4" s="7">
        <f>К1!F3</f>
        <v>0.63698557174475723</v>
      </c>
      <c r="C4" s="7">
        <f>К2!F3</f>
        <v>0.63698557174475723</v>
      </c>
      <c r="D4" s="7">
        <f>К3!F3</f>
        <v>0.24931052532870668</v>
      </c>
      <c r="E4" s="7">
        <f>К4!F3</f>
        <v>0.45454545454545453</v>
      </c>
      <c r="F4" s="7">
        <f>К5!F3</f>
        <v>0.36689008389680328</v>
      </c>
      <c r="G4" s="7">
        <f>К6!F3</f>
        <v>0.26275317134057585</v>
      </c>
      <c r="H4" s="7">
        <f>К7!F3</f>
        <v>0.36665059420693979</v>
      </c>
      <c r="I4" s="7">
        <f>К8!F3</f>
        <v>0.42001726031134434</v>
      </c>
      <c r="J4" s="7">
        <f>К9!F3</f>
        <v>0.25000000000000006</v>
      </c>
      <c r="K4" s="3">
        <f>B4*$B$2+C4*$C$2+D4*$D$2+E4*$E$2+F4*$F$2+G4*$G$2+H4*$H$2+I4*$I$2+J4*$J$2</f>
        <v>0.33816190522409673</v>
      </c>
    </row>
    <row r="5" spans="1:11" ht="37.5" x14ac:dyDescent="0.25">
      <c r="A5" s="4" t="s">
        <v>11</v>
      </c>
      <c r="B5" s="7">
        <f>К1!F4</f>
        <v>0.10472943388074786</v>
      </c>
      <c r="C5" s="7">
        <f>К2!F4</f>
        <v>0.10472943388074786</v>
      </c>
      <c r="D5" s="7">
        <f>К3!F4</f>
        <v>0.15705578941099324</v>
      </c>
      <c r="E5" s="7">
        <f>К4!F4</f>
        <v>0.45454545454545453</v>
      </c>
      <c r="F5" s="7">
        <f>К5!F4</f>
        <v>0.13516346256146375</v>
      </c>
      <c r="G5" s="7">
        <f>К6!F4</f>
        <v>7.8616863015871827E-2</v>
      </c>
      <c r="H5" s="7">
        <f>К7!F4</f>
        <v>5.1327866844198523E-2</v>
      </c>
      <c r="I5" s="7">
        <f>К8!F4</f>
        <v>0.51092596376818622</v>
      </c>
      <c r="J5" s="7">
        <f>К9!F4</f>
        <v>0.5</v>
      </c>
      <c r="K5" s="3">
        <f>B5*$B$2+C5*$C$2+D5*$D$2+E5*$E$2+F5*$F$2+G5*$G$2+H5*$H$2+I5*$I$2+J5*$J$2</f>
        <v>0.33673668131674406</v>
      </c>
    </row>
    <row r="6" spans="1:11" ht="18.75" x14ac:dyDescent="0.25">
      <c r="A6" s="16" t="s">
        <v>22</v>
      </c>
      <c r="K6">
        <f>SUM(K3:K5)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2" sqref="K2"/>
    </sheetView>
  </sheetViews>
  <sheetFormatPr defaultRowHeight="15" x14ac:dyDescent="0.25"/>
  <sheetData>
    <row r="1" spans="1:12" ht="56.25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13</v>
      </c>
      <c r="L1" s="6" t="s">
        <v>14</v>
      </c>
    </row>
    <row r="2" spans="1:12" ht="18.75" x14ac:dyDescent="0.25">
      <c r="A2" s="4" t="s">
        <v>0</v>
      </c>
      <c r="B2" s="9">
        <v>1</v>
      </c>
      <c r="C2" s="5">
        <f>1/B3</f>
        <v>5</v>
      </c>
      <c r="D2" s="14">
        <f>1/B4</f>
        <v>0.1111111111111111</v>
      </c>
      <c r="E2" s="14">
        <f>1/B5</f>
        <v>0.1111111111111111</v>
      </c>
      <c r="F2" s="5">
        <f>1/B6</f>
        <v>0.14285714285714285</v>
      </c>
      <c r="G2" s="5">
        <f>1/B7</f>
        <v>0.5</v>
      </c>
      <c r="H2" s="5">
        <f>1/B8</f>
        <v>1</v>
      </c>
      <c r="I2" s="5">
        <f>1/B9</f>
        <v>0.5</v>
      </c>
      <c r="J2" s="5">
        <f>1/B10</f>
        <v>0.1111111111111111</v>
      </c>
      <c r="K2" s="12">
        <f t="shared" ref="K2:K10" si="0">POWER(PRODUCT(B2:J2), 1/$B$19)</f>
        <v>0.39699694112258316</v>
      </c>
      <c r="L2" s="12">
        <f t="shared" ref="L2:L10" si="1">K2/$K$11</f>
        <v>2.6754815605379081E-2</v>
      </c>
    </row>
    <row r="3" spans="1:12" ht="18.75" x14ac:dyDescent="0.25">
      <c r="A3" s="4" t="s">
        <v>1</v>
      </c>
      <c r="B3" s="5">
        <f>1/5</f>
        <v>0.2</v>
      </c>
      <c r="C3" s="9">
        <v>1</v>
      </c>
      <c r="D3" s="14">
        <f>1/C4</f>
        <v>0.1111111111111111</v>
      </c>
      <c r="E3" s="14">
        <f>1/C5</f>
        <v>0.1111111111111111</v>
      </c>
      <c r="F3" s="5">
        <f>1/C6</f>
        <v>0.14285714285714285</v>
      </c>
      <c r="G3" s="5">
        <f>1/C7</f>
        <v>0.33333333333333331</v>
      </c>
      <c r="H3" s="5">
        <f>1/C8</f>
        <v>5</v>
      </c>
      <c r="I3" s="5">
        <f>1/C9</f>
        <v>0.5</v>
      </c>
      <c r="J3" s="5">
        <f>1/C10</f>
        <v>0.1111111111111111</v>
      </c>
      <c r="K3" s="12">
        <f t="shared" si="0"/>
        <v>0.3173643434431026</v>
      </c>
      <c r="L3" s="12">
        <f t="shared" si="1"/>
        <v>2.138813579906295E-2</v>
      </c>
    </row>
    <row r="4" spans="1:12" ht="18.75" x14ac:dyDescent="0.25">
      <c r="A4" s="13" t="s">
        <v>2</v>
      </c>
      <c r="B4" s="14">
        <v>9</v>
      </c>
      <c r="C4" s="14">
        <v>9</v>
      </c>
      <c r="D4" s="14">
        <v>1</v>
      </c>
      <c r="E4" s="14">
        <f>1/D5</f>
        <v>1</v>
      </c>
      <c r="F4" s="14">
        <f>1/D6</f>
        <v>5</v>
      </c>
      <c r="G4" s="14">
        <f>1/D7</f>
        <v>7</v>
      </c>
      <c r="H4" s="14">
        <f>1/D8</f>
        <v>7</v>
      </c>
      <c r="I4" s="14">
        <f>1/D9</f>
        <v>5</v>
      </c>
      <c r="J4" s="14">
        <f>1/D10</f>
        <v>1</v>
      </c>
      <c r="K4" s="12">
        <f t="shared" si="0"/>
        <v>3.5907082791916975</v>
      </c>
      <c r="L4" s="12">
        <f t="shared" si="1"/>
        <v>0.24198860986391874</v>
      </c>
    </row>
    <row r="5" spans="1:12" ht="18.75" x14ac:dyDescent="0.25">
      <c r="A5" s="13" t="s">
        <v>3</v>
      </c>
      <c r="B5" s="14">
        <v>9</v>
      </c>
      <c r="C5" s="14">
        <v>9</v>
      </c>
      <c r="D5" s="14">
        <v>1</v>
      </c>
      <c r="E5" s="14">
        <v>1</v>
      </c>
      <c r="F5" s="14">
        <f>1/E6</f>
        <v>5</v>
      </c>
      <c r="G5" s="14">
        <f>1/E7</f>
        <v>7</v>
      </c>
      <c r="H5" s="14">
        <f>1/E8</f>
        <v>7</v>
      </c>
      <c r="I5" s="14">
        <f>1/E9</f>
        <v>5</v>
      </c>
      <c r="J5" s="14">
        <f>1/E10</f>
        <v>1</v>
      </c>
      <c r="K5" s="12">
        <f t="shared" si="0"/>
        <v>3.5907082791916975</v>
      </c>
      <c r="L5" s="12">
        <f t="shared" si="1"/>
        <v>0.24198860986391874</v>
      </c>
    </row>
    <row r="6" spans="1:12" ht="18.75" x14ac:dyDescent="0.25">
      <c r="A6" s="4" t="s">
        <v>4</v>
      </c>
      <c r="B6" s="5">
        <v>7</v>
      </c>
      <c r="C6" s="5">
        <v>7</v>
      </c>
      <c r="D6" s="14">
        <f>1/5</f>
        <v>0.2</v>
      </c>
      <c r="E6" s="14">
        <f>1/5</f>
        <v>0.2</v>
      </c>
      <c r="F6" s="9">
        <v>1</v>
      </c>
      <c r="G6" s="5">
        <f>1/F7</f>
        <v>5</v>
      </c>
      <c r="H6" s="5">
        <f>1/F8</f>
        <v>5</v>
      </c>
      <c r="I6" s="5">
        <f>1/F9</f>
        <v>0.2</v>
      </c>
      <c r="J6" s="5">
        <f>1/F10</f>
        <v>0.1111111111111111</v>
      </c>
      <c r="K6" s="12">
        <f t="shared" si="0"/>
        <v>1.0095068847465705</v>
      </c>
      <c r="L6" s="12">
        <f t="shared" si="1"/>
        <v>6.8033699396730055E-2</v>
      </c>
    </row>
    <row r="7" spans="1:12" ht="18.75" x14ac:dyDescent="0.25">
      <c r="A7" s="4" t="s">
        <v>5</v>
      </c>
      <c r="B7" s="5">
        <v>2</v>
      </c>
      <c r="C7" s="5">
        <v>3</v>
      </c>
      <c r="D7" s="14">
        <f>1/7</f>
        <v>0.14285714285714285</v>
      </c>
      <c r="E7" s="14">
        <f>1/7</f>
        <v>0.14285714285714285</v>
      </c>
      <c r="F7" s="5">
        <v>0.2</v>
      </c>
      <c r="G7" s="9">
        <v>1</v>
      </c>
      <c r="H7" s="5">
        <f>1/G8</f>
        <v>0.5</v>
      </c>
      <c r="I7" s="5">
        <f>1/G9</f>
        <v>0.33333333333333331</v>
      </c>
      <c r="J7" s="5">
        <f>1/G10</f>
        <v>0.1111111111111111</v>
      </c>
      <c r="K7" s="12">
        <f t="shared" si="0"/>
        <v>0.4251186483498659</v>
      </c>
      <c r="L7" s="12">
        <f t="shared" si="1"/>
        <v>2.8650021873837674E-2</v>
      </c>
    </row>
    <row r="8" spans="1:12" ht="18.75" x14ac:dyDescent="0.25">
      <c r="A8" s="4" t="s">
        <v>6</v>
      </c>
      <c r="B8" s="5">
        <v>1</v>
      </c>
      <c r="C8" s="5">
        <f>1/5</f>
        <v>0.2</v>
      </c>
      <c r="D8" s="14">
        <f>1/7</f>
        <v>0.14285714285714285</v>
      </c>
      <c r="E8" s="14">
        <f>1/7</f>
        <v>0.14285714285714285</v>
      </c>
      <c r="F8" s="5">
        <v>0.2</v>
      </c>
      <c r="G8" s="5">
        <v>2</v>
      </c>
      <c r="H8" s="9">
        <v>1</v>
      </c>
      <c r="I8" s="5">
        <f>1/H9</f>
        <v>5</v>
      </c>
      <c r="J8" s="5">
        <f>1/H10</f>
        <v>0.1111111111111111</v>
      </c>
      <c r="K8" s="12">
        <f t="shared" si="0"/>
        <v>0.45915353633500633</v>
      </c>
      <c r="L8" s="12">
        <f t="shared" si="1"/>
        <v>3.0943735144315979E-2</v>
      </c>
    </row>
    <row r="9" spans="1:12" ht="18.75" x14ac:dyDescent="0.25">
      <c r="A9" s="4" t="s">
        <v>7</v>
      </c>
      <c r="B9" s="5">
        <v>2</v>
      </c>
      <c r="C9" s="5">
        <v>2</v>
      </c>
      <c r="D9" s="14">
        <f>1/5</f>
        <v>0.2</v>
      </c>
      <c r="E9" s="14">
        <v>0.2</v>
      </c>
      <c r="F9" s="5">
        <v>5</v>
      </c>
      <c r="G9" s="5">
        <v>3</v>
      </c>
      <c r="H9" s="5">
        <f>1/5</f>
        <v>0.2</v>
      </c>
      <c r="I9" s="9">
        <v>1</v>
      </c>
      <c r="J9" s="5">
        <f>1/I10</f>
        <v>0.1111111111111111</v>
      </c>
      <c r="K9" s="12">
        <f t="shared" si="0"/>
        <v>0.72203028519690049</v>
      </c>
      <c r="L9" s="12">
        <f t="shared" si="1"/>
        <v>4.865978837851416E-2</v>
      </c>
    </row>
    <row r="10" spans="1:12" ht="18.75" x14ac:dyDescent="0.25">
      <c r="A10" s="4" t="s">
        <v>8</v>
      </c>
      <c r="B10" s="5">
        <v>9</v>
      </c>
      <c r="C10" s="5">
        <v>9</v>
      </c>
      <c r="D10" s="14">
        <v>1</v>
      </c>
      <c r="E10" s="14">
        <v>1</v>
      </c>
      <c r="F10" s="5">
        <v>9</v>
      </c>
      <c r="G10" s="5">
        <v>9</v>
      </c>
      <c r="H10" s="5">
        <v>9</v>
      </c>
      <c r="I10" s="5">
        <v>9</v>
      </c>
      <c r="J10" s="9">
        <v>1</v>
      </c>
      <c r="K10" s="12">
        <f t="shared" si="0"/>
        <v>4.3267487109222253</v>
      </c>
      <c r="L10" s="12">
        <f t="shared" si="1"/>
        <v>0.2915925840743227</v>
      </c>
    </row>
    <row r="11" spans="1:12" ht="18.75" x14ac:dyDescent="0.25">
      <c r="A11" s="10" t="s">
        <v>12</v>
      </c>
      <c r="B11" s="11">
        <f t="shared" ref="B11:L11" si="2">SUM(B2:B10)</f>
        <v>40.200000000000003</v>
      </c>
      <c r="C11" s="11">
        <f t="shared" si="2"/>
        <v>45.2</v>
      </c>
      <c r="D11" s="11">
        <f t="shared" si="2"/>
        <v>3.9079365079365083</v>
      </c>
      <c r="E11" s="11">
        <f t="shared" si="2"/>
        <v>3.9079365079365083</v>
      </c>
      <c r="F11" s="11">
        <f t="shared" si="2"/>
        <v>25.685714285714283</v>
      </c>
      <c r="G11" s="11">
        <f t="shared" si="2"/>
        <v>34.833333333333329</v>
      </c>
      <c r="H11" s="11">
        <f t="shared" si="2"/>
        <v>35.700000000000003</v>
      </c>
      <c r="I11" s="11">
        <f t="shared" si="2"/>
        <v>26.533333333333331</v>
      </c>
      <c r="J11" s="11">
        <f t="shared" si="2"/>
        <v>3.666666666666667</v>
      </c>
      <c r="K11" s="11">
        <f t="shared" si="2"/>
        <v>14.838335908499648</v>
      </c>
      <c r="L11" s="11">
        <f t="shared" si="2"/>
        <v>1.0000000000000002</v>
      </c>
    </row>
    <row r="12" spans="1:12" ht="18.75" x14ac:dyDescent="0.25">
      <c r="A12" s="2"/>
      <c r="B12" s="1"/>
      <c r="C12" s="1"/>
    </row>
    <row r="19" spans="1:2" x14ac:dyDescent="0.25">
      <c r="A19" t="s">
        <v>16</v>
      </c>
      <c r="B19">
        <v>9</v>
      </c>
    </row>
    <row r="20" spans="1:2" x14ac:dyDescent="0.25">
      <c r="A20" t="s">
        <v>15</v>
      </c>
      <c r="B20">
        <f>B11*L2+C11*L3+D11*L4+E11*L5+F11*L6+G11*L7+H11*L8+I11*L9+J11*L10</f>
        <v>10.144080035782343</v>
      </c>
    </row>
    <row r="21" spans="1:2" x14ac:dyDescent="0.25">
      <c r="A21" t="s">
        <v>17</v>
      </c>
      <c r="B21">
        <f>(B20-B19)/(B19-1)</f>
        <v>0.14301000447279288</v>
      </c>
    </row>
    <row r="22" spans="1:2" x14ac:dyDescent="0.25">
      <c r="A22" t="s">
        <v>20</v>
      </c>
      <c r="B22" s="8">
        <f>'Исходные данные'!J10</f>
        <v>1.45</v>
      </c>
    </row>
    <row r="23" spans="1:2" x14ac:dyDescent="0.25">
      <c r="A23" t="s">
        <v>21</v>
      </c>
      <c r="B23">
        <f>B21/B22</f>
        <v>9.8627589291581302E-2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0.33333333333333331</v>
      </c>
      <c r="D2" s="15">
        <f>1/B4</f>
        <v>3</v>
      </c>
      <c r="E2" s="12">
        <f>POWER(PRODUCT(B2:D2), 1/$B$13)</f>
        <v>1</v>
      </c>
      <c r="F2" s="12">
        <f>E2/$E$5</f>
        <v>0.25828499437449498</v>
      </c>
    </row>
    <row r="3" spans="1:6" ht="37.5" x14ac:dyDescent="0.25">
      <c r="A3" s="4" t="s">
        <v>10</v>
      </c>
      <c r="B3" s="5">
        <v>3</v>
      </c>
      <c r="C3" s="9">
        <v>1</v>
      </c>
      <c r="D3" s="15">
        <f>1/C4</f>
        <v>5</v>
      </c>
      <c r="E3" s="12">
        <f t="shared" ref="E3:E4" si="0">POWER(PRODUCT(B3:D3), 1/$B$13)</f>
        <v>2.4662120743304703</v>
      </c>
      <c r="F3" s="12">
        <f>E3/$E$5</f>
        <v>0.63698557174475723</v>
      </c>
    </row>
    <row r="4" spans="1:6" ht="37.5" x14ac:dyDescent="0.25">
      <c r="A4" s="4" t="s">
        <v>11</v>
      </c>
      <c r="B4" s="15">
        <v>0.33333333333333331</v>
      </c>
      <c r="C4" s="15">
        <f>1/5</f>
        <v>0.2</v>
      </c>
      <c r="D4" s="9">
        <v>1</v>
      </c>
      <c r="E4" s="12">
        <f t="shared" si="0"/>
        <v>0.40548013303822666</v>
      </c>
      <c r="F4" s="12">
        <f>E4/$E$5</f>
        <v>0.10472943388074786</v>
      </c>
    </row>
    <row r="5" spans="1:6" ht="18.75" x14ac:dyDescent="0.25">
      <c r="A5" s="10"/>
      <c r="B5" s="11">
        <f t="shared" ref="B5:D5" si="1">SUM(B2:B4)</f>
        <v>4.333333333333333</v>
      </c>
      <c r="C5" s="11">
        <f t="shared" si="1"/>
        <v>1.5333333333333332</v>
      </c>
      <c r="D5" s="11">
        <f t="shared" si="1"/>
        <v>9</v>
      </c>
      <c r="E5" s="11">
        <f>SUM(E2:E4)</f>
        <v>3.8716922073686968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3.03851109055817</v>
      </c>
    </row>
    <row r="15" spans="1:6" x14ac:dyDescent="0.25">
      <c r="A15" t="s">
        <v>17</v>
      </c>
      <c r="B15">
        <f>(B14-B13)/(B13-1)</f>
        <v>1.9255545279085018E-2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3.3199215998422446E-2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7" sqref="G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0.33333333333333331</v>
      </c>
      <c r="D2" s="15">
        <f>1/B4</f>
        <v>3</v>
      </c>
      <c r="E2" s="12">
        <f>POWER(PRODUCT(B2:D2), 1/$B$13)</f>
        <v>1</v>
      </c>
      <c r="F2" s="12">
        <f>E2/$E$5</f>
        <v>0.25828499437449498</v>
      </c>
    </row>
    <row r="3" spans="1:6" ht="37.5" x14ac:dyDescent="0.25">
      <c r="A3" s="4" t="s">
        <v>10</v>
      </c>
      <c r="B3" s="5">
        <v>3</v>
      </c>
      <c r="C3" s="9">
        <v>1</v>
      </c>
      <c r="D3" s="15">
        <f>1/C4</f>
        <v>5</v>
      </c>
      <c r="E3" s="12">
        <f t="shared" ref="E3:E4" si="0">POWER(PRODUCT(B3:D3), 1/$B$13)</f>
        <v>2.4662120743304703</v>
      </c>
      <c r="F3" s="12">
        <f>E3/$E$5</f>
        <v>0.63698557174475723</v>
      </c>
    </row>
    <row r="4" spans="1:6" ht="37.5" x14ac:dyDescent="0.25">
      <c r="A4" s="4" t="s">
        <v>11</v>
      </c>
      <c r="B4" s="15">
        <v>0.33333333333333331</v>
      </c>
      <c r="C4" s="15">
        <f>1/5</f>
        <v>0.2</v>
      </c>
      <c r="D4" s="9">
        <v>1</v>
      </c>
      <c r="E4" s="12">
        <f t="shared" si="0"/>
        <v>0.40548013303822666</v>
      </c>
      <c r="F4" s="12">
        <f>E4/$E$5</f>
        <v>0.10472943388074786</v>
      </c>
    </row>
    <row r="5" spans="1:6" ht="18.75" x14ac:dyDescent="0.25">
      <c r="A5" s="10"/>
      <c r="B5" s="11">
        <f t="shared" ref="B5:D5" si="1">SUM(B2:B4)</f>
        <v>4.333333333333333</v>
      </c>
      <c r="C5" s="11">
        <f t="shared" si="1"/>
        <v>1.5333333333333332</v>
      </c>
      <c r="D5" s="11">
        <f t="shared" si="1"/>
        <v>9</v>
      </c>
      <c r="E5" s="11">
        <f>SUM(E2:E4)</f>
        <v>3.8716922073686968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3.03851109055817</v>
      </c>
    </row>
    <row r="15" spans="1:6" x14ac:dyDescent="0.25">
      <c r="A15" t="s">
        <v>17</v>
      </c>
      <c r="B15">
        <f>(B14-B13)/(B13-1)</f>
        <v>1.9255545279085018E-2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3.3199215998422446E-2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4" workbookViewId="0">
      <selection activeCell="B17" sqref="B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3</v>
      </c>
      <c r="D2" s="15">
        <f>1/B4</f>
        <v>3</v>
      </c>
      <c r="E2" s="12">
        <f>POWER(PRODUCT(B2:D2), 1/$B$13)</f>
        <v>2.0800838230519041</v>
      </c>
      <c r="F2" s="12">
        <f>E2/$E$5</f>
        <v>0.59363368526030014</v>
      </c>
    </row>
    <row r="3" spans="1:6" ht="37.5" x14ac:dyDescent="0.25">
      <c r="A3" s="4" t="s">
        <v>10</v>
      </c>
      <c r="B3" s="5">
        <f>1/3</f>
        <v>0.33333333333333331</v>
      </c>
      <c r="C3" s="9">
        <v>1</v>
      </c>
      <c r="D3" s="15">
        <f>1/C4</f>
        <v>2</v>
      </c>
      <c r="E3" s="12">
        <f t="shared" ref="E3:E4" si="0">POWER(PRODUCT(B3:D3), 1/$B$13)</f>
        <v>0.87358046473629891</v>
      </c>
      <c r="F3" s="12">
        <f>E3/$E$5</f>
        <v>0.24931052532870668</v>
      </c>
    </row>
    <row r="4" spans="1:6" ht="37.5" x14ac:dyDescent="0.25">
      <c r="A4" s="4" t="s">
        <v>11</v>
      </c>
      <c r="B4" s="15">
        <v>0.33333333333333331</v>
      </c>
      <c r="C4" s="15">
        <f>1/2</f>
        <v>0.5</v>
      </c>
      <c r="D4" s="9">
        <v>1</v>
      </c>
      <c r="E4" s="12">
        <f t="shared" si="0"/>
        <v>0.55032120814910446</v>
      </c>
      <c r="F4" s="12">
        <f>E4/$E$5</f>
        <v>0.15705578941099324</v>
      </c>
    </row>
    <row r="5" spans="1:6" ht="18.75" x14ac:dyDescent="0.25">
      <c r="A5" s="10"/>
      <c r="B5" s="11">
        <f t="shared" ref="B5:D5" si="1">SUM(B2:B4)</f>
        <v>1.6666666666666665</v>
      </c>
      <c r="C5" s="11">
        <f t="shared" si="1"/>
        <v>4.5</v>
      </c>
      <c r="D5" s="11">
        <f t="shared" si="1"/>
        <v>6</v>
      </c>
      <c r="E5" s="11">
        <f>SUM(E2:E4)</f>
        <v>3.5039854959373073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3.0536215758789731</v>
      </c>
    </row>
    <row r="15" spans="1:6" x14ac:dyDescent="0.25">
      <c r="A15" t="s">
        <v>17</v>
      </c>
      <c r="B15">
        <f>(B14-B13)/(B13-1)</f>
        <v>2.6810787939486547E-2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4.6225496447390602E-2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117" sqref="K1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0.2</v>
      </c>
      <c r="D2" s="15">
        <f>1/B4</f>
        <v>0.2</v>
      </c>
      <c r="E2" s="12">
        <f>POWER(PRODUCT(B2:D2), 1/$B$13)</f>
        <v>0.34199518933533946</v>
      </c>
      <c r="F2" s="12">
        <f>E2/$E$5</f>
        <v>9.0909090909090925E-2</v>
      </c>
    </row>
    <row r="3" spans="1:6" ht="37.5" x14ac:dyDescent="0.25">
      <c r="A3" s="4" t="s">
        <v>10</v>
      </c>
      <c r="B3" s="5">
        <v>5</v>
      </c>
      <c r="C3" s="9">
        <v>1</v>
      </c>
      <c r="D3" s="15">
        <f>1/C4</f>
        <v>1</v>
      </c>
      <c r="E3" s="12">
        <f t="shared" ref="E3:E4" si="0">POWER(PRODUCT(B3:D3), 1/$B$13)</f>
        <v>1.7099759466766968</v>
      </c>
      <c r="F3" s="12">
        <f>E3/$E$5</f>
        <v>0.45454545454545453</v>
      </c>
    </row>
    <row r="4" spans="1:6" ht="37.5" x14ac:dyDescent="0.25">
      <c r="A4" s="4" t="s">
        <v>11</v>
      </c>
      <c r="B4" s="15">
        <v>5</v>
      </c>
      <c r="C4" s="15">
        <v>1</v>
      </c>
      <c r="D4" s="9">
        <v>1</v>
      </c>
      <c r="E4" s="12">
        <f t="shared" si="0"/>
        <v>1.7099759466766968</v>
      </c>
      <c r="F4" s="12">
        <f>E4/$E$5</f>
        <v>0.45454545454545453</v>
      </c>
    </row>
    <row r="5" spans="1:6" ht="18.75" x14ac:dyDescent="0.25">
      <c r="A5" s="10"/>
      <c r="B5" s="11">
        <f t="shared" ref="B5:D5" si="1">SUM(B2:B4)</f>
        <v>11</v>
      </c>
      <c r="C5" s="11">
        <f t="shared" si="1"/>
        <v>2.2000000000000002</v>
      </c>
      <c r="D5" s="11">
        <f t="shared" si="1"/>
        <v>2.2000000000000002</v>
      </c>
      <c r="E5" s="11">
        <f>SUM(E2:E4)</f>
        <v>3.7619470826887333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</v>
      </c>
    </row>
    <row r="15" spans="1:6" x14ac:dyDescent="0.25">
      <c r="A15" t="s">
        <v>17</v>
      </c>
      <c r="B15">
        <f>(B14-B13)/(B13-1)</f>
        <v>0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1</v>
      </c>
      <c r="D2" s="15">
        <f>1/B4</f>
        <v>5</v>
      </c>
      <c r="E2" s="12">
        <f>POWER(PRODUCT(B2:D2), 1/$B$13)</f>
        <v>1.7099759466766968</v>
      </c>
      <c r="F2" s="12">
        <f>E2/$E$5</f>
        <v>0.49794645354173295</v>
      </c>
    </row>
    <row r="3" spans="1:6" ht="37.5" x14ac:dyDescent="0.25">
      <c r="A3" s="4" t="s">
        <v>10</v>
      </c>
      <c r="B3" s="5">
        <v>1</v>
      </c>
      <c r="C3" s="9">
        <v>1</v>
      </c>
      <c r="D3" s="15">
        <f>1/C4</f>
        <v>2</v>
      </c>
      <c r="E3" s="12">
        <f t="shared" ref="E3:E4" si="0">POWER(PRODUCT(B3:D3), 1/$B$13)</f>
        <v>1.2599210498948732</v>
      </c>
      <c r="F3" s="12">
        <f>E3/$E$5</f>
        <v>0.36689008389680328</v>
      </c>
    </row>
    <row r="4" spans="1:6" ht="37.5" x14ac:dyDescent="0.25">
      <c r="A4" s="4" t="s">
        <v>11</v>
      </c>
      <c r="B4" s="15">
        <v>0.2</v>
      </c>
      <c r="C4" s="15">
        <v>0.5</v>
      </c>
      <c r="D4" s="9">
        <v>1</v>
      </c>
      <c r="E4" s="12">
        <f t="shared" si="0"/>
        <v>0.46415888336127797</v>
      </c>
      <c r="F4" s="12">
        <f>E4/$E$5</f>
        <v>0.13516346256146375</v>
      </c>
    </row>
    <row r="5" spans="1:6" ht="18.75" x14ac:dyDescent="0.25">
      <c r="A5" s="10"/>
      <c r="B5" s="11">
        <f t="shared" ref="B5:D5" si="1">SUM(B2:B4)</f>
        <v>2.2000000000000002</v>
      </c>
      <c r="C5" s="11">
        <f t="shared" si="1"/>
        <v>2.5</v>
      </c>
      <c r="D5" s="11">
        <f t="shared" si="1"/>
        <v>8</v>
      </c>
      <c r="E5" s="11">
        <f>SUM(E2:E4)</f>
        <v>3.4340558799328482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3.0940151080255305</v>
      </c>
    </row>
    <row r="15" spans="1:6" x14ac:dyDescent="0.25">
      <c r="A15" t="s">
        <v>17</v>
      </c>
      <c r="B15">
        <f>(B14-B13)/(B13-1)</f>
        <v>4.700755401276524E-2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8.1047506918560761E-2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3</v>
      </c>
      <c r="D2" s="15">
        <f>1/B4</f>
        <v>7</v>
      </c>
      <c r="E2" s="12">
        <f>POWER(PRODUCT(B2:D2), 1/$B$13)</f>
        <v>2.7589241763811208</v>
      </c>
      <c r="F2" s="12">
        <f>E2/$E$5</f>
        <v>0.65862996564355236</v>
      </c>
    </row>
    <row r="3" spans="1:6" ht="37.5" x14ac:dyDescent="0.25">
      <c r="A3" s="4" t="s">
        <v>10</v>
      </c>
      <c r="B3" s="5">
        <v>0.33333333333333331</v>
      </c>
      <c r="C3" s="9">
        <v>1</v>
      </c>
      <c r="D3" s="15">
        <f>1/C4</f>
        <v>4</v>
      </c>
      <c r="E3" s="12">
        <f t="shared" ref="E3:E4" si="0">POWER(PRODUCT(B3:D3), 1/$B$13)</f>
        <v>1.1006424162982089</v>
      </c>
      <c r="F3" s="12">
        <f>E3/$E$5</f>
        <v>0.26275317134057585</v>
      </c>
    </row>
    <row r="4" spans="1:6" ht="37.5" x14ac:dyDescent="0.25">
      <c r="A4" s="4" t="s">
        <v>11</v>
      </c>
      <c r="B4" s="15">
        <v>0.14285714285714285</v>
      </c>
      <c r="C4" s="15">
        <v>0.25</v>
      </c>
      <c r="D4" s="9">
        <v>1</v>
      </c>
      <c r="E4" s="12">
        <f t="shared" si="0"/>
        <v>0.32931687800417481</v>
      </c>
      <c r="F4" s="12">
        <f>E4/$E$5</f>
        <v>7.8616863015871827E-2</v>
      </c>
    </row>
    <row r="5" spans="1:6" ht="18.75" x14ac:dyDescent="0.25">
      <c r="A5" s="10"/>
      <c r="B5" s="11">
        <f t="shared" ref="B5:D5" si="1">SUM(B2:B4)</f>
        <v>1.4761904761904761</v>
      </c>
      <c r="C5" s="11">
        <f t="shared" si="1"/>
        <v>4.25</v>
      </c>
      <c r="D5" s="11">
        <f t="shared" si="1"/>
        <v>12</v>
      </c>
      <c r="E5" s="11">
        <f>SUM(E2:E4)</f>
        <v>4.1888834706835043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3.0323666170045818</v>
      </c>
    </row>
    <row r="15" spans="1:6" x14ac:dyDescent="0.25">
      <c r="A15" t="s">
        <v>17</v>
      </c>
      <c r="B15">
        <f>(B14-B13)/(B13-1)</f>
        <v>1.6183308502290883E-2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2.7902256038432559E-2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"/>
    </sheetView>
  </sheetViews>
  <sheetFormatPr defaultRowHeight="15" x14ac:dyDescent="0.25"/>
  <sheetData>
    <row r="1" spans="1:6" ht="56.25" x14ac:dyDescent="0.25">
      <c r="A1" s="3"/>
      <c r="B1" s="4" t="s">
        <v>9</v>
      </c>
      <c r="C1" s="4" t="s">
        <v>10</v>
      </c>
      <c r="D1" s="4" t="s">
        <v>11</v>
      </c>
      <c r="E1" s="6" t="s">
        <v>13</v>
      </c>
      <c r="F1" s="6" t="s">
        <v>14</v>
      </c>
    </row>
    <row r="2" spans="1:6" ht="37.5" x14ac:dyDescent="0.25">
      <c r="A2" s="4" t="s">
        <v>9</v>
      </c>
      <c r="B2" s="9">
        <v>1</v>
      </c>
      <c r="C2" s="5">
        <f>1/B3</f>
        <v>2</v>
      </c>
      <c r="D2" s="15">
        <f>1/B4</f>
        <v>9</v>
      </c>
      <c r="E2" s="12">
        <f>POWER(PRODUCT(B2:D2), 1/$B$13)</f>
        <v>2.6207413942088964</v>
      </c>
      <c r="F2" s="12">
        <f>E2/$E$5</f>
        <v>0.58202153894886166</v>
      </c>
    </row>
    <row r="3" spans="1:6" ht="37.5" x14ac:dyDescent="0.25">
      <c r="A3" s="4" t="s">
        <v>10</v>
      </c>
      <c r="B3" s="5">
        <v>0.5</v>
      </c>
      <c r="C3" s="9">
        <v>1</v>
      </c>
      <c r="D3" s="15">
        <f>1/C4</f>
        <v>9</v>
      </c>
      <c r="E3" s="12">
        <f t="shared" ref="E3:E4" si="0">POWER(PRODUCT(B3:D3), 1/$B$13)</f>
        <v>1.6509636244473134</v>
      </c>
      <c r="F3" s="12">
        <f>E3/$E$5</f>
        <v>0.36665059420693979</v>
      </c>
    </row>
    <row r="4" spans="1:6" ht="37.5" x14ac:dyDescent="0.25">
      <c r="A4" s="4" t="s">
        <v>11</v>
      </c>
      <c r="B4" s="15">
        <v>0.1111111111111111</v>
      </c>
      <c r="C4" s="15">
        <v>0.1111111111111111</v>
      </c>
      <c r="D4" s="9">
        <v>1</v>
      </c>
      <c r="E4" s="12">
        <f t="shared" si="0"/>
        <v>0.23112042478354491</v>
      </c>
      <c r="F4" s="12">
        <f>E4/$E$5</f>
        <v>5.1327866844198523E-2</v>
      </c>
    </row>
    <row r="5" spans="1:6" ht="18.75" x14ac:dyDescent="0.25">
      <c r="A5" s="10"/>
      <c r="B5" s="11">
        <f t="shared" ref="B5:D5" si="1">SUM(B2:B4)</f>
        <v>1.6111111111111112</v>
      </c>
      <c r="C5" s="11">
        <f t="shared" si="1"/>
        <v>3.1111111111111112</v>
      </c>
      <c r="D5" s="11">
        <f t="shared" si="1"/>
        <v>19</v>
      </c>
      <c r="E5" s="11">
        <f>SUM(E2:E4)</f>
        <v>4.5028254434397548</v>
      </c>
      <c r="F5" s="11">
        <f>SUM(F2:F4)</f>
        <v>1</v>
      </c>
    </row>
    <row r="13" spans="1:6" x14ac:dyDescent="0.25">
      <c r="A13" t="s">
        <v>16</v>
      </c>
      <c r="B13">
        <v>3</v>
      </c>
    </row>
    <row r="14" spans="1:6" x14ac:dyDescent="0.25">
      <c r="A14" t="s">
        <v>15</v>
      </c>
      <c r="B14">
        <f>B5*F2+C5*F3+D5*F4</f>
        <v>3.0536215758789726</v>
      </c>
    </row>
    <row r="15" spans="1:6" x14ac:dyDescent="0.25">
      <c r="A15" t="s">
        <v>17</v>
      </c>
      <c r="B15">
        <f>(B14-B13)/(B13-1)</f>
        <v>2.6810787939486325E-2</v>
      </c>
    </row>
    <row r="16" spans="1:6" x14ac:dyDescent="0.25">
      <c r="A16" t="s">
        <v>20</v>
      </c>
      <c r="B16" s="8">
        <f>'Исходные данные'!D10</f>
        <v>0.57999999999999996</v>
      </c>
    </row>
    <row r="17" spans="1:2" x14ac:dyDescent="0.25">
      <c r="A17" t="s">
        <v>21</v>
      </c>
      <c r="B17">
        <f>B15/B16</f>
        <v>4.622549644739022E-2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Исходные данные</vt:lpstr>
      <vt:lpstr>Приоритет К</vt:lpstr>
      <vt:lpstr>К1</vt:lpstr>
      <vt:lpstr>К2</vt:lpstr>
      <vt:lpstr>К3</vt:lpstr>
      <vt:lpstr>К4</vt:lpstr>
      <vt:lpstr>К5</vt:lpstr>
      <vt:lpstr>К6</vt:lpstr>
      <vt:lpstr>К7</vt:lpstr>
      <vt:lpstr>К8</vt:lpstr>
      <vt:lpstr>К9</vt:lpstr>
      <vt:lpstr>ГП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Knyazev</dc:creator>
  <cp:lastModifiedBy>Konstantin Knyazev</cp:lastModifiedBy>
  <dcterms:created xsi:type="dcterms:W3CDTF">2021-01-11T19:26:28Z</dcterms:created>
  <dcterms:modified xsi:type="dcterms:W3CDTF">2021-01-12T06:07:49Z</dcterms:modified>
</cp:coreProperties>
</file>