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rednjzz/Dev/PlayGround/p5/localServer/libs/excelData/partsDataTable/"/>
    </mc:Choice>
  </mc:AlternateContent>
  <bookViews>
    <workbookView xWindow="0" yWindow="460" windowWidth="51200" windowHeight="27260" tabRatio="781"/>
  </bookViews>
  <sheets>
    <sheet name="L_11200_9.1" sheetId="1" r:id="rId1"/>
    <sheet name="L_1750_9.1" sheetId="2" r:id="rId2"/>
    <sheet name="L_1500_50m_8.1" sheetId="3" r:id="rId3"/>
    <sheet name="L_1500_84m_8.1" sheetId="4" r:id="rId4"/>
    <sheet name="L_1450_8.1" sheetId="5" r:id="rId5"/>
    <sheet name="L_1400_7.1" sheetId="6" r:id="rId6"/>
    <sheet name="L_1350_6.1" sheetId="7" r:id="rId7"/>
    <sheet name="L_1300_6.2" sheetId="8" r:id="rId8"/>
    <sheet name="L_1300_6.1" sheetId="9" r:id="rId9"/>
    <sheet name="L_1250_6.1" sheetId="10" r:id="rId10"/>
    <sheet name="L_1200_5.1" sheetId="11" r:id="rId11"/>
    <sheet name="L_1150_6.1" sheetId="12" r:id="rId12"/>
    <sheet name="L_1130_5.1" sheetId="13" r:id="rId13"/>
    <sheet name="L_1100_5.2" sheetId="14" r:id="rId14"/>
    <sheet name="L_1100_4.2" sheetId="15" r:id="rId15"/>
    <sheet name="L_1095_5.1" sheetId="16" r:id="rId16"/>
    <sheet name="L_1090_4.1" sheetId="17" r:id="rId17"/>
    <sheet name="L_1070_4.2" sheetId="18" r:id="rId18"/>
    <sheet name="L_1070.4.1" sheetId="19" r:id="rId19"/>
    <sheet name="L_1060_3.1" sheetId="20" r:id="rId20"/>
    <sheet name="L_1055_3.2" sheetId="21" r:id="rId21"/>
    <sheet name="L_1050_3.1" sheetId="22" r:id="rId22"/>
    <sheet name="L_1040_2.1" sheetId="23" r:id="rId23"/>
    <sheet name="K_1030_2.1" sheetId="24" r:id="rId2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3" i="3" l="1"/>
  <c r="U23" i="4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K23" i="3"/>
  <c r="J23" i="3"/>
  <c r="I23" i="3"/>
  <c r="H23" i="3"/>
  <c r="G23" i="3"/>
  <c r="F23" i="3"/>
  <c r="E23" i="3"/>
  <c r="D23" i="3"/>
  <c r="C23" i="3"/>
  <c r="B23" i="3"/>
  <c r="AH23" i="4"/>
  <c r="AG23" i="4"/>
  <c r="AF23" i="4"/>
  <c r="AE23" i="4"/>
  <c r="AD23" i="4"/>
  <c r="AC23" i="4"/>
  <c r="AB23" i="4"/>
  <c r="AA23" i="4"/>
  <c r="Z23" i="4"/>
  <c r="Y23" i="4"/>
  <c r="X23" i="4"/>
  <c r="V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O56" i="3"/>
  <c r="M56" i="3"/>
  <c r="K56" i="3"/>
  <c r="K23" i="24"/>
  <c r="K23" i="23"/>
  <c r="AQ23" i="5"/>
  <c r="R23" i="7"/>
  <c r="M23" i="11"/>
  <c r="P23" i="13"/>
  <c r="J23" i="14"/>
  <c r="C23" i="24"/>
  <c r="D23" i="24"/>
  <c r="E23" i="24"/>
  <c r="F23" i="24"/>
  <c r="G23" i="24"/>
  <c r="H23" i="24"/>
  <c r="I23" i="24"/>
  <c r="J23" i="24"/>
  <c r="B23" i="24"/>
  <c r="C23" i="23"/>
  <c r="D23" i="23"/>
  <c r="E23" i="23"/>
  <c r="F23" i="23"/>
  <c r="G23" i="23"/>
  <c r="H23" i="23"/>
  <c r="I23" i="23"/>
  <c r="J23" i="23"/>
  <c r="B23" i="23"/>
  <c r="C23" i="22"/>
  <c r="D23" i="22"/>
  <c r="E23" i="22"/>
  <c r="F23" i="22"/>
  <c r="G23" i="22"/>
  <c r="H23" i="22"/>
  <c r="I23" i="22"/>
  <c r="J23" i="22"/>
  <c r="K23" i="22"/>
  <c r="L23" i="22"/>
  <c r="M23" i="22"/>
  <c r="B23" i="22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B23" i="21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B23" i="20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B23" i="19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B23" i="18"/>
  <c r="C23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B23" i="17"/>
  <c r="C23" i="16"/>
  <c r="D23" i="16"/>
  <c r="E23" i="16"/>
  <c r="F23" i="16"/>
  <c r="G23" i="16"/>
  <c r="H23" i="16"/>
  <c r="I23" i="16"/>
  <c r="J23" i="16"/>
  <c r="K23" i="16"/>
  <c r="L23" i="16"/>
  <c r="M23" i="16"/>
  <c r="O23" i="16"/>
  <c r="P23" i="16"/>
  <c r="Q23" i="16"/>
  <c r="R23" i="16"/>
  <c r="S23" i="16"/>
  <c r="B23" i="16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B23" i="15"/>
  <c r="C23" i="14"/>
  <c r="D23" i="14"/>
  <c r="E23" i="14"/>
  <c r="F23" i="14"/>
  <c r="G23" i="14"/>
  <c r="H23" i="14"/>
  <c r="I23" i="14"/>
  <c r="K23" i="14"/>
  <c r="L23" i="14"/>
  <c r="M23" i="14"/>
  <c r="N23" i="14"/>
  <c r="O23" i="14"/>
  <c r="P23" i="14"/>
  <c r="Q23" i="14"/>
  <c r="R23" i="14"/>
  <c r="B23" i="14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Q23" i="13"/>
  <c r="R23" i="13"/>
  <c r="S23" i="13"/>
  <c r="T23" i="13"/>
  <c r="U23" i="13"/>
  <c r="B23" i="13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B23" i="12"/>
  <c r="C23" i="11"/>
  <c r="D23" i="11"/>
  <c r="E23" i="11"/>
  <c r="F23" i="11"/>
  <c r="G23" i="11"/>
  <c r="H23" i="11"/>
  <c r="I23" i="11"/>
  <c r="J23" i="11"/>
  <c r="K23" i="11"/>
  <c r="L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B23" i="11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B23" i="10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B23" i="9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W23" i="8"/>
  <c r="V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B23" i="8"/>
  <c r="AB23" i="7"/>
  <c r="AC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S23" i="7"/>
  <c r="T23" i="7"/>
  <c r="U23" i="7"/>
  <c r="V23" i="7"/>
  <c r="W23" i="7"/>
  <c r="X23" i="7"/>
  <c r="Y23" i="7"/>
  <c r="Z23" i="7"/>
  <c r="AA23" i="7"/>
  <c r="B23" i="7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B23" i="6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R23" i="5"/>
  <c r="AS23" i="5"/>
  <c r="AT23" i="5"/>
  <c r="AU23" i="5"/>
  <c r="B23" i="5"/>
</calcChain>
</file>

<file path=xl/sharedStrings.xml><?xml version="1.0" encoding="utf-8"?>
<sst xmlns="http://schemas.openxmlformats.org/spreadsheetml/2006/main" count="2192" uniqueCount="621">
  <si>
    <t>BODY</t>
    <phoneticPr fontId="1" type="noConversion"/>
  </si>
  <si>
    <t>T7_100</t>
    <phoneticPr fontId="1" type="noConversion"/>
  </si>
  <si>
    <t>T7_94.2</t>
    <phoneticPr fontId="1" type="noConversion"/>
  </si>
  <si>
    <t>T7_88.3</t>
    <phoneticPr fontId="1" type="noConversion"/>
  </si>
  <si>
    <t>T7_82.5</t>
    <phoneticPr fontId="1" type="noConversion"/>
  </si>
  <si>
    <t>T7_76.7</t>
    <phoneticPr fontId="1" type="noConversion"/>
  </si>
  <si>
    <t>T7_65</t>
  </si>
  <si>
    <t>T7_59.1</t>
  </si>
  <si>
    <t>T7_53.3</t>
  </si>
  <si>
    <t>T7_47.5</t>
  </si>
  <si>
    <t>T7_41.6</t>
  </si>
  <si>
    <t>T7_29.9</t>
  </si>
  <si>
    <t>T7_35.8</t>
    <phoneticPr fontId="1" type="noConversion"/>
  </si>
  <si>
    <t>T7_24.1</t>
  </si>
  <si>
    <t>T7_18.3</t>
  </si>
  <si>
    <t>T3_55</t>
  </si>
  <si>
    <t>T3_49.1</t>
  </si>
  <si>
    <t>T3_43.3</t>
  </si>
  <si>
    <t>T3_37.4</t>
  </si>
  <si>
    <t>T3_31.6</t>
  </si>
  <si>
    <t>T3_25.8</t>
  </si>
  <si>
    <t>T3_19.9</t>
  </si>
  <si>
    <t>A_2.6</t>
  </si>
  <si>
    <t>VE</t>
  </si>
  <si>
    <t>V3</t>
  </si>
  <si>
    <t>V2</t>
  </si>
  <si>
    <t>A_0.5</t>
  </si>
  <si>
    <t>A_2</t>
  </si>
  <si>
    <t>A_2.2</t>
  </si>
  <si>
    <t>F9m_nsbs</t>
  </si>
  <si>
    <t>F3.5m_TF_bs</t>
  </si>
  <si>
    <t>NA_6m</t>
  </si>
  <si>
    <t>NA_12m</t>
  </si>
  <si>
    <t>2m_NM_rs</t>
  </si>
  <si>
    <t>NM_6m</t>
  </si>
  <si>
    <t>NM_12m</t>
  </si>
  <si>
    <t>1m_NM_head</t>
  </si>
  <si>
    <t>2.2m_NI_rs</t>
  </si>
  <si>
    <t>NI_6m</t>
  </si>
  <si>
    <t>NI_12m</t>
  </si>
  <si>
    <t>3.8m_NI_head</t>
  </si>
  <si>
    <t>Y</t>
    <phoneticPr fontId="1" type="noConversion"/>
  </si>
  <si>
    <t>type</t>
    <phoneticPr fontId="1" type="noConversion"/>
  </si>
  <si>
    <t>joint1x</t>
    <phoneticPr fontId="1" type="noConversion"/>
  </si>
  <si>
    <t>joint1y</t>
    <phoneticPr fontId="1" type="noConversion"/>
  </si>
  <si>
    <t>joint2x</t>
    <phoneticPr fontId="1" type="noConversion"/>
  </si>
  <si>
    <t>joint2y</t>
    <phoneticPr fontId="1" type="noConversion"/>
  </si>
  <si>
    <t>originy</t>
    <phoneticPr fontId="1" type="noConversion"/>
  </si>
  <si>
    <t>originx</t>
    <phoneticPr fontId="1" type="noConversion"/>
  </si>
  <si>
    <t>NA_3.5m</t>
    <phoneticPr fontId="1" type="noConversion"/>
  </si>
  <si>
    <t>NA_7m</t>
    <phoneticPr fontId="1" type="noConversion"/>
  </si>
  <si>
    <t>NA_14m</t>
    <phoneticPr fontId="1" type="noConversion"/>
  </si>
  <si>
    <t>NI_7m</t>
    <phoneticPr fontId="1" type="noConversion"/>
  </si>
  <si>
    <t>NI_14m</t>
    <phoneticPr fontId="1" type="noConversion"/>
  </si>
  <si>
    <t>T_50</t>
  </si>
  <si>
    <t>T_47.3</t>
  </si>
  <si>
    <t>T_42.1</t>
  </si>
  <si>
    <t>T_36.9</t>
  </si>
  <si>
    <t>T_31.7</t>
  </si>
  <si>
    <t>T_26.5</t>
  </si>
  <si>
    <t>T_21.3</t>
  </si>
  <si>
    <t>T_16.1</t>
  </si>
  <si>
    <t>V</t>
    <phoneticPr fontId="1" type="noConversion"/>
  </si>
  <si>
    <t>T_85</t>
  </si>
  <si>
    <t>T_84.1</t>
  </si>
  <si>
    <t>T_82.2</t>
  </si>
  <si>
    <t>T_79.5</t>
  </si>
  <si>
    <t>T_78.8</t>
  </si>
  <si>
    <t>T_77</t>
  </si>
  <si>
    <t>T_74.2</t>
  </si>
  <si>
    <t>T_73.5</t>
  </si>
  <si>
    <t>T_71.7</t>
  </si>
  <si>
    <t>T_68.9</t>
  </si>
  <si>
    <t>T_66.4</t>
  </si>
  <si>
    <t>T_63.6</t>
  </si>
  <si>
    <t>T_61.1</t>
  </si>
  <si>
    <t>T_58.3</t>
  </si>
  <si>
    <t>T_55.8</t>
  </si>
  <si>
    <t>T_53.1</t>
  </si>
  <si>
    <t>T_49.6</t>
  </si>
  <si>
    <t>T_47.8</t>
  </si>
  <si>
    <t>T_44.3</t>
  </si>
  <si>
    <t>T_42.5</t>
  </si>
  <si>
    <t>T_37.2</t>
  </si>
  <si>
    <t>T_32.8</t>
  </si>
  <si>
    <t>T_31.9</t>
  </si>
  <si>
    <t>T_26.6</t>
  </si>
  <si>
    <t>T_21.4</t>
  </si>
  <si>
    <t>A_2.3</t>
    <phoneticPr fontId="1" type="noConversion"/>
  </si>
  <si>
    <t>K_7</t>
    <phoneticPr fontId="1" type="noConversion"/>
  </si>
  <si>
    <t>K_14</t>
    <phoneticPr fontId="1" type="noConversion"/>
  </si>
  <si>
    <t>K_21</t>
    <phoneticPr fontId="1" type="noConversion"/>
  </si>
  <si>
    <t>K_28</t>
    <phoneticPr fontId="1" type="noConversion"/>
  </si>
  <si>
    <t>K_35</t>
    <phoneticPr fontId="1" type="noConversion"/>
  </si>
  <si>
    <t>F2m_TF_a</t>
    <phoneticPr fontId="1" type="noConversion"/>
  </si>
  <si>
    <t>2m_NI_rs</t>
    <phoneticPr fontId="1" type="noConversion"/>
  </si>
  <si>
    <t>3m_N_head</t>
    <phoneticPr fontId="1" type="noConversion"/>
  </si>
  <si>
    <t>F9m_nsbs</t>
    <phoneticPr fontId="1" type="noConversion"/>
  </si>
  <si>
    <t>Y</t>
  </si>
  <si>
    <t>A_2.3</t>
  </si>
  <si>
    <t>F2m_TF_a</t>
  </si>
  <si>
    <t>NA_7m</t>
  </si>
  <si>
    <t>NA_14m</t>
  </si>
  <si>
    <t>2m_NI_rs</t>
  </si>
  <si>
    <t>NI_7m</t>
  </si>
  <si>
    <t>NI_14m</t>
  </si>
  <si>
    <t>3m_N_head</t>
  </si>
  <si>
    <t>T_15.4</t>
  </si>
  <si>
    <t>T_20.5</t>
  </si>
  <si>
    <t>T_25.7</t>
  </si>
  <si>
    <t>T_30.8</t>
  </si>
  <si>
    <t>T_36</t>
  </si>
  <si>
    <t>T_41.1</t>
  </si>
  <si>
    <t>T_46.3</t>
  </si>
  <si>
    <t>T_51.4</t>
  </si>
  <si>
    <t>T_56.6</t>
  </si>
  <si>
    <t>T_60</t>
  </si>
  <si>
    <t>T_14.9</t>
  </si>
  <si>
    <t>T_20</t>
  </si>
  <si>
    <t>T_25</t>
  </si>
  <si>
    <t>T_30.1</t>
  </si>
  <si>
    <t>T_35.2</t>
  </si>
  <si>
    <t>T_40.2</t>
  </si>
  <si>
    <t>T_45.3</t>
  </si>
  <si>
    <t>T_50.4</t>
  </si>
  <si>
    <t>T_55.5</t>
  </si>
  <si>
    <t>T_60.5</t>
  </si>
  <si>
    <t>T_65.6</t>
  </si>
  <si>
    <t>T_69.1</t>
  </si>
  <si>
    <t>T_70</t>
  </si>
  <si>
    <t>NA_6m</t>
    <phoneticPr fontId="1" type="noConversion"/>
  </si>
  <si>
    <t>NA_12m</t>
    <phoneticPr fontId="1" type="noConversion"/>
  </si>
  <si>
    <t>1.5m_NI_rs</t>
    <phoneticPr fontId="1" type="noConversion"/>
  </si>
  <si>
    <t>NI_6m</t>
    <phoneticPr fontId="1" type="noConversion"/>
  </si>
  <si>
    <t>NI_12m</t>
    <phoneticPr fontId="1" type="noConversion"/>
  </si>
  <si>
    <t>1.5m_N_head</t>
    <phoneticPr fontId="1" type="noConversion"/>
  </si>
  <si>
    <t>F3m_TF_a</t>
    <phoneticPr fontId="1" type="noConversion"/>
  </si>
  <si>
    <t>A_2.5</t>
    <phoneticPr fontId="1" type="noConversion"/>
  </si>
  <si>
    <t>A_1</t>
    <phoneticPr fontId="1" type="noConversion"/>
  </si>
  <si>
    <t>T_14.7</t>
  </si>
  <si>
    <t>T_19.6</t>
  </si>
  <si>
    <t>T_24.4</t>
  </si>
  <si>
    <t>T_29.3</t>
  </si>
  <si>
    <t>T_34.2</t>
  </si>
  <si>
    <t>T_39</t>
  </si>
  <si>
    <t>T_43.9</t>
  </si>
  <si>
    <t>T_48.7</t>
  </si>
  <si>
    <t>T_53.6</t>
  </si>
  <si>
    <t>T_58.5</t>
  </si>
  <si>
    <t>T_63.3</t>
  </si>
  <si>
    <t>T_68.2</t>
  </si>
  <si>
    <t>T_73.1</t>
  </si>
  <si>
    <t>T_77.2</t>
  </si>
  <si>
    <t>T_78</t>
  </si>
  <si>
    <t>A_2</t>
    <phoneticPr fontId="1" type="noConversion"/>
  </si>
  <si>
    <t>F8.75m_nsbs</t>
    <phoneticPr fontId="1" type="noConversion"/>
  </si>
  <si>
    <t>1.75m_NI_rs</t>
    <phoneticPr fontId="1" type="noConversion"/>
  </si>
  <si>
    <t>NI_3.5m</t>
    <phoneticPr fontId="1" type="noConversion"/>
  </si>
  <si>
    <t>NI_7m</t>
    <phoneticPr fontId="1" type="noConversion"/>
  </si>
  <si>
    <t>7m_N_head</t>
    <phoneticPr fontId="1" type="noConversion"/>
  </si>
  <si>
    <t>F5.25m_TF_a</t>
    <phoneticPr fontId="1" type="noConversion"/>
  </si>
  <si>
    <t>K_5.5</t>
    <phoneticPr fontId="1" type="noConversion"/>
  </si>
  <si>
    <t>K_12.5</t>
    <phoneticPr fontId="1" type="noConversion"/>
  </si>
  <si>
    <t>K_19.5</t>
    <phoneticPr fontId="1" type="noConversion"/>
  </si>
  <si>
    <t>K_26.5</t>
    <phoneticPr fontId="1" type="noConversion"/>
  </si>
  <si>
    <t>A_0</t>
    <phoneticPr fontId="1" type="noConversion"/>
  </si>
  <si>
    <t>T_15</t>
  </si>
  <si>
    <t>T_20.2</t>
  </si>
  <si>
    <t>T_25.4</t>
  </si>
  <si>
    <t>T_30.5</t>
  </si>
  <si>
    <t>T_35.7</t>
  </si>
  <si>
    <t>T_40.9</t>
  </si>
  <si>
    <t>T_46.1</t>
  </si>
  <si>
    <t>T_51.2</t>
  </si>
  <si>
    <t>T_56.4</t>
  </si>
  <si>
    <t>K_12.1</t>
    <phoneticPr fontId="1" type="noConversion"/>
  </si>
  <si>
    <t>A_0</t>
    <phoneticPr fontId="1" type="noConversion"/>
  </si>
  <si>
    <t>A_2.5</t>
    <phoneticPr fontId="1" type="noConversion"/>
  </si>
  <si>
    <t>A_4</t>
    <phoneticPr fontId="1" type="noConversion"/>
  </si>
  <si>
    <t>T_15.5</t>
  </si>
  <si>
    <t>T_20.7</t>
  </si>
  <si>
    <t>T_25.9</t>
  </si>
  <si>
    <t>T_31.1</t>
  </si>
  <si>
    <t>T_36.3</t>
  </si>
  <si>
    <t>T_41.5</t>
  </si>
  <si>
    <t>T_46.7</t>
  </si>
  <si>
    <t>T_51.9</t>
  </si>
  <si>
    <t>T_57.1</t>
  </si>
  <si>
    <t>T_62.3</t>
  </si>
  <si>
    <t>T_67.5</t>
  </si>
  <si>
    <t>T_72</t>
  </si>
  <si>
    <t>K_5.4</t>
  </si>
  <si>
    <t>K_12.2</t>
  </si>
  <si>
    <t>K_22</t>
  </si>
  <si>
    <t>K_29</t>
  </si>
  <si>
    <t>K_36</t>
  </si>
  <si>
    <t>A_1.5</t>
    <phoneticPr fontId="1" type="noConversion"/>
  </si>
  <si>
    <t>A_3</t>
    <phoneticPr fontId="1" type="noConversion"/>
  </si>
  <si>
    <t>T_13.2</t>
  </si>
  <si>
    <t>T_17.7</t>
  </si>
  <si>
    <t>T_22.2</t>
  </si>
  <si>
    <t>T_26.7</t>
  </si>
  <si>
    <t>T_31.3</t>
  </si>
  <si>
    <t>T_35.8</t>
  </si>
  <si>
    <t>T_40.3</t>
  </si>
  <si>
    <t>T_44.8</t>
  </si>
  <si>
    <t>T_49.3</t>
  </si>
  <si>
    <t>T_53.8</t>
  </si>
  <si>
    <t>T_62.8</t>
  </si>
  <si>
    <t>T_67.3</t>
  </si>
  <si>
    <t>K_19.2</t>
  </si>
  <si>
    <t>K_26.2</t>
  </si>
  <si>
    <t>V</t>
    <phoneticPr fontId="1" type="noConversion"/>
  </si>
  <si>
    <t>T_13.7</t>
  </si>
  <si>
    <t>T_18.5</t>
  </si>
  <si>
    <t>T_23.3</t>
  </si>
  <si>
    <t>T_28.1</t>
  </si>
  <si>
    <t>T_32.9</t>
  </si>
  <si>
    <t>T_37.7</t>
  </si>
  <si>
    <t>T_47.4</t>
  </si>
  <si>
    <t>T_52.2</t>
  </si>
  <si>
    <t>T_57</t>
  </si>
  <si>
    <t>T_60.3</t>
  </si>
  <si>
    <t>T_61.8</t>
  </si>
  <si>
    <t>T_65.2</t>
  </si>
  <si>
    <t>T_66</t>
  </si>
  <si>
    <t>K_19</t>
    <phoneticPr fontId="1" type="noConversion"/>
  </si>
  <si>
    <t>K_2.9</t>
    <phoneticPr fontId="1" type="noConversion"/>
  </si>
  <si>
    <t>T_12.7</t>
  </si>
  <si>
    <t>T_17</t>
  </si>
  <si>
    <t>T_34.4</t>
  </si>
  <si>
    <t>T_38.8</t>
  </si>
  <si>
    <t>T_43.1</t>
  </si>
  <si>
    <t>T_47.5</t>
  </si>
  <si>
    <t>T_50.5</t>
  </si>
  <si>
    <t>T_54.9</t>
  </si>
  <si>
    <t>T_56.2</t>
  </si>
  <si>
    <t>K_10.8</t>
    <phoneticPr fontId="1" type="noConversion"/>
  </si>
  <si>
    <t>K_10.8</t>
    <phoneticPr fontId="1" type="noConversion"/>
  </si>
  <si>
    <t>T_11.5</t>
  </si>
  <si>
    <t>T_15.2</t>
  </si>
  <si>
    <t>T_19</t>
  </si>
  <si>
    <t>T_22.7</t>
  </si>
  <si>
    <t>T_26.4</t>
  </si>
  <si>
    <t>T_33.9</t>
  </si>
  <si>
    <t>T_41.3</t>
  </si>
  <si>
    <t>T_45</t>
  </si>
  <si>
    <t>T_48.8</t>
  </si>
  <si>
    <t>T_52</t>
  </si>
  <si>
    <t>T_18.9</t>
  </si>
  <si>
    <t>T_22.6</t>
  </si>
  <si>
    <t>T_26.3</t>
  </si>
  <si>
    <t>T_33.8</t>
  </si>
  <si>
    <t>T_37.5</t>
  </si>
  <si>
    <t>T_41.2</t>
  </si>
  <si>
    <t>T_52.4</t>
  </si>
  <si>
    <t>T_55.6</t>
  </si>
  <si>
    <t>T_56.1</t>
  </si>
  <si>
    <t>T_12.5</t>
  </si>
  <si>
    <t>T_16.6</t>
  </si>
  <si>
    <t>T_20.8</t>
  </si>
  <si>
    <t>T_29.2</t>
  </si>
  <si>
    <t>T_33.4</t>
  </si>
  <si>
    <t>T_37.6</t>
  </si>
  <si>
    <t>T_41.8</t>
  </si>
  <si>
    <t>T_46</t>
  </si>
  <si>
    <t>T_50.2</t>
  </si>
  <si>
    <t>T_54.4</t>
  </si>
  <si>
    <t>T_58</t>
  </si>
  <si>
    <t>K_10.5</t>
    <phoneticPr fontId="1" type="noConversion"/>
  </si>
  <si>
    <t>T_11.1</t>
  </si>
  <si>
    <t>T_18.3</t>
  </si>
  <si>
    <t>T_21.9</t>
  </si>
  <si>
    <t>T_29</t>
  </si>
  <si>
    <t>T_32.6</t>
  </si>
  <si>
    <t>T_36.2</t>
  </si>
  <si>
    <t>T_39.7</t>
  </si>
  <si>
    <t>T_43.3</t>
  </si>
  <si>
    <t>T_46.9</t>
  </si>
  <si>
    <t>K_2.5</t>
    <phoneticPr fontId="1" type="noConversion"/>
  </si>
  <si>
    <t>T_11</t>
  </si>
  <si>
    <t>T_14.6</t>
  </si>
  <si>
    <t>T_18.2</t>
  </si>
  <si>
    <t>T_21.8</t>
  </si>
  <si>
    <t>T_28.9</t>
  </si>
  <si>
    <t>T_32.5</t>
  </si>
  <si>
    <t>T_36.1</t>
  </si>
  <si>
    <t>K_9.5</t>
    <phoneticPr fontId="1" type="noConversion"/>
  </si>
  <si>
    <t>K_16</t>
    <phoneticPr fontId="1" type="noConversion"/>
  </si>
  <si>
    <t>K_3.2</t>
    <phoneticPr fontId="1" type="noConversion"/>
  </si>
  <si>
    <t>T_10.3</t>
  </si>
  <si>
    <t>T_13.8</t>
  </si>
  <si>
    <t>T_17.3</t>
  </si>
  <si>
    <t>T_24.2</t>
  </si>
  <si>
    <t>T_27.7</t>
  </si>
  <si>
    <t>T_31.2</t>
  </si>
  <si>
    <t>T_34.6</t>
  </si>
  <si>
    <t>T_38.1</t>
  </si>
  <si>
    <t>T_41.6</t>
  </si>
  <si>
    <t>T_45.1</t>
  </si>
  <si>
    <t>T_48</t>
  </si>
  <si>
    <t>T_10.2</t>
  </si>
  <si>
    <t>T_13.6</t>
  </si>
  <si>
    <t>T_23.9</t>
  </si>
  <si>
    <t>T_27.3</t>
  </si>
  <si>
    <t>T_30.7</t>
  </si>
  <si>
    <t>T_40</t>
  </si>
  <si>
    <t>T_11.4</t>
  </si>
  <si>
    <t>T_16.7</t>
  </si>
  <si>
    <t>T_22</t>
  </si>
  <si>
    <t>T_38</t>
  </si>
  <si>
    <t>K_9.2</t>
    <phoneticPr fontId="1" type="noConversion"/>
  </si>
  <si>
    <t>K_1.4</t>
    <phoneticPr fontId="1" type="noConversion"/>
  </si>
  <si>
    <t>T_10.5</t>
  </si>
  <si>
    <t>T_20.3</t>
  </si>
  <si>
    <t>T_25.2</t>
  </si>
  <si>
    <t>T_35</t>
  </si>
  <si>
    <t>K_9.5</t>
    <phoneticPr fontId="1" type="noConversion"/>
  </si>
  <si>
    <t>T_9.2</t>
  </si>
  <si>
    <t>T_14.4</t>
  </si>
  <si>
    <t>T_24.8</t>
  </si>
  <si>
    <t>T_30</t>
  </si>
  <si>
    <t>K_8.6</t>
    <phoneticPr fontId="1" type="noConversion"/>
  </si>
  <si>
    <t>K_15</t>
    <phoneticPr fontId="1" type="noConversion"/>
  </si>
  <si>
    <t>A_H</t>
    <phoneticPr fontId="1" type="noConversion"/>
  </si>
  <si>
    <t>L</t>
    <phoneticPr fontId="1" type="noConversion"/>
  </si>
  <si>
    <t>T3_17.2</t>
  </si>
  <si>
    <t>T3_23.1</t>
  </si>
  <si>
    <t>T3_28.9</t>
  </si>
  <si>
    <t>T3_34.7</t>
  </si>
  <si>
    <t>T3_40.6</t>
  </si>
  <si>
    <t>T3_46.4</t>
  </si>
  <si>
    <t>T3_52.2</t>
  </si>
  <si>
    <t>A_3.5</t>
    <phoneticPr fontId="1" type="noConversion"/>
  </si>
  <si>
    <t>drawOrder</t>
    <phoneticPr fontId="1" type="noConversion"/>
  </si>
  <si>
    <t>wire1x</t>
    <phoneticPr fontId="1" type="noConversion"/>
  </si>
  <si>
    <t>wire1y</t>
    <phoneticPr fontId="1" type="noConversion"/>
  </si>
  <si>
    <t>wire2x</t>
  </si>
  <si>
    <t>wire2y</t>
  </si>
  <si>
    <t>wire3x</t>
  </si>
  <si>
    <t>wire3y</t>
  </si>
  <si>
    <t>code</t>
    <phoneticPr fontId="1" type="noConversion"/>
  </si>
  <si>
    <t>refCode</t>
    <phoneticPr fontId="1" type="noConversion"/>
  </si>
  <si>
    <t>marker</t>
    <phoneticPr fontId="1" type="noConversion"/>
  </si>
  <si>
    <t>length</t>
    <phoneticPr fontId="1" type="noConversion"/>
  </si>
  <si>
    <t>name</t>
    <phoneticPr fontId="1" type="noConversion"/>
  </si>
  <si>
    <t>bodyParts</t>
    <phoneticPr fontId="1" type="noConversion"/>
  </si>
  <si>
    <t>T</t>
    <phoneticPr fontId="1" type="noConversion"/>
  </si>
  <si>
    <t>boomParts</t>
    <phoneticPr fontId="1" type="noConversion"/>
  </si>
  <si>
    <t>T7_70.8</t>
    <phoneticPr fontId="1" type="noConversion"/>
  </si>
  <si>
    <t>name</t>
  </si>
  <si>
    <t>code</t>
  </si>
  <si>
    <t>refCode</t>
  </si>
  <si>
    <t>marker</t>
  </si>
  <si>
    <t>length</t>
  </si>
  <si>
    <t>type</t>
  </si>
  <si>
    <t>originx</t>
  </si>
  <si>
    <t>originy</t>
  </si>
  <si>
    <t>joint1x</t>
  </si>
  <si>
    <t>joint1y</t>
  </si>
  <si>
    <t>joint2x</t>
  </si>
  <si>
    <t>joint2y</t>
  </si>
  <si>
    <t>wire1x</t>
  </si>
  <si>
    <t>wire1y</t>
  </si>
  <si>
    <t>drawOrder</t>
  </si>
  <si>
    <t>imageSrc</t>
    <phoneticPr fontId="1" type="noConversion"/>
  </si>
  <si>
    <t>imageSrc</t>
    <phoneticPr fontId="1" type="noConversion"/>
  </si>
  <si>
    <t>imageSrc</t>
    <phoneticPr fontId="1" type="noConversion"/>
  </si>
  <si>
    <t>imageSrc</t>
    <phoneticPr fontId="1" type="noConversion"/>
  </si>
  <si>
    <t>imageSrc</t>
    <phoneticPr fontId="1" type="noConversion"/>
  </si>
  <si>
    <t>imageSrc</t>
    <phoneticPr fontId="1" type="noConversion"/>
  </si>
  <si>
    <t>imageSrc</t>
    <phoneticPr fontId="1" type="noConversion"/>
  </si>
  <si>
    <t>centerx</t>
    <phoneticPr fontId="1" type="noConversion"/>
  </si>
  <si>
    <t>centerx</t>
    <phoneticPr fontId="1" type="noConversion"/>
  </si>
  <si>
    <t>centerx</t>
    <phoneticPr fontId="1" type="noConversion"/>
  </si>
  <si>
    <t>centerx</t>
    <phoneticPr fontId="1" type="noConversion"/>
  </si>
  <si>
    <t>centerx</t>
    <phoneticPr fontId="1" type="noConversion"/>
  </si>
  <si>
    <t>centerx</t>
    <phoneticPr fontId="1" type="noConversion"/>
  </si>
  <si>
    <t>centery</t>
    <phoneticPr fontId="1" type="noConversion"/>
  </si>
  <si>
    <t>centery</t>
    <phoneticPr fontId="1" type="noConversion"/>
  </si>
  <si>
    <t>centery</t>
    <phoneticPr fontId="1" type="noConversion"/>
  </si>
  <si>
    <t>centery</t>
    <phoneticPr fontId="1" type="noConversion"/>
  </si>
  <si>
    <t>centery</t>
    <phoneticPr fontId="1" type="noConversion"/>
  </si>
  <si>
    <t>centery</t>
    <phoneticPr fontId="1" type="noConversion"/>
  </si>
  <si>
    <t>centery</t>
    <phoneticPr fontId="1" type="noConversion"/>
  </si>
  <si>
    <t>T</t>
  </si>
  <si>
    <t>bodyParts</t>
  </si>
  <si>
    <t>boomParts</t>
  </si>
  <si>
    <t>jibParts</t>
  </si>
  <si>
    <t>mainParts</t>
  </si>
  <si>
    <t>T_57.3</t>
    <phoneticPr fontId="1" type="noConversion"/>
  </si>
  <si>
    <t>T_37.6</t>
    <phoneticPr fontId="1" type="noConversion"/>
  </si>
  <si>
    <t>T_59.2</t>
    <phoneticPr fontId="1" type="noConversion"/>
  </si>
  <si>
    <t>T_58.3</t>
    <phoneticPr fontId="1" type="noConversion"/>
  </si>
  <si>
    <t>F8.75m_nsbs</t>
    <phoneticPr fontId="1" type="noConversion"/>
  </si>
  <si>
    <t>NI_3.5m</t>
    <phoneticPr fontId="1" type="noConversion"/>
  </si>
  <si>
    <t>A_pulley</t>
    <phoneticPr fontId="1" type="noConversion"/>
  </si>
  <si>
    <t>joint3x</t>
    <phoneticPr fontId="1" type="noConversion"/>
  </si>
  <si>
    <t>joint3x</t>
    <phoneticPr fontId="1" type="noConversion"/>
  </si>
  <si>
    <t>joint3x</t>
    <phoneticPr fontId="1" type="noConversion"/>
  </si>
  <si>
    <t>joint3x</t>
    <phoneticPr fontId="1" type="noConversion"/>
  </si>
  <si>
    <t>joint3x</t>
    <phoneticPr fontId="1" type="noConversion"/>
  </si>
  <si>
    <t>joint3y</t>
    <phoneticPr fontId="1" type="noConversion"/>
  </si>
  <si>
    <t>joint3y</t>
    <phoneticPr fontId="1" type="noConversion"/>
  </si>
  <si>
    <t>joint3y</t>
    <phoneticPr fontId="1" type="noConversion"/>
  </si>
  <si>
    <t>T</t>
    <phoneticPr fontId="1" type="noConversion"/>
  </si>
  <si>
    <t>A_pulley</t>
    <phoneticPr fontId="1" type="noConversion"/>
  </si>
  <si>
    <t>boomParts</t>
    <phoneticPr fontId="1" type="noConversion"/>
  </si>
  <si>
    <t>boomParts</t>
    <phoneticPr fontId="1" type="noConversion"/>
  </si>
  <si>
    <t>jibParts</t>
    <phoneticPr fontId="1" type="noConversion"/>
  </si>
  <si>
    <t>jibParts</t>
    <phoneticPr fontId="1" type="noConversion"/>
  </si>
  <si>
    <t>mainParts</t>
    <phoneticPr fontId="1" type="noConversion"/>
  </si>
  <si>
    <t>T</t>
    <phoneticPr fontId="1" type="noConversion"/>
  </si>
  <si>
    <t>bodyParts</t>
    <phoneticPr fontId="1" type="noConversion"/>
  </si>
  <si>
    <t>boomParts</t>
    <phoneticPr fontId="1" type="noConversion"/>
  </si>
  <si>
    <t>jibParts</t>
    <phoneticPr fontId="1" type="noConversion"/>
  </si>
  <si>
    <t>mainParts</t>
    <phoneticPr fontId="1" type="noConversion"/>
  </si>
  <si>
    <t>T</t>
    <phoneticPr fontId="1" type="noConversion"/>
  </si>
  <si>
    <t>bodyParts</t>
    <phoneticPr fontId="1" type="noConversion"/>
  </si>
  <si>
    <t>mainParts</t>
    <phoneticPr fontId="1" type="noConversion"/>
  </si>
  <si>
    <t>T</t>
    <phoneticPr fontId="1" type="noConversion"/>
  </si>
  <si>
    <t>T</t>
    <phoneticPr fontId="1" type="noConversion"/>
  </si>
  <si>
    <t>bodyParts</t>
    <phoneticPr fontId="1" type="noConversion"/>
  </si>
  <si>
    <t>boomParts</t>
    <phoneticPr fontId="1" type="noConversion"/>
  </si>
  <si>
    <t>jibParts</t>
    <phoneticPr fontId="1" type="noConversion"/>
  </si>
  <si>
    <t>addParts</t>
  </si>
  <si>
    <t>F</t>
  </si>
  <si>
    <t>A_Fpulley</t>
    <phoneticPr fontId="1" type="noConversion"/>
  </si>
  <si>
    <t>K_28</t>
    <phoneticPr fontId="1" type="noConversion"/>
  </si>
  <si>
    <t>addParts</t>
    <phoneticPr fontId="1" type="noConversion"/>
  </si>
  <si>
    <t>T</t>
    <phoneticPr fontId="1" type="noConversion"/>
  </si>
  <si>
    <t>A</t>
  </si>
  <si>
    <t>LTM_11200_9.1/BODY.png</t>
  </si>
  <si>
    <t>LTM_11200_9.1/T7_100.png</t>
  </si>
  <si>
    <t>LTM_11200_9.1/T7_94.2.png</t>
  </si>
  <si>
    <t>LTM_11200_9.1/T7_88.3.png</t>
  </si>
  <si>
    <t>LTM_11200_9.1/T7_82.5.png</t>
  </si>
  <si>
    <t>LTM_11200_9.1/T7_76.7.png</t>
  </si>
  <si>
    <t>LTM_11200_9.1/T7_70.8.png</t>
  </si>
  <si>
    <t>LTM_11200_9.1/T7_65.png</t>
  </si>
  <si>
    <t>LTM_11200_9.1/T7_59.1.png</t>
  </si>
  <si>
    <t>LTM_11200_9.1/T7_53.3.png</t>
  </si>
  <si>
    <t>LTM_11200_9.1/T7_47.5.png</t>
  </si>
  <si>
    <t>LTM_11200_9.1/T7_41.6.png</t>
  </si>
  <si>
    <t>LTM_11200_9.1/T7_35.8.png</t>
  </si>
  <si>
    <t>LTM_11200_9.1/T7_29.9.png</t>
  </si>
  <si>
    <t>LTM_11200_9.1/T7_24.1.png</t>
  </si>
  <si>
    <t>LTM_11200_9.1/T7_18.3.png</t>
  </si>
  <si>
    <t>LTM_11200_9.1/T3_55.png</t>
  </si>
  <si>
    <t>LTM_11200_9.1/T3_49.1.png</t>
  </si>
  <si>
    <t>LTM_11200_9.1/T3_43.3.png</t>
  </si>
  <si>
    <t>LTM_11200_9.1/T3_37.4.png</t>
  </si>
  <si>
    <t>LTM_11200_9.1/T3_31.6.png</t>
  </si>
  <si>
    <t>LTM_11200_9.1/T3_25.8.png</t>
  </si>
  <si>
    <t>LTM_11200_9.1/T3_19.9.png</t>
  </si>
  <si>
    <t>LTM_11200_9.1/T3_17.2.png</t>
  </si>
  <si>
    <t>LTM_11200_9.1/T3_23.1.png</t>
  </si>
  <si>
    <t>LTM_11200_9.1/T3_28.9.png</t>
  </si>
  <si>
    <t>LTM_11200_9.1/T3_34.7.png</t>
  </si>
  <si>
    <t>LTM_11200_9.1/T3_40.6.png</t>
  </si>
  <si>
    <t>LTM_11200_9.1/T3_46.4.png</t>
  </si>
  <si>
    <t>LTM_11200_9.1/T3_52.2.png</t>
  </si>
  <si>
    <t>LTM_11200_9.1/VE.png</t>
  </si>
  <si>
    <t>LTM_11200_9.1/V3.png</t>
  </si>
  <si>
    <t>LTM_11200_9.1/V2.png</t>
  </si>
  <si>
    <t>LTM_11200_9.1/A_0.5.png</t>
  </si>
  <si>
    <t>LTM_11200_9.1/A_2.png</t>
  </si>
  <si>
    <t>LTM_11200_9.1/A_2.2.png</t>
  </si>
  <si>
    <t>LTM_11200_9.1/A_2.6.png</t>
  </si>
  <si>
    <t>LTM_11200_9.1/Y.png</t>
  </si>
  <si>
    <t>LTM_11200_9.1/L.png</t>
  </si>
  <si>
    <t>LTM_11200_9.1/F9m_nsbs.png</t>
  </si>
  <si>
    <t>LTM_11200_9.1/F3.5m_TF_bs.png</t>
  </si>
  <si>
    <t>LTM_11200_9.1/NA_6m.png</t>
  </si>
  <si>
    <t>LTM_11200_9.1/NA_12m.png</t>
  </si>
  <si>
    <t>LTM_11200_9.1/2m_NM_rs.png</t>
  </si>
  <si>
    <t>LTM_11200_9.1/NM_6m.png</t>
  </si>
  <si>
    <t>LTM_11200_9.1/NM_12m.png</t>
  </si>
  <si>
    <t>LTM_11200_9.1/1m_NM_head.png</t>
  </si>
  <si>
    <t>LTM_11200_9.1/2.2m_NI_rs.png</t>
  </si>
  <si>
    <t>LTM_11200_9.1/NI_6m.png</t>
  </si>
  <si>
    <t>LTM_11200_9.1/NI_12m.png</t>
  </si>
  <si>
    <t>LTM_11200_9.1/3.8m_NI_head.png</t>
  </si>
  <si>
    <t>LTM_11200_9.1/1m_NM_h.png</t>
  </si>
  <si>
    <t>addParts</t>
    <phoneticPr fontId="1" type="noConversion"/>
  </si>
  <si>
    <t>T</t>
    <phoneticPr fontId="1" type="noConversion"/>
  </si>
  <si>
    <t>T</t>
    <phoneticPr fontId="1" type="noConversion"/>
  </si>
  <si>
    <t>addParts</t>
    <phoneticPr fontId="1" type="noConversion"/>
  </si>
  <si>
    <t>jibParts</t>
    <phoneticPr fontId="1" type="noConversion"/>
  </si>
  <si>
    <t>wire4x</t>
    <phoneticPr fontId="1" type="noConversion"/>
  </si>
  <si>
    <t>wire4x</t>
    <phoneticPr fontId="1" type="noConversion"/>
  </si>
  <si>
    <t>wire4x</t>
    <phoneticPr fontId="1" type="noConversion"/>
  </si>
  <si>
    <t>wire4y</t>
    <phoneticPr fontId="1" type="noConversion"/>
  </si>
  <si>
    <t>wire4y</t>
    <phoneticPr fontId="1" type="noConversion"/>
  </si>
  <si>
    <t>wire4y</t>
    <phoneticPr fontId="1" type="noConversion"/>
  </si>
  <si>
    <t>wire4y</t>
    <phoneticPr fontId="1" type="noConversion"/>
  </si>
  <si>
    <t>wire4x(유압봉)</t>
    <phoneticPr fontId="1" type="noConversion"/>
  </si>
  <si>
    <t>wire4x(유압봉)</t>
    <phoneticPr fontId="1" type="noConversion"/>
  </si>
  <si>
    <t>wire4x(유압봉)</t>
    <phoneticPr fontId="1" type="noConversion"/>
  </si>
  <si>
    <t xml:space="preserve"> wire4y(유압봉)</t>
    <phoneticPr fontId="1" type="noConversion"/>
  </si>
  <si>
    <t xml:space="preserve"> wire4y(유압봉)</t>
    <phoneticPr fontId="1" type="noConversion"/>
  </si>
  <si>
    <t xml:space="preserve"> wire4y(유압봉)</t>
    <phoneticPr fontId="1" type="noConversion"/>
  </si>
  <si>
    <t xml:space="preserve"> wire4y(유압봉)</t>
    <phoneticPr fontId="1" type="noConversion"/>
  </si>
  <si>
    <t xml:space="preserve"> wire4y(유압봉)</t>
    <phoneticPr fontId="1" type="noConversion"/>
  </si>
  <si>
    <t xml:space="preserve"> wire4y(유압봉)</t>
    <phoneticPr fontId="1" type="noConversion"/>
  </si>
  <si>
    <t xml:space="preserve"> wire4y(유압봉)</t>
    <phoneticPr fontId="1" type="noConversion"/>
  </si>
  <si>
    <t xml:space="preserve"> wire4y(유압봉)</t>
    <phoneticPr fontId="1" type="noConversion"/>
  </si>
  <si>
    <t xml:space="preserve"> wire4y(유압봉)</t>
    <phoneticPr fontId="1" type="noConversion"/>
  </si>
  <si>
    <t>A</t>
    <phoneticPr fontId="1" type="noConversion"/>
  </si>
  <si>
    <t>A</t>
    <phoneticPr fontId="1" type="noConversion"/>
  </si>
  <si>
    <t>F</t>
    <phoneticPr fontId="1" type="noConversion"/>
  </si>
  <si>
    <t>N</t>
    <phoneticPr fontId="1" type="noConversion"/>
  </si>
  <si>
    <t>H</t>
    <phoneticPr fontId="1" type="noConversion"/>
  </si>
  <si>
    <t>T</t>
    <phoneticPr fontId="1" type="noConversion"/>
  </si>
  <si>
    <t>N</t>
    <phoneticPr fontId="1" type="noConversion"/>
  </si>
  <si>
    <t>H</t>
    <phoneticPr fontId="1" type="noConversion"/>
  </si>
  <si>
    <t>F</t>
    <phoneticPr fontId="1" type="noConversion"/>
  </si>
  <si>
    <t>H</t>
    <phoneticPr fontId="1" type="noConversion"/>
  </si>
  <si>
    <t>A</t>
    <phoneticPr fontId="1" type="noConversion"/>
  </si>
  <si>
    <t>K</t>
    <phoneticPr fontId="1" type="noConversion"/>
  </si>
  <si>
    <t>K</t>
    <phoneticPr fontId="1" type="noConversion"/>
  </si>
  <si>
    <t>K</t>
    <phoneticPr fontId="1" type="noConversion"/>
  </si>
  <si>
    <t>F</t>
    <phoneticPr fontId="1" type="noConversion"/>
  </si>
  <si>
    <t>T52.5</t>
    <phoneticPr fontId="1" type="noConversion"/>
  </si>
  <si>
    <t>T_57.7</t>
    <phoneticPr fontId="1" type="noConversion"/>
  </si>
  <si>
    <t>T_62.9</t>
    <phoneticPr fontId="1" type="noConversion"/>
  </si>
  <si>
    <t>T_68.1</t>
    <phoneticPr fontId="1" type="noConversion"/>
  </si>
  <si>
    <t>T_73.4</t>
    <phoneticPr fontId="1" type="noConversion"/>
  </si>
  <si>
    <t>T_78.6</t>
    <phoneticPr fontId="1" type="noConversion"/>
  </si>
  <si>
    <t>T_84</t>
    <phoneticPr fontId="1" type="noConversion"/>
  </si>
  <si>
    <t>A_1.8</t>
    <phoneticPr fontId="1" type="noConversion"/>
  </si>
  <si>
    <t>A_2.2_E</t>
    <phoneticPr fontId="1" type="noConversion"/>
  </si>
  <si>
    <t>A_2.2F</t>
    <phoneticPr fontId="1" type="noConversion"/>
  </si>
  <si>
    <t>A_2.2N</t>
    <phoneticPr fontId="1" type="noConversion"/>
  </si>
  <si>
    <t>V</t>
    <phoneticPr fontId="1" type="noConversion"/>
  </si>
  <si>
    <t>V_L</t>
    <phoneticPr fontId="1" type="noConversion"/>
  </si>
  <si>
    <t>Y</t>
    <phoneticPr fontId="1" type="noConversion"/>
  </si>
  <si>
    <t>L</t>
    <phoneticPr fontId="1" type="noConversion"/>
  </si>
  <si>
    <t>F9.5m_nsbs</t>
    <phoneticPr fontId="1" type="noConversion"/>
  </si>
  <si>
    <t>F2.5m_TF_a</t>
    <phoneticPr fontId="1" type="noConversion"/>
  </si>
  <si>
    <t>NA_7m</t>
    <phoneticPr fontId="1" type="noConversion"/>
  </si>
  <si>
    <t>NA_14m</t>
    <phoneticPr fontId="1" type="noConversion"/>
  </si>
  <si>
    <t>3.5m_NM_rs</t>
    <phoneticPr fontId="1" type="noConversion"/>
  </si>
  <si>
    <t>NI_7m</t>
    <phoneticPr fontId="1" type="noConversion"/>
  </si>
  <si>
    <t>NI_14m</t>
    <phoneticPr fontId="1" type="noConversion"/>
  </si>
  <si>
    <t>8m_N_head</t>
    <phoneticPr fontId="1" type="noConversion"/>
  </si>
  <si>
    <t>3.5m_head</t>
    <phoneticPr fontId="1" type="noConversion"/>
  </si>
  <si>
    <t>joint3x</t>
    <phoneticPr fontId="1" type="noConversion"/>
  </si>
  <si>
    <t>joint3y</t>
    <phoneticPr fontId="1" type="noConversion"/>
  </si>
  <si>
    <t>imageSrc</t>
    <phoneticPr fontId="1" type="noConversion"/>
  </si>
  <si>
    <t>imageSrc</t>
    <phoneticPr fontId="1" type="noConversion"/>
  </si>
  <si>
    <t>centery</t>
    <phoneticPr fontId="1" type="noConversion"/>
  </si>
  <si>
    <t>BODY</t>
    <phoneticPr fontId="1" type="noConversion"/>
  </si>
  <si>
    <t>A_1.8</t>
    <phoneticPr fontId="1" type="noConversion"/>
  </si>
  <si>
    <t>A_2.2_E</t>
    <phoneticPr fontId="1" type="noConversion"/>
  </si>
  <si>
    <t>A_pulley</t>
    <phoneticPr fontId="1" type="noConversion"/>
  </si>
  <si>
    <t>A_2.2N</t>
    <phoneticPr fontId="1" type="noConversion"/>
  </si>
  <si>
    <t>V</t>
    <phoneticPr fontId="1" type="noConversion"/>
  </si>
  <si>
    <t>V_L</t>
    <phoneticPr fontId="1" type="noConversion"/>
  </si>
  <si>
    <t>Y</t>
    <phoneticPr fontId="1" type="noConversion"/>
  </si>
  <si>
    <t>F9.5m_nsbs</t>
    <phoneticPr fontId="1" type="noConversion"/>
  </si>
  <si>
    <t>NA_7m</t>
    <phoneticPr fontId="1" type="noConversion"/>
  </si>
  <si>
    <t>NA_14m</t>
    <phoneticPr fontId="1" type="noConversion"/>
  </si>
  <si>
    <t>NI_7m</t>
    <phoneticPr fontId="1" type="noConversion"/>
  </si>
  <si>
    <t>NI_14m</t>
    <phoneticPr fontId="1" type="noConversion"/>
  </si>
  <si>
    <t>3.5m_head</t>
    <phoneticPr fontId="1" type="noConversion"/>
  </si>
  <si>
    <t>T</t>
    <phoneticPr fontId="1" type="noConversion"/>
  </si>
  <si>
    <t>T</t>
    <phoneticPr fontId="1" type="noConversion"/>
  </si>
  <si>
    <t>bodyParts</t>
    <phoneticPr fontId="1" type="noConversion"/>
  </si>
  <si>
    <t>boomParts</t>
    <phoneticPr fontId="1" type="noConversion"/>
  </si>
  <si>
    <t>boomParts</t>
    <phoneticPr fontId="1" type="noConversion"/>
  </si>
  <si>
    <t>boomParts</t>
    <phoneticPr fontId="1" type="noConversion"/>
  </si>
  <si>
    <t>mainParts</t>
    <phoneticPr fontId="1" type="noConversion"/>
  </si>
  <si>
    <t>mainParts</t>
    <phoneticPr fontId="1" type="noConversion"/>
  </si>
  <si>
    <t>mainParts</t>
    <phoneticPr fontId="1" type="noConversion"/>
  </si>
  <si>
    <t>addParts</t>
    <phoneticPr fontId="1" type="noConversion"/>
  </si>
  <si>
    <t>addParts</t>
    <phoneticPr fontId="1" type="noConversion"/>
  </si>
  <si>
    <t>jibParts</t>
    <phoneticPr fontId="1" type="noConversion"/>
  </si>
  <si>
    <t>jibParts</t>
    <phoneticPr fontId="1" type="noConversion"/>
  </si>
  <si>
    <t>jibParts</t>
    <phoneticPr fontId="1" type="noConversion"/>
  </si>
  <si>
    <t>joint3x</t>
    <phoneticPr fontId="1" type="noConversion"/>
  </si>
  <si>
    <t>joint3y</t>
    <phoneticPr fontId="1" type="noConversion"/>
  </si>
  <si>
    <t>centerx</t>
    <phoneticPr fontId="1" type="noConversion"/>
  </si>
  <si>
    <t>centery</t>
    <phoneticPr fontId="1" type="noConversion"/>
  </si>
  <si>
    <t>T_16.3</t>
    <phoneticPr fontId="1" type="noConversion"/>
  </si>
  <si>
    <t>T_21.8</t>
    <phoneticPr fontId="1" type="noConversion"/>
  </si>
  <si>
    <t>T_27.2</t>
    <phoneticPr fontId="1" type="noConversion"/>
  </si>
  <si>
    <t>T_32.7</t>
    <phoneticPr fontId="1" type="noConversion"/>
  </si>
  <si>
    <t>T_38.2</t>
    <phoneticPr fontId="1" type="noConversion"/>
  </si>
  <si>
    <t>T_43.7</t>
    <phoneticPr fontId="1" type="noConversion"/>
  </si>
  <si>
    <t>T_49.1</t>
    <phoneticPr fontId="1" type="noConversion"/>
  </si>
  <si>
    <t>T_50.1</t>
    <phoneticPr fontId="1" type="noConversion"/>
  </si>
  <si>
    <t>T_51</t>
    <phoneticPr fontId="1" type="noConversion"/>
  </si>
  <si>
    <t>T_52</t>
    <phoneticPr fontId="1" type="noConversion"/>
  </si>
  <si>
    <t>A_2.2</t>
    <phoneticPr fontId="1" type="noConversion"/>
  </si>
  <si>
    <t>L</t>
    <phoneticPr fontId="1" type="noConversion"/>
  </si>
  <si>
    <t>F2.5m_TF_a</t>
    <phoneticPr fontId="1" type="noConversion"/>
  </si>
  <si>
    <t>F10.5m_nsbs</t>
    <phoneticPr fontId="1" type="noConversion"/>
  </si>
  <si>
    <t>NA_3.5m</t>
    <phoneticPr fontId="1" type="noConversion"/>
  </si>
  <si>
    <t>NA_7m</t>
    <phoneticPr fontId="1" type="noConversion"/>
  </si>
  <si>
    <t>1.5m_NM_rs</t>
    <phoneticPr fontId="1" type="noConversion"/>
  </si>
  <si>
    <t>NI_14m</t>
    <phoneticPr fontId="1" type="noConversion"/>
  </si>
  <si>
    <t>2m_N_head</t>
    <phoneticPr fontId="1" type="noConversion"/>
  </si>
  <si>
    <t>1.7m_head</t>
    <phoneticPr fontId="1" type="noConversion"/>
  </si>
  <si>
    <t>imageSrc</t>
    <phoneticPr fontId="1" type="noConversion"/>
  </si>
  <si>
    <t>T</t>
    <phoneticPr fontId="1" type="noConversion"/>
  </si>
  <si>
    <t>VE</t>
    <phoneticPr fontId="1" type="noConversion"/>
  </si>
  <si>
    <t>N</t>
    <phoneticPr fontId="1" type="noConversion"/>
  </si>
  <si>
    <t>A</t>
    <phoneticPr fontId="1" type="noConversion"/>
  </si>
  <si>
    <t>N</t>
    <phoneticPr fontId="1" type="noConversion"/>
  </si>
  <si>
    <t>wire4x</t>
    <phoneticPr fontId="1" type="noConversion"/>
  </si>
  <si>
    <t>wire4y</t>
    <phoneticPr fontId="1" type="noConversion"/>
  </si>
  <si>
    <t>T</t>
    <phoneticPr fontId="1" type="noConversion"/>
  </si>
  <si>
    <t>bodyParts</t>
    <phoneticPr fontId="1" type="noConversion"/>
  </si>
  <si>
    <t>boomParts</t>
    <phoneticPr fontId="1" type="noConversion"/>
  </si>
  <si>
    <t>addParts</t>
    <phoneticPr fontId="1" type="noConversion"/>
  </si>
  <si>
    <t>addParts</t>
    <phoneticPr fontId="1" type="noConversion"/>
  </si>
  <si>
    <t>jibParts</t>
    <phoneticPr fontId="1" type="noConversion"/>
  </si>
  <si>
    <t>T</t>
    <phoneticPr fontId="1" type="noConversion"/>
  </si>
  <si>
    <t>F</t>
    <phoneticPr fontId="1" type="noConversion"/>
  </si>
  <si>
    <t>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</si>
</sst>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4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u/>
      <sz val="12"/>
      <color theme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3" fontId="0" fillId="0" borderId="0" xfId="0" applyNumberFormat="1"/>
    <xf numFmtId="0" fontId="0" fillId="0" borderId="0" xfId="0" quotePrefix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</cellXfs>
  <cellStyles count="137">
    <cellStyle name="기본" xfId="0" builtinId="0"/>
    <cellStyle name="열어 본 하이퍼링크" xfId="2" builtinId="9" hidden="1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열어 본 하이퍼링크" xfId="20" builtinId="9" hidden="1"/>
    <cellStyle name="열어 본 하이퍼링크" xfId="22" builtinId="9" hidden="1"/>
    <cellStyle name="열어 본 하이퍼링크" xfId="24" builtinId="9" hidden="1"/>
    <cellStyle name="열어 본 하이퍼링크" xfId="26" builtinId="9" hidden="1"/>
    <cellStyle name="열어 본 하이퍼링크" xfId="28" builtinId="9" hidden="1"/>
    <cellStyle name="열어 본 하이퍼링크" xfId="30" builtinId="9" hidden="1"/>
    <cellStyle name="열어 본 하이퍼링크" xfId="32" builtinId="9" hidden="1"/>
    <cellStyle name="열어 본 하이퍼링크" xfId="34" builtinId="9" hidden="1"/>
    <cellStyle name="열어 본 하이퍼링크" xfId="36" builtinId="9" hidden="1"/>
    <cellStyle name="열어 본 하이퍼링크" xfId="38" builtinId="9" hidden="1"/>
    <cellStyle name="열어 본 하이퍼링크" xfId="40" builtinId="9" hidden="1"/>
    <cellStyle name="열어 본 하이퍼링크" xfId="42" builtinId="9" hidden="1"/>
    <cellStyle name="열어 본 하이퍼링크" xfId="44" builtinId="9" hidden="1"/>
    <cellStyle name="열어 본 하이퍼링크" xfId="46" builtinId="9" hidden="1"/>
    <cellStyle name="열어 본 하이퍼링크" xfId="48" builtinId="9" hidden="1"/>
    <cellStyle name="열어 본 하이퍼링크" xfId="50" builtinId="9" hidden="1"/>
    <cellStyle name="열어 본 하이퍼링크" xfId="52" builtinId="9" hidden="1"/>
    <cellStyle name="열어 본 하이퍼링크" xfId="54" builtinId="9" hidden="1"/>
    <cellStyle name="열어 본 하이퍼링크" xfId="56" builtinId="9" hidden="1"/>
    <cellStyle name="열어 본 하이퍼링크" xfId="58" builtinId="9" hidden="1"/>
    <cellStyle name="열어 본 하이퍼링크" xfId="60" builtinId="9" hidden="1"/>
    <cellStyle name="열어 본 하이퍼링크" xfId="62" builtinId="9" hidden="1"/>
    <cellStyle name="열어 본 하이퍼링크" xfId="64" builtinId="9" hidden="1"/>
    <cellStyle name="열어 본 하이퍼링크" xfId="66" builtinId="9" hidden="1"/>
    <cellStyle name="열어 본 하이퍼링크" xfId="68" builtinId="9" hidden="1"/>
    <cellStyle name="열어 본 하이퍼링크" xfId="70" builtinId="9" hidden="1"/>
    <cellStyle name="열어 본 하이퍼링크" xfId="72" builtinId="9" hidden="1"/>
    <cellStyle name="열어 본 하이퍼링크" xfId="74" builtinId="9" hidden="1"/>
    <cellStyle name="열어 본 하이퍼링크" xfId="76" builtinId="9" hidden="1"/>
    <cellStyle name="열어 본 하이퍼링크" xfId="78" builtinId="9" hidden="1"/>
    <cellStyle name="열어 본 하이퍼링크" xfId="80" builtinId="9" hidden="1"/>
    <cellStyle name="열어 본 하이퍼링크" xfId="82" builtinId="9" hidden="1"/>
    <cellStyle name="열어 본 하이퍼링크" xfId="84" builtinId="9" hidden="1"/>
    <cellStyle name="열어 본 하이퍼링크" xfId="86" builtinId="9" hidden="1"/>
    <cellStyle name="열어 본 하이퍼링크" xfId="88" builtinId="9" hidden="1"/>
    <cellStyle name="열어 본 하이퍼링크" xfId="90" builtinId="9" hidden="1"/>
    <cellStyle name="열어 본 하이퍼링크" xfId="92" builtinId="9" hidden="1"/>
    <cellStyle name="열어 본 하이퍼링크" xfId="94" builtinId="9" hidden="1"/>
    <cellStyle name="열어 본 하이퍼링크" xfId="96" builtinId="9" hidden="1"/>
    <cellStyle name="열어 본 하이퍼링크" xfId="98" builtinId="9" hidden="1"/>
    <cellStyle name="열어 본 하이퍼링크" xfId="100" builtinId="9" hidden="1"/>
    <cellStyle name="열어 본 하이퍼링크" xfId="102" builtinId="9" hidden="1"/>
    <cellStyle name="열어 본 하이퍼링크" xfId="104" builtinId="9" hidden="1"/>
    <cellStyle name="열어 본 하이퍼링크" xfId="106" builtinId="9" hidden="1"/>
    <cellStyle name="열어 본 하이퍼링크" xfId="108" builtinId="9" hidden="1"/>
    <cellStyle name="열어 본 하이퍼링크" xfId="110" builtinId="9" hidden="1"/>
    <cellStyle name="열어 본 하이퍼링크" xfId="112" builtinId="9" hidden="1"/>
    <cellStyle name="열어 본 하이퍼링크" xfId="114" builtinId="9" hidden="1"/>
    <cellStyle name="열어 본 하이퍼링크" xfId="116" builtinId="9" hidden="1"/>
    <cellStyle name="열어 본 하이퍼링크" xfId="118" builtinId="9" hidden="1"/>
    <cellStyle name="열어 본 하이퍼링크" xfId="120" builtinId="9" hidden="1"/>
    <cellStyle name="열어 본 하이퍼링크" xfId="122" builtinId="9" hidden="1"/>
    <cellStyle name="열어 본 하이퍼링크" xfId="124" builtinId="9" hidden="1"/>
    <cellStyle name="열어 본 하이퍼링크" xfId="126" builtinId="9" hidden="1"/>
    <cellStyle name="열어 본 하이퍼링크" xfId="128" builtinId="9" hidden="1"/>
    <cellStyle name="열어 본 하이퍼링크" xfId="130" builtinId="9" hidden="1"/>
    <cellStyle name="열어 본 하이퍼링크" xfId="132" builtinId="9" hidden="1"/>
    <cellStyle name="열어 본 하이퍼링크" xfId="134" builtinId="9" hidden="1"/>
    <cellStyle name="열어 본 하이퍼링크" xfId="136" builtinId="9" hidden="1"/>
    <cellStyle name="하이퍼링크" xfId="1" builtinId="8" hidden="1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  <cellStyle name="하이퍼링크" xfId="19" builtinId="8" hidden="1"/>
    <cellStyle name="하이퍼링크" xfId="21" builtinId="8" hidden="1"/>
    <cellStyle name="하이퍼링크" xfId="23" builtinId="8" hidden="1"/>
    <cellStyle name="하이퍼링크" xfId="25" builtinId="8" hidden="1"/>
    <cellStyle name="하이퍼링크" xfId="27" builtinId="8" hidden="1"/>
    <cellStyle name="하이퍼링크" xfId="29" builtinId="8" hidden="1"/>
    <cellStyle name="하이퍼링크" xfId="31" builtinId="8" hidden="1"/>
    <cellStyle name="하이퍼링크" xfId="33" builtinId="8" hidden="1"/>
    <cellStyle name="하이퍼링크" xfId="35" builtinId="8" hidden="1"/>
    <cellStyle name="하이퍼링크" xfId="37" builtinId="8" hidden="1"/>
    <cellStyle name="하이퍼링크" xfId="39" builtinId="8" hidden="1"/>
    <cellStyle name="하이퍼링크" xfId="41" builtinId="8" hidden="1"/>
    <cellStyle name="하이퍼링크" xfId="43" builtinId="8" hidden="1"/>
    <cellStyle name="하이퍼링크" xfId="45" builtinId="8" hidden="1"/>
    <cellStyle name="하이퍼링크" xfId="47" builtinId="8" hidden="1"/>
    <cellStyle name="하이퍼링크" xfId="49" builtinId="8" hidden="1"/>
    <cellStyle name="하이퍼링크" xfId="51" builtinId="8" hidden="1"/>
    <cellStyle name="하이퍼링크" xfId="53" builtinId="8" hidden="1"/>
    <cellStyle name="하이퍼링크" xfId="55" builtinId="8" hidden="1"/>
    <cellStyle name="하이퍼링크" xfId="57" builtinId="8" hidden="1"/>
    <cellStyle name="하이퍼링크" xfId="59" builtinId="8" hidden="1"/>
    <cellStyle name="하이퍼링크" xfId="61" builtinId="8" hidden="1"/>
    <cellStyle name="하이퍼링크" xfId="63" builtinId="8" hidden="1"/>
    <cellStyle name="하이퍼링크" xfId="65" builtinId="8" hidden="1"/>
    <cellStyle name="하이퍼링크" xfId="67" builtinId="8" hidden="1"/>
    <cellStyle name="하이퍼링크" xfId="69" builtinId="8" hidden="1"/>
    <cellStyle name="하이퍼링크" xfId="71" builtinId="8" hidden="1"/>
    <cellStyle name="하이퍼링크" xfId="73" builtinId="8" hidden="1"/>
    <cellStyle name="하이퍼링크" xfId="75" builtinId="8" hidden="1"/>
    <cellStyle name="하이퍼링크" xfId="77" builtinId="8" hidden="1"/>
    <cellStyle name="하이퍼링크" xfId="79" builtinId="8" hidden="1"/>
    <cellStyle name="하이퍼링크" xfId="81" builtinId="8" hidden="1"/>
    <cellStyle name="하이퍼링크" xfId="83" builtinId="8" hidden="1"/>
    <cellStyle name="하이퍼링크" xfId="85" builtinId="8" hidden="1"/>
    <cellStyle name="하이퍼링크" xfId="87" builtinId="8" hidden="1"/>
    <cellStyle name="하이퍼링크" xfId="89" builtinId="8" hidden="1"/>
    <cellStyle name="하이퍼링크" xfId="91" builtinId="8" hidden="1"/>
    <cellStyle name="하이퍼링크" xfId="93" builtinId="8" hidden="1"/>
    <cellStyle name="하이퍼링크" xfId="95" builtinId="8" hidden="1"/>
    <cellStyle name="하이퍼링크" xfId="97" builtinId="8" hidden="1"/>
    <cellStyle name="하이퍼링크" xfId="99" builtinId="8" hidden="1"/>
    <cellStyle name="하이퍼링크" xfId="101" builtinId="8" hidden="1"/>
    <cellStyle name="하이퍼링크" xfId="103" builtinId="8" hidden="1"/>
    <cellStyle name="하이퍼링크" xfId="105" builtinId="8" hidden="1"/>
    <cellStyle name="하이퍼링크" xfId="107" builtinId="8" hidden="1"/>
    <cellStyle name="하이퍼링크" xfId="109" builtinId="8" hidden="1"/>
    <cellStyle name="하이퍼링크" xfId="111" builtinId="8" hidden="1"/>
    <cellStyle name="하이퍼링크" xfId="113" builtinId="8" hidden="1"/>
    <cellStyle name="하이퍼링크" xfId="115" builtinId="8" hidden="1"/>
    <cellStyle name="하이퍼링크" xfId="117" builtinId="8" hidden="1"/>
    <cellStyle name="하이퍼링크" xfId="119" builtinId="8" hidden="1"/>
    <cellStyle name="하이퍼링크" xfId="121" builtinId="8" hidden="1"/>
    <cellStyle name="하이퍼링크" xfId="123" builtinId="8" hidden="1"/>
    <cellStyle name="하이퍼링크" xfId="125" builtinId="8" hidden="1"/>
    <cellStyle name="하이퍼링크" xfId="127" builtinId="8" hidden="1"/>
    <cellStyle name="하이퍼링크" xfId="129" builtinId="8" hidden="1"/>
    <cellStyle name="하이퍼링크" xfId="131" builtinId="8" hidden="1"/>
    <cellStyle name="하이퍼링크" xfId="133" builtinId="8" hidden="1"/>
    <cellStyle name="하이퍼링크" xfId="135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9"/>
  <sheetViews>
    <sheetView tabSelected="1" zoomScale="85" zoomScaleNormal="85" zoomScalePageLayoutView="85" workbookViewId="0">
      <selection activeCell="M45" sqref="M45"/>
    </sheetView>
  </sheetViews>
  <sheetFormatPr baseColWidth="10" defaultColWidth="11.140625" defaultRowHeight="18" x14ac:dyDescent="0.25"/>
  <cols>
    <col min="1" max="1" width="8.28515625" customWidth="1"/>
    <col min="2" max="52" width="8.7109375" customWidth="1"/>
  </cols>
  <sheetData>
    <row r="1" spans="1:53" x14ac:dyDescent="0.45">
      <c r="A1" s="4" t="s">
        <v>345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349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12</v>
      </c>
      <c r="O1" s="4" t="s">
        <v>11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326</v>
      </c>
      <c r="Z1" s="4" t="s">
        <v>327</v>
      </c>
      <c r="AA1" s="4" t="s">
        <v>328</v>
      </c>
      <c r="AB1" s="4" t="s">
        <v>329</v>
      </c>
      <c r="AC1" s="4" t="s">
        <v>330</v>
      </c>
      <c r="AD1" s="4" t="s">
        <v>331</v>
      </c>
      <c r="AE1" s="4" t="s">
        <v>332</v>
      </c>
      <c r="AF1" s="4" t="s">
        <v>23</v>
      </c>
      <c r="AG1" s="4" t="s">
        <v>24</v>
      </c>
      <c r="AH1" s="4" t="s">
        <v>25</v>
      </c>
      <c r="AI1" s="4" t="s">
        <v>26</v>
      </c>
      <c r="AJ1" s="4" t="s">
        <v>27</v>
      </c>
      <c r="AK1" s="4" t="s">
        <v>28</v>
      </c>
      <c r="AL1" s="4" t="s">
        <v>22</v>
      </c>
      <c r="AM1" s="4" t="s">
        <v>41</v>
      </c>
      <c r="AN1" s="4" t="s">
        <v>325</v>
      </c>
      <c r="AO1" s="4" t="s">
        <v>29</v>
      </c>
      <c r="AP1" s="4" t="s">
        <v>30</v>
      </c>
      <c r="AQ1" s="4" t="s">
        <v>31</v>
      </c>
      <c r="AR1" s="4" t="s">
        <v>32</v>
      </c>
      <c r="AS1" s="4" t="s">
        <v>33</v>
      </c>
      <c r="AT1" s="4" t="s">
        <v>34</v>
      </c>
      <c r="AU1" s="4" t="s">
        <v>35</v>
      </c>
      <c r="AV1" s="4" t="s">
        <v>36</v>
      </c>
      <c r="AW1" s="4" t="s">
        <v>37</v>
      </c>
      <c r="AX1" s="4" t="s">
        <v>38</v>
      </c>
      <c r="AY1" s="4" t="s">
        <v>39</v>
      </c>
      <c r="AZ1" s="4" t="s">
        <v>40</v>
      </c>
      <c r="BA1" s="4"/>
    </row>
    <row r="2" spans="1:53" x14ac:dyDescent="0.45">
      <c r="A2" s="4" t="s">
        <v>341</v>
      </c>
      <c r="B2" s="16"/>
      <c r="C2" s="15" t="s">
        <v>385</v>
      </c>
      <c r="D2" s="15" t="s">
        <v>385</v>
      </c>
      <c r="E2" s="15" t="s">
        <v>385</v>
      </c>
      <c r="F2" s="15" t="s">
        <v>385</v>
      </c>
      <c r="G2" s="15" t="s">
        <v>385</v>
      </c>
      <c r="H2" s="15" t="s">
        <v>385</v>
      </c>
      <c r="I2" s="15" t="s">
        <v>385</v>
      </c>
      <c r="J2" s="15" t="s">
        <v>385</v>
      </c>
      <c r="K2" s="15" t="s">
        <v>385</v>
      </c>
      <c r="L2" s="15" t="s">
        <v>385</v>
      </c>
      <c r="M2" s="15" t="s">
        <v>385</v>
      </c>
      <c r="N2" s="15" t="s">
        <v>385</v>
      </c>
      <c r="O2" s="15" t="s">
        <v>385</v>
      </c>
      <c r="P2" s="15" t="s">
        <v>385</v>
      </c>
      <c r="Q2" s="15" t="s">
        <v>385</v>
      </c>
      <c r="R2" s="15" t="s">
        <v>385</v>
      </c>
      <c r="S2" s="15" t="s">
        <v>385</v>
      </c>
      <c r="T2" s="15" t="s">
        <v>385</v>
      </c>
      <c r="U2" s="15" t="s">
        <v>385</v>
      </c>
      <c r="V2" s="15" t="s">
        <v>385</v>
      </c>
      <c r="W2" s="15" t="s">
        <v>385</v>
      </c>
      <c r="X2" s="15" t="s">
        <v>385</v>
      </c>
      <c r="Y2" s="15" t="s">
        <v>385</v>
      </c>
      <c r="Z2" s="15" t="s">
        <v>385</v>
      </c>
      <c r="AA2" s="15" t="s">
        <v>385</v>
      </c>
      <c r="AB2" s="15" t="s">
        <v>385</v>
      </c>
      <c r="AC2" s="15" t="s">
        <v>385</v>
      </c>
      <c r="AD2" s="15" t="s">
        <v>385</v>
      </c>
      <c r="AE2" s="15" t="s">
        <v>385</v>
      </c>
      <c r="AF2" s="15"/>
      <c r="AG2" s="15"/>
      <c r="AH2" s="15"/>
      <c r="AI2" s="15"/>
      <c r="AJ2" s="15" t="s">
        <v>431</v>
      </c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</row>
    <row r="3" spans="1:53" x14ac:dyDescent="0.45">
      <c r="A3" s="4" t="s">
        <v>342</v>
      </c>
      <c r="B3" s="16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 t="s">
        <v>385</v>
      </c>
      <c r="AN3" s="15" t="s">
        <v>431</v>
      </c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</row>
    <row r="4" spans="1:53" x14ac:dyDescent="0.45">
      <c r="A4" s="4" t="s">
        <v>343</v>
      </c>
      <c r="B4" s="16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 t="b">
        <v>1</v>
      </c>
      <c r="AG4" s="15" t="b">
        <v>1</v>
      </c>
      <c r="AH4" s="15" t="b">
        <v>1</v>
      </c>
      <c r="AI4" s="15" t="b">
        <v>0</v>
      </c>
      <c r="AJ4" s="15" t="b">
        <v>0</v>
      </c>
      <c r="AK4" s="15" t="b">
        <v>0</v>
      </c>
      <c r="AL4" s="15" t="b">
        <v>0</v>
      </c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</row>
    <row r="5" spans="1:53" x14ac:dyDescent="0.45">
      <c r="A5" s="4" t="s">
        <v>344</v>
      </c>
      <c r="B5" s="16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4">
        <v>6</v>
      </c>
      <c r="AG5" s="14">
        <v>6</v>
      </c>
      <c r="AH5" s="14">
        <v>10</v>
      </c>
      <c r="AI5" s="14">
        <v>0.5</v>
      </c>
      <c r="AJ5" s="14">
        <v>2</v>
      </c>
      <c r="AK5" s="14">
        <v>2.2000000000000002</v>
      </c>
      <c r="AL5" s="14">
        <v>2.6</v>
      </c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</row>
    <row r="6" spans="1:53" x14ac:dyDescent="0.45">
      <c r="A6" s="4" t="s">
        <v>42</v>
      </c>
      <c r="B6" s="16" t="s">
        <v>386</v>
      </c>
      <c r="C6" s="15" t="s">
        <v>387</v>
      </c>
      <c r="D6" s="15" t="s">
        <v>387</v>
      </c>
      <c r="E6" s="15" t="s">
        <v>387</v>
      </c>
      <c r="F6" s="15" t="s">
        <v>387</v>
      </c>
      <c r="G6" s="15" t="s">
        <v>387</v>
      </c>
      <c r="H6" s="15" t="s">
        <v>387</v>
      </c>
      <c r="I6" s="15" t="s">
        <v>387</v>
      </c>
      <c r="J6" s="15" t="s">
        <v>387</v>
      </c>
      <c r="K6" s="15" t="s">
        <v>387</v>
      </c>
      <c r="L6" s="15" t="s">
        <v>387</v>
      </c>
      <c r="M6" s="15" t="s">
        <v>387</v>
      </c>
      <c r="N6" s="15" t="s">
        <v>387</v>
      </c>
      <c r="O6" s="15" t="s">
        <v>387</v>
      </c>
      <c r="P6" s="15" t="s">
        <v>387</v>
      </c>
      <c r="Q6" s="15" t="s">
        <v>387</v>
      </c>
      <c r="R6" s="15" t="s">
        <v>387</v>
      </c>
      <c r="S6" s="15" t="s">
        <v>387</v>
      </c>
      <c r="T6" s="15" t="s">
        <v>387</v>
      </c>
      <c r="U6" s="15" t="s">
        <v>387</v>
      </c>
      <c r="V6" s="15" t="s">
        <v>387</v>
      </c>
      <c r="W6" s="15" t="s">
        <v>387</v>
      </c>
      <c r="X6" s="15" t="s">
        <v>387</v>
      </c>
      <c r="Y6" s="15" t="s">
        <v>387</v>
      </c>
      <c r="Z6" s="15" t="s">
        <v>387</v>
      </c>
      <c r="AA6" s="15" t="s">
        <v>387</v>
      </c>
      <c r="AB6" s="15" t="s">
        <v>387</v>
      </c>
      <c r="AC6" s="15" t="s">
        <v>387</v>
      </c>
      <c r="AD6" s="15" t="s">
        <v>387</v>
      </c>
      <c r="AE6" s="15" t="s">
        <v>387</v>
      </c>
      <c r="AF6" s="15" t="s">
        <v>389</v>
      </c>
      <c r="AG6" s="15" t="s">
        <v>389</v>
      </c>
      <c r="AH6" s="15" t="s">
        <v>389</v>
      </c>
      <c r="AI6" s="15" t="s">
        <v>389</v>
      </c>
      <c r="AJ6" s="15" t="s">
        <v>389</v>
      </c>
      <c r="AK6" s="15" t="s">
        <v>389</v>
      </c>
      <c r="AL6" s="15" t="s">
        <v>389</v>
      </c>
      <c r="AM6" s="15" t="s">
        <v>425</v>
      </c>
      <c r="AN6" s="15" t="s">
        <v>425</v>
      </c>
      <c r="AO6" s="15" t="s">
        <v>388</v>
      </c>
      <c r="AP6" s="15" t="s">
        <v>388</v>
      </c>
      <c r="AQ6" s="15" t="s">
        <v>388</v>
      </c>
      <c r="AR6" s="15" t="s">
        <v>388</v>
      </c>
      <c r="AS6" s="15" t="s">
        <v>388</v>
      </c>
      <c r="AT6" s="15" t="s">
        <v>388</v>
      </c>
      <c r="AU6" s="15" t="s">
        <v>388</v>
      </c>
      <c r="AV6" s="15" t="s">
        <v>388</v>
      </c>
      <c r="AW6" s="15" t="s">
        <v>388</v>
      </c>
      <c r="AX6" s="15" t="s">
        <v>388</v>
      </c>
      <c r="AY6" s="15" t="s">
        <v>388</v>
      </c>
      <c r="AZ6" s="15" t="s">
        <v>388</v>
      </c>
      <c r="BA6" s="15" t="s">
        <v>388</v>
      </c>
    </row>
    <row r="7" spans="1:53" x14ac:dyDescent="0.45">
      <c r="A7" s="4" t="s">
        <v>48</v>
      </c>
      <c r="B7" s="18">
        <v>122</v>
      </c>
      <c r="C7" s="15">
        <v>213</v>
      </c>
      <c r="D7" s="15">
        <v>298</v>
      </c>
      <c r="E7" s="15">
        <v>71</v>
      </c>
      <c r="F7" s="15">
        <v>155</v>
      </c>
      <c r="G7" s="15">
        <v>242</v>
      </c>
      <c r="H7" s="15">
        <v>327</v>
      </c>
      <c r="I7" s="15">
        <v>416</v>
      </c>
      <c r="J7" s="15">
        <v>506</v>
      </c>
      <c r="K7" s="15">
        <v>588</v>
      </c>
      <c r="L7" s="15">
        <v>673</v>
      </c>
      <c r="M7" s="15">
        <v>766</v>
      </c>
      <c r="N7" s="15">
        <v>848</v>
      </c>
      <c r="O7" s="15">
        <v>940</v>
      </c>
      <c r="P7" s="15">
        <v>1024</v>
      </c>
      <c r="Q7" s="15">
        <v>1112</v>
      </c>
      <c r="R7" s="15">
        <v>529</v>
      </c>
      <c r="S7" s="15">
        <v>622</v>
      </c>
      <c r="T7" s="15">
        <v>708</v>
      </c>
      <c r="U7" s="15">
        <v>800</v>
      </c>
      <c r="V7" s="15">
        <v>889</v>
      </c>
      <c r="W7" s="15">
        <v>983</v>
      </c>
      <c r="X7" s="15">
        <v>1071</v>
      </c>
      <c r="Y7" s="15">
        <v>1070</v>
      </c>
      <c r="Z7" s="15">
        <v>983</v>
      </c>
      <c r="AA7" s="15">
        <v>889</v>
      </c>
      <c r="AB7" s="15">
        <v>800</v>
      </c>
      <c r="AC7" s="15">
        <v>708</v>
      </c>
      <c r="AD7" s="15">
        <v>621</v>
      </c>
      <c r="AE7" s="15">
        <v>528</v>
      </c>
      <c r="AF7" s="15">
        <v>148</v>
      </c>
      <c r="AG7" s="15">
        <v>149</v>
      </c>
      <c r="AH7" s="15">
        <v>95</v>
      </c>
      <c r="AI7" s="15">
        <v>204</v>
      </c>
      <c r="AJ7" s="15">
        <v>59</v>
      </c>
      <c r="AK7" s="15">
        <v>52</v>
      </c>
      <c r="AL7" s="15">
        <v>194</v>
      </c>
      <c r="AM7" s="15">
        <v>410</v>
      </c>
      <c r="AN7" s="15">
        <v>406</v>
      </c>
      <c r="AO7" s="15">
        <v>174</v>
      </c>
      <c r="AP7" s="15">
        <v>140</v>
      </c>
      <c r="AQ7" s="15">
        <v>38</v>
      </c>
      <c r="AR7" s="15">
        <v>34</v>
      </c>
      <c r="AS7" s="15">
        <v>235</v>
      </c>
      <c r="AT7" s="15">
        <v>129</v>
      </c>
      <c r="AU7" s="15">
        <v>31</v>
      </c>
      <c r="AV7" s="15">
        <v>218</v>
      </c>
      <c r="AW7" s="15">
        <v>27</v>
      </c>
      <c r="AX7" s="15">
        <v>41</v>
      </c>
      <c r="AY7" s="15">
        <v>46</v>
      </c>
      <c r="AZ7" s="15">
        <v>28</v>
      </c>
      <c r="BA7" s="15">
        <v>218</v>
      </c>
    </row>
    <row r="8" spans="1:53" x14ac:dyDescent="0.45">
      <c r="A8" s="4" t="s">
        <v>47</v>
      </c>
      <c r="B8" s="18">
        <v>268</v>
      </c>
      <c r="C8" s="15">
        <v>239</v>
      </c>
      <c r="D8" s="15">
        <v>239</v>
      </c>
      <c r="E8" s="15">
        <v>239</v>
      </c>
      <c r="F8" s="15">
        <v>239</v>
      </c>
      <c r="G8" s="15">
        <v>239</v>
      </c>
      <c r="H8" s="15">
        <v>239</v>
      </c>
      <c r="I8" s="15">
        <v>239</v>
      </c>
      <c r="J8" s="15">
        <v>239</v>
      </c>
      <c r="K8" s="15">
        <v>239</v>
      </c>
      <c r="L8" s="15">
        <v>239</v>
      </c>
      <c r="M8" s="15">
        <v>239</v>
      </c>
      <c r="N8" s="15">
        <v>239</v>
      </c>
      <c r="O8" s="15">
        <v>239</v>
      </c>
      <c r="P8" s="15">
        <v>239</v>
      </c>
      <c r="Q8" s="15">
        <v>239</v>
      </c>
      <c r="R8" s="15">
        <v>234</v>
      </c>
      <c r="S8" s="15">
        <v>234</v>
      </c>
      <c r="T8" s="15">
        <v>234</v>
      </c>
      <c r="U8" s="15">
        <v>234</v>
      </c>
      <c r="V8" s="15">
        <v>234</v>
      </c>
      <c r="W8" s="15">
        <v>234</v>
      </c>
      <c r="X8" s="15">
        <v>234</v>
      </c>
      <c r="Y8" s="15">
        <v>235</v>
      </c>
      <c r="Z8" s="15">
        <v>234</v>
      </c>
      <c r="AA8" s="15">
        <v>235</v>
      </c>
      <c r="AB8" s="15">
        <v>234</v>
      </c>
      <c r="AC8" s="15">
        <v>235</v>
      </c>
      <c r="AD8" s="15">
        <v>234</v>
      </c>
      <c r="AE8" s="15">
        <v>235</v>
      </c>
      <c r="AF8" s="15">
        <v>254</v>
      </c>
      <c r="AG8" s="15">
        <v>254</v>
      </c>
      <c r="AH8" s="15">
        <v>254</v>
      </c>
      <c r="AI8" s="15">
        <v>277</v>
      </c>
      <c r="AJ8" s="15">
        <v>64</v>
      </c>
      <c r="AK8" s="15">
        <v>66</v>
      </c>
      <c r="AL8" s="15">
        <v>250</v>
      </c>
      <c r="AM8" s="15">
        <v>677</v>
      </c>
      <c r="AN8" s="15">
        <v>379</v>
      </c>
      <c r="AO8" s="15">
        <v>448</v>
      </c>
      <c r="AP8" s="15">
        <v>271</v>
      </c>
      <c r="AQ8" s="15">
        <v>70</v>
      </c>
      <c r="AR8" s="15">
        <v>70</v>
      </c>
      <c r="AS8" s="15">
        <v>232</v>
      </c>
      <c r="AT8" s="15">
        <v>70</v>
      </c>
      <c r="AU8" s="15">
        <v>70</v>
      </c>
      <c r="AV8" s="15">
        <v>248</v>
      </c>
      <c r="AW8" s="15">
        <v>57</v>
      </c>
      <c r="AX8" s="15">
        <v>70</v>
      </c>
      <c r="AY8" s="15">
        <v>70</v>
      </c>
      <c r="AZ8" s="15">
        <v>72</v>
      </c>
      <c r="BA8" s="15">
        <v>248</v>
      </c>
    </row>
    <row r="9" spans="1:53" x14ac:dyDescent="0.45">
      <c r="A9" s="4" t="s">
        <v>43</v>
      </c>
      <c r="B9" s="18">
        <v>475</v>
      </c>
      <c r="C9" s="15">
        <v>3169</v>
      </c>
      <c r="D9" s="15">
        <v>3085</v>
      </c>
      <c r="E9" s="15">
        <v>2680</v>
      </c>
      <c r="F9" s="15">
        <v>2596</v>
      </c>
      <c r="G9" s="15">
        <v>2509</v>
      </c>
      <c r="H9" s="15">
        <v>2423</v>
      </c>
      <c r="I9" s="15">
        <v>2335</v>
      </c>
      <c r="J9" s="15">
        <v>2246</v>
      </c>
      <c r="K9" s="15">
        <v>2162</v>
      </c>
      <c r="L9" s="15">
        <v>2078</v>
      </c>
      <c r="M9" s="15">
        <v>1985</v>
      </c>
      <c r="N9" s="15">
        <v>1903</v>
      </c>
      <c r="O9" s="15">
        <v>1812</v>
      </c>
      <c r="P9" s="15">
        <v>1728</v>
      </c>
      <c r="Q9" s="15">
        <v>1639</v>
      </c>
      <c r="R9" s="14"/>
      <c r="S9" s="15"/>
      <c r="T9" s="15"/>
      <c r="U9" s="15"/>
      <c r="V9" s="15"/>
      <c r="W9" s="15"/>
      <c r="X9" s="15"/>
      <c r="Y9" s="15">
        <v>1581</v>
      </c>
      <c r="Z9" s="15">
        <v>1669</v>
      </c>
      <c r="AA9" s="15">
        <v>1762</v>
      </c>
      <c r="AB9" s="15">
        <v>1852</v>
      </c>
      <c r="AC9" s="15">
        <v>1944</v>
      </c>
      <c r="AD9" s="15">
        <v>2030</v>
      </c>
      <c r="AE9" s="15">
        <v>2123</v>
      </c>
      <c r="AF9" s="15">
        <v>333</v>
      </c>
      <c r="AG9" s="15">
        <v>333</v>
      </c>
      <c r="AH9" s="15">
        <v>386</v>
      </c>
      <c r="AI9" s="15">
        <v>219</v>
      </c>
      <c r="AJ9" s="15">
        <v>114</v>
      </c>
      <c r="AK9" s="15">
        <v>126</v>
      </c>
      <c r="AL9" s="15">
        <v>292</v>
      </c>
      <c r="AM9" s="15"/>
      <c r="AN9" s="15"/>
      <c r="AO9" s="15">
        <v>462</v>
      </c>
      <c r="AP9" s="15">
        <v>320</v>
      </c>
      <c r="AQ9" s="15">
        <v>219</v>
      </c>
      <c r="AR9" s="15">
        <v>407</v>
      </c>
      <c r="AS9" s="15">
        <v>298</v>
      </c>
      <c r="AT9" s="15">
        <v>312</v>
      </c>
      <c r="AU9" s="15">
        <v>410</v>
      </c>
      <c r="AV9" s="15">
        <v>252</v>
      </c>
      <c r="AW9" s="15">
        <v>89</v>
      </c>
      <c r="AX9" s="15">
        <v>231</v>
      </c>
      <c r="AY9" s="15">
        <v>434</v>
      </c>
      <c r="AZ9" s="15"/>
      <c r="BA9" s="15">
        <v>252</v>
      </c>
    </row>
    <row r="10" spans="1:53" x14ac:dyDescent="0.45">
      <c r="A10" s="4" t="s">
        <v>44</v>
      </c>
      <c r="B10" s="18">
        <v>135</v>
      </c>
      <c r="C10" s="15">
        <v>256</v>
      </c>
      <c r="D10" s="15">
        <v>256</v>
      </c>
      <c r="E10" s="15">
        <v>256</v>
      </c>
      <c r="F10" s="15">
        <v>256</v>
      </c>
      <c r="G10" s="15">
        <v>256</v>
      </c>
      <c r="H10" s="15">
        <v>256</v>
      </c>
      <c r="I10" s="15">
        <v>256</v>
      </c>
      <c r="J10" s="15">
        <v>256</v>
      </c>
      <c r="K10" s="15">
        <v>256</v>
      </c>
      <c r="L10" s="15">
        <v>256</v>
      </c>
      <c r="M10" s="15">
        <v>256</v>
      </c>
      <c r="N10" s="15">
        <v>256</v>
      </c>
      <c r="O10" s="15">
        <v>256</v>
      </c>
      <c r="P10" s="15">
        <v>256</v>
      </c>
      <c r="Q10" s="15">
        <v>256</v>
      </c>
      <c r="R10" s="15"/>
      <c r="S10" s="15"/>
      <c r="T10" s="15"/>
      <c r="U10" s="15"/>
      <c r="V10" s="17"/>
      <c r="W10" s="17"/>
      <c r="X10" s="17"/>
      <c r="Y10" s="17">
        <v>243</v>
      </c>
      <c r="Z10" s="17">
        <v>243</v>
      </c>
      <c r="AA10" s="17">
        <v>243</v>
      </c>
      <c r="AB10" s="17">
        <v>243</v>
      </c>
      <c r="AC10" s="15">
        <v>243</v>
      </c>
      <c r="AD10" s="15">
        <v>243</v>
      </c>
      <c r="AE10" s="15">
        <v>243</v>
      </c>
      <c r="AF10" s="15">
        <v>254</v>
      </c>
      <c r="AG10" s="15">
        <v>254</v>
      </c>
      <c r="AH10" s="15">
        <v>254</v>
      </c>
      <c r="AI10" s="15">
        <v>307</v>
      </c>
      <c r="AJ10" s="15">
        <v>106</v>
      </c>
      <c r="AK10" s="15">
        <v>70</v>
      </c>
      <c r="AL10" s="15">
        <v>253</v>
      </c>
      <c r="AM10" s="15"/>
      <c r="AN10" s="15"/>
      <c r="AO10" s="15">
        <v>447</v>
      </c>
      <c r="AP10" s="15">
        <v>237</v>
      </c>
      <c r="AQ10" s="15">
        <v>70</v>
      </c>
      <c r="AR10" s="15">
        <v>70</v>
      </c>
      <c r="AS10" s="15">
        <v>234</v>
      </c>
      <c r="AT10" s="15">
        <v>70</v>
      </c>
      <c r="AU10" s="15">
        <v>70</v>
      </c>
      <c r="AV10" s="15">
        <v>248</v>
      </c>
      <c r="AW10" s="15">
        <v>60</v>
      </c>
      <c r="AX10" s="15">
        <v>70</v>
      </c>
      <c r="AY10" s="15">
        <v>70</v>
      </c>
      <c r="AZ10" s="15"/>
      <c r="BA10" s="15">
        <v>248</v>
      </c>
    </row>
    <row r="11" spans="1:53" x14ac:dyDescent="0.45">
      <c r="A11" s="4" t="s">
        <v>45</v>
      </c>
      <c r="B11" s="15"/>
      <c r="C11" s="15">
        <v>678</v>
      </c>
      <c r="D11" s="15">
        <v>763</v>
      </c>
      <c r="E11" s="15">
        <v>535</v>
      </c>
      <c r="F11" s="15">
        <v>621</v>
      </c>
      <c r="G11" s="15">
        <v>706</v>
      </c>
      <c r="H11" s="15">
        <v>792</v>
      </c>
      <c r="I11" s="15">
        <v>880</v>
      </c>
      <c r="J11" s="15">
        <v>970</v>
      </c>
      <c r="K11" s="15">
        <v>1053</v>
      </c>
      <c r="L11" s="15">
        <v>1138</v>
      </c>
      <c r="M11" s="15">
        <v>1231</v>
      </c>
      <c r="N11" s="15">
        <v>1313</v>
      </c>
      <c r="O11" s="15">
        <v>1404</v>
      </c>
      <c r="P11" s="15">
        <v>1488</v>
      </c>
      <c r="Q11" s="15">
        <v>1572</v>
      </c>
      <c r="R11" s="15">
        <v>1008</v>
      </c>
      <c r="S11" s="15">
        <v>1101</v>
      </c>
      <c r="T11" s="15">
        <v>1188</v>
      </c>
      <c r="U11" s="15">
        <v>1279</v>
      </c>
      <c r="V11" s="15">
        <v>1369</v>
      </c>
      <c r="W11" s="15">
        <v>1463</v>
      </c>
      <c r="X11" s="15">
        <v>1550</v>
      </c>
      <c r="Y11" s="15">
        <v>1550</v>
      </c>
      <c r="Z11" s="15">
        <v>1463</v>
      </c>
      <c r="AA11" s="15">
        <v>1368</v>
      </c>
      <c r="AB11" s="15">
        <v>1280</v>
      </c>
      <c r="AC11" s="15">
        <v>1188</v>
      </c>
      <c r="AD11" s="15">
        <v>1101</v>
      </c>
      <c r="AE11" s="15">
        <v>1008</v>
      </c>
      <c r="AF11" s="15"/>
      <c r="AG11" s="15"/>
      <c r="AH11" s="15"/>
      <c r="AI11" s="15"/>
      <c r="AJ11" s="15">
        <v>85</v>
      </c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</row>
    <row r="12" spans="1:53" x14ac:dyDescent="0.45">
      <c r="A12" s="4" t="s">
        <v>46</v>
      </c>
      <c r="B12" s="15"/>
      <c r="C12" s="15">
        <v>279</v>
      </c>
      <c r="D12" s="15">
        <v>280</v>
      </c>
      <c r="E12" s="15">
        <v>279</v>
      </c>
      <c r="F12" s="15">
        <v>279</v>
      </c>
      <c r="G12" s="15">
        <v>279</v>
      </c>
      <c r="H12" s="15">
        <v>279</v>
      </c>
      <c r="I12" s="15">
        <v>279</v>
      </c>
      <c r="J12" s="15">
        <v>279</v>
      </c>
      <c r="K12" s="15">
        <v>279</v>
      </c>
      <c r="L12" s="15">
        <v>279</v>
      </c>
      <c r="M12" s="15">
        <v>279</v>
      </c>
      <c r="N12" s="15">
        <v>279</v>
      </c>
      <c r="O12" s="15">
        <v>278</v>
      </c>
      <c r="P12" s="15">
        <v>279</v>
      </c>
      <c r="Q12" s="15">
        <v>279</v>
      </c>
      <c r="R12" s="15">
        <v>275</v>
      </c>
      <c r="S12" s="15">
        <v>275</v>
      </c>
      <c r="T12" s="15">
        <v>275</v>
      </c>
      <c r="U12" s="15">
        <v>275</v>
      </c>
      <c r="V12" s="15">
        <v>275</v>
      </c>
      <c r="W12" s="15">
        <v>275</v>
      </c>
      <c r="X12" s="15">
        <v>275</v>
      </c>
      <c r="Y12" s="15">
        <v>275</v>
      </c>
      <c r="Z12" s="15">
        <v>275</v>
      </c>
      <c r="AA12" s="15">
        <v>275</v>
      </c>
      <c r="AB12" s="15">
        <v>275</v>
      </c>
      <c r="AC12" s="15">
        <v>275</v>
      </c>
      <c r="AD12" s="15">
        <v>275</v>
      </c>
      <c r="AE12" s="15">
        <v>275</v>
      </c>
      <c r="AF12" s="15"/>
      <c r="AG12" s="15"/>
      <c r="AH12" s="15"/>
      <c r="AI12" s="15"/>
      <c r="AJ12" s="15">
        <v>30</v>
      </c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</row>
    <row r="13" spans="1:53" x14ac:dyDescent="0.45">
      <c r="A13" s="4" t="s">
        <v>401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x14ac:dyDescent="0.45">
      <c r="A14" s="4" t="s">
        <v>404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x14ac:dyDescent="0.45">
      <c r="A15" s="4" t="s">
        <v>335</v>
      </c>
      <c r="B15" s="20">
        <v>248</v>
      </c>
      <c r="C15" s="20">
        <v>3166</v>
      </c>
      <c r="D15" s="20">
        <v>3081</v>
      </c>
      <c r="E15" s="20">
        <v>2677</v>
      </c>
      <c r="F15" s="20">
        <v>2591</v>
      </c>
      <c r="G15" s="20">
        <v>2506</v>
      </c>
      <c r="H15" s="20">
        <v>2420</v>
      </c>
      <c r="I15" s="20">
        <v>2332</v>
      </c>
      <c r="J15" s="20">
        <v>2243</v>
      </c>
      <c r="K15" s="20">
        <v>2159</v>
      </c>
      <c r="L15" s="20">
        <v>2075</v>
      </c>
      <c r="M15" s="20">
        <v>1982</v>
      </c>
      <c r="N15" s="20">
        <v>1899</v>
      </c>
      <c r="O15" s="20">
        <v>1808</v>
      </c>
      <c r="P15" s="20">
        <v>1725</v>
      </c>
      <c r="Q15" s="20">
        <v>1636</v>
      </c>
      <c r="R15" s="20">
        <v>2206</v>
      </c>
      <c r="S15" s="20">
        <v>2114</v>
      </c>
      <c r="T15" s="20">
        <v>2027</v>
      </c>
      <c r="U15" s="20">
        <v>1936</v>
      </c>
      <c r="V15" s="20">
        <v>1846</v>
      </c>
      <c r="W15" s="20">
        <v>1753</v>
      </c>
      <c r="X15" s="20">
        <v>1665</v>
      </c>
      <c r="Y15" s="20"/>
      <c r="Z15" s="20"/>
      <c r="AA15" s="20"/>
      <c r="AB15" s="20"/>
      <c r="AC15" s="20"/>
      <c r="AD15" s="20"/>
      <c r="AE15" s="20"/>
      <c r="AF15" s="20">
        <v>149</v>
      </c>
      <c r="AG15" s="20"/>
      <c r="AH15" s="20"/>
      <c r="AI15" s="20">
        <v>253</v>
      </c>
      <c r="AJ15" s="20">
        <v>85</v>
      </c>
      <c r="AK15" s="20"/>
      <c r="AL15" s="20"/>
      <c r="AM15" s="20">
        <v>411</v>
      </c>
      <c r="AN15" s="20">
        <v>135</v>
      </c>
      <c r="AO15" s="20">
        <v>296</v>
      </c>
      <c r="AP15" s="20"/>
      <c r="AQ15" s="20"/>
      <c r="AR15" s="20"/>
      <c r="AS15" s="20"/>
      <c r="AT15" s="20"/>
      <c r="AU15" s="20"/>
      <c r="AV15" s="20">
        <v>245</v>
      </c>
      <c r="AW15" s="20"/>
      <c r="AX15" s="20"/>
      <c r="AY15" s="20"/>
      <c r="AZ15" s="20">
        <v>104</v>
      </c>
      <c r="BA15" s="20">
        <v>245</v>
      </c>
    </row>
    <row r="16" spans="1:53" x14ac:dyDescent="0.45">
      <c r="A16" s="4" t="s">
        <v>336</v>
      </c>
      <c r="B16" s="20">
        <v>86</v>
      </c>
      <c r="C16" s="20">
        <v>220</v>
      </c>
      <c r="D16" s="20">
        <v>220</v>
      </c>
      <c r="E16" s="20">
        <v>220</v>
      </c>
      <c r="F16" s="20">
        <v>220</v>
      </c>
      <c r="G16" s="20">
        <v>220</v>
      </c>
      <c r="H16" s="20">
        <v>220</v>
      </c>
      <c r="I16" s="20">
        <v>220</v>
      </c>
      <c r="J16" s="20">
        <v>220</v>
      </c>
      <c r="K16" s="20">
        <v>220</v>
      </c>
      <c r="L16" s="20">
        <v>220</v>
      </c>
      <c r="M16" s="20">
        <v>220</v>
      </c>
      <c r="N16" s="20">
        <v>220</v>
      </c>
      <c r="O16" s="20">
        <v>220</v>
      </c>
      <c r="P16" s="20">
        <v>220</v>
      </c>
      <c r="Q16" s="20">
        <v>220</v>
      </c>
      <c r="R16" s="20">
        <v>211</v>
      </c>
      <c r="S16" s="20">
        <v>209</v>
      </c>
      <c r="T16" s="20">
        <v>209</v>
      </c>
      <c r="U16" s="20">
        <v>209</v>
      </c>
      <c r="V16" s="20">
        <v>209</v>
      </c>
      <c r="W16" s="20">
        <v>209</v>
      </c>
      <c r="X16" s="20">
        <v>209</v>
      </c>
      <c r="Y16" s="20"/>
      <c r="Z16" s="20"/>
      <c r="AA16" s="20"/>
      <c r="AB16" s="20"/>
      <c r="AC16" s="20"/>
      <c r="AD16" s="20"/>
      <c r="AE16" s="20"/>
      <c r="AF16" s="20">
        <v>109</v>
      </c>
      <c r="AG16" s="20"/>
      <c r="AH16" s="20"/>
      <c r="AI16" s="20">
        <v>222</v>
      </c>
      <c r="AJ16" s="20">
        <v>40</v>
      </c>
      <c r="AK16" s="20"/>
      <c r="AL16" s="20"/>
      <c r="AM16" s="20">
        <v>258</v>
      </c>
      <c r="AN16" s="20">
        <v>111</v>
      </c>
      <c r="AO16" s="20">
        <v>46</v>
      </c>
      <c r="AP16" s="20"/>
      <c r="AQ16" s="20"/>
      <c r="AR16" s="20"/>
      <c r="AS16" s="20"/>
      <c r="AT16" s="20"/>
      <c r="AU16" s="20"/>
      <c r="AV16" s="20">
        <v>208</v>
      </c>
      <c r="AW16" s="20"/>
      <c r="AX16" s="20"/>
      <c r="AY16" s="20"/>
      <c r="AZ16" s="20">
        <v>30</v>
      </c>
      <c r="BA16" s="20">
        <v>208</v>
      </c>
    </row>
    <row r="17" spans="1:53" x14ac:dyDescent="0.45">
      <c r="A17" s="4" t="s">
        <v>337</v>
      </c>
      <c r="B17" s="20">
        <v>303</v>
      </c>
      <c r="C17" s="20">
        <v>3177</v>
      </c>
      <c r="D17" s="20">
        <v>3091</v>
      </c>
      <c r="E17" s="20">
        <v>2687</v>
      </c>
      <c r="F17" s="20">
        <v>2602</v>
      </c>
      <c r="G17" s="20">
        <v>2515</v>
      </c>
      <c r="H17" s="20">
        <v>2430</v>
      </c>
      <c r="I17" s="20">
        <v>2342</v>
      </c>
      <c r="J17" s="20">
        <v>2252</v>
      </c>
      <c r="K17" s="20">
        <v>2168</v>
      </c>
      <c r="L17" s="20">
        <v>2085</v>
      </c>
      <c r="M17" s="20">
        <v>1991</v>
      </c>
      <c r="N17" s="20">
        <v>1909</v>
      </c>
      <c r="O17" s="20">
        <v>1819</v>
      </c>
      <c r="P17" s="20">
        <v>1734</v>
      </c>
      <c r="Q17" s="20">
        <v>1646</v>
      </c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>
        <v>453</v>
      </c>
      <c r="AN17" s="20">
        <v>215</v>
      </c>
      <c r="AO17" s="20">
        <v>246</v>
      </c>
      <c r="AP17" s="20"/>
      <c r="AQ17" s="20"/>
      <c r="AR17" s="20"/>
      <c r="AS17" s="20"/>
      <c r="AT17" s="20"/>
      <c r="AU17" s="20"/>
      <c r="AV17" s="20">
        <v>256</v>
      </c>
      <c r="AW17" s="20"/>
      <c r="AX17" s="20"/>
      <c r="AY17" s="20"/>
      <c r="AZ17" s="20">
        <v>155</v>
      </c>
      <c r="BA17" s="20">
        <v>256</v>
      </c>
    </row>
    <row r="18" spans="1:53" x14ac:dyDescent="0.45">
      <c r="A18" s="4" t="s">
        <v>338</v>
      </c>
      <c r="B18" s="20">
        <v>86</v>
      </c>
      <c r="C18" s="20">
        <v>230</v>
      </c>
      <c r="D18" s="20">
        <v>230</v>
      </c>
      <c r="E18" s="20">
        <v>230</v>
      </c>
      <c r="F18" s="20">
        <v>230</v>
      </c>
      <c r="G18" s="20">
        <v>230</v>
      </c>
      <c r="H18" s="20">
        <v>230</v>
      </c>
      <c r="I18" s="20">
        <v>230</v>
      </c>
      <c r="J18" s="20">
        <v>230</v>
      </c>
      <c r="K18" s="20">
        <v>230</v>
      </c>
      <c r="L18" s="20">
        <v>230</v>
      </c>
      <c r="M18" s="20">
        <v>230</v>
      </c>
      <c r="N18" s="20">
        <v>230</v>
      </c>
      <c r="O18" s="20">
        <v>230</v>
      </c>
      <c r="P18" s="20">
        <v>230</v>
      </c>
      <c r="Q18" s="20">
        <v>230</v>
      </c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>
        <v>216</v>
      </c>
      <c r="AN18" s="20">
        <v>181</v>
      </c>
      <c r="AO18" s="20">
        <v>213</v>
      </c>
      <c r="AP18" s="20"/>
      <c r="AQ18" s="20"/>
      <c r="AR18" s="20"/>
      <c r="AS18" s="20"/>
      <c r="AT18" s="20"/>
      <c r="AU18" s="20"/>
      <c r="AV18" s="20">
        <v>219</v>
      </c>
      <c r="AW18" s="20"/>
      <c r="AX18" s="20"/>
      <c r="AY18" s="20"/>
      <c r="AZ18" s="20">
        <v>87</v>
      </c>
      <c r="BA18" s="20">
        <v>219</v>
      </c>
    </row>
    <row r="19" spans="1:53" x14ac:dyDescent="0.45">
      <c r="A19" s="4" t="s">
        <v>339</v>
      </c>
      <c r="B19" s="20">
        <v>472</v>
      </c>
      <c r="C19" s="20">
        <v>3174</v>
      </c>
      <c r="D19" s="20">
        <v>3089</v>
      </c>
      <c r="E19" s="20">
        <v>2684</v>
      </c>
      <c r="F19" s="20">
        <v>2599</v>
      </c>
      <c r="G19" s="20">
        <v>2514</v>
      </c>
      <c r="H19" s="20">
        <v>2428</v>
      </c>
      <c r="I19" s="20">
        <v>2340</v>
      </c>
      <c r="J19" s="20">
        <v>2250</v>
      </c>
      <c r="K19" s="20">
        <v>2166</v>
      </c>
      <c r="L19" s="20">
        <v>2083</v>
      </c>
      <c r="M19" s="20">
        <v>1989</v>
      </c>
      <c r="N19" s="20">
        <v>1907</v>
      </c>
      <c r="O19" s="20">
        <v>1816</v>
      </c>
      <c r="P19" s="20">
        <v>1732</v>
      </c>
      <c r="Q19" s="20">
        <v>1643</v>
      </c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>
        <v>448</v>
      </c>
      <c r="AN19" s="20"/>
      <c r="AO19" s="20"/>
      <c r="AP19" s="20"/>
      <c r="AQ19" s="20"/>
      <c r="AR19" s="20"/>
      <c r="AS19" s="20"/>
      <c r="AT19" s="20"/>
      <c r="AU19" s="20"/>
      <c r="AV19" s="20">
        <v>254</v>
      </c>
      <c r="AW19" s="20"/>
      <c r="AX19" s="20"/>
      <c r="AY19" s="20"/>
      <c r="AZ19" s="20">
        <v>158</v>
      </c>
      <c r="BA19" s="20">
        <v>254</v>
      </c>
    </row>
    <row r="20" spans="1:53" x14ac:dyDescent="0.45">
      <c r="A20" s="4" t="s">
        <v>340</v>
      </c>
      <c r="B20" s="20">
        <v>135</v>
      </c>
      <c r="C20" s="20">
        <v>283</v>
      </c>
      <c r="D20" s="20">
        <v>283</v>
      </c>
      <c r="E20" s="20">
        <v>283</v>
      </c>
      <c r="F20" s="20">
        <v>283</v>
      </c>
      <c r="G20" s="20">
        <v>283</v>
      </c>
      <c r="H20" s="20">
        <v>283</v>
      </c>
      <c r="I20" s="20">
        <v>283</v>
      </c>
      <c r="J20" s="20">
        <v>283</v>
      </c>
      <c r="K20" s="20">
        <v>283</v>
      </c>
      <c r="L20" s="20">
        <v>283</v>
      </c>
      <c r="M20" s="20">
        <v>283</v>
      </c>
      <c r="N20" s="20">
        <v>283</v>
      </c>
      <c r="O20" s="20">
        <v>283</v>
      </c>
      <c r="P20" s="20">
        <v>283</v>
      </c>
      <c r="Q20" s="20">
        <v>283</v>
      </c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>
        <v>268</v>
      </c>
      <c r="AN20" s="20"/>
      <c r="AO20" s="20"/>
      <c r="AP20" s="20"/>
      <c r="AQ20" s="20"/>
      <c r="AR20" s="20"/>
      <c r="AS20" s="20"/>
      <c r="AT20" s="20"/>
      <c r="AU20" s="20"/>
      <c r="AV20" s="20">
        <v>291</v>
      </c>
      <c r="AW20" s="20"/>
      <c r="AX20" s="20"/>
      <c r="AY20" s="20"/>
      <c r="AZ20" s="20">
        <v>129</v>
      </c>
      <c r="BA20" s="20">
        <v>291</v>
      </c>
    </row>
    <row r="21" spans="1:53" s="19" customFormat="1" x14ac:dyDescent="0.45">
      <c r="A21" s="20" t="s">
        <v>489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</row>
    <row r="22" spans="1:53" s="19" customFormat="1" x14ac:dyDescent="0.45">
      <c r="A22" s="20" t="s">
        <v>492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</row>
    <row r="23" spans="1:53" x14ac:dyDescent="0.45">
      <c r="A23" s="4" t="s">
        <v>365</v>
      </c>
      <c r="B23" s="20" t="s">
        <v>432</v>
      </c>
      <c r="C23" s="20" t="s">
        <v>433</v>
      </c>
      <c r="D23" s="20" t="s">
        <v>434</v>
      </c>
      <c r="E23" s="20" t="s">
        <v>435</v>
      </c>
      <c r="F23" s="20" t="s">
        <v>436</v>
      </c>
      <c r="G23" s="20" t="s">
        <v>437</v>
      </c>
      <c r="H23" s="20" t="s">
        <v>438</v>
      </c>
      <c r="I23" s="20" t="s">
        <v>439</v>
      </c>
      <c r="J23" s="20" t="s">
        <v>440</v>
      </c>
      <c r="K23" s="20" t="s">
        <v>441</v>
      </c>
      <c r="L23" s="20" t="s">
        <v>442</v>
      </c>
      <c r="M23" s="20" t="s">
        <v>443</v>
      </c>
      <c r="N23" s="20" t="s">
        <v>444</v>
      </c>
      <c r="O23" s="20" t="s">
        <v>445</v>
      </c>
      <c r="P23" s="20" t="s">
        <v>446</v>
      </c>
      <c r="Q23" s="20" t="s">
        <v>447</v>
      </c>
      <c r="R23" s="20" t="s">
        <v>448</v>
      </c>
      <c r="S23" s="20" t="s">
        <v>449</v>
      </c>
      <c r="T23" s="20" t="s">
        <v>450</v>
      </c>
      <c r="U23" s="20" t="s">
        <v>451</v>
      </c>
      <c r="V23" s="20" t="s">
        <v>452</v>
      </c>
      <c r="W23" s="20" t="s">
        <v>453</v>
      </c>
      <c r="X23" s="20" t="s">
        <v>454</v>
      </c>
      <c r="Y23" s="20" t="s">
        <v>455</v>
      </c>
      <c r="Z23" s="20" t="s">
        <v>456</v>
      </c>
      <c r="AA23" s="20" t="s">
        <v>457</v>
      </c>
      <c r="AB23" s="20" t="s">
        <v>458</v>
      </c>
      <c r="AC23" s="20" t="s">
        <v>459</v>
      </c>
      <c r="AD23" s="20" t="s">
        <v>460</v>
      </c>
      <c r="AE23" s="20" t="s">
        <v>461</v>
      </c>
      <c r="AF23" s="20" t="s">
        <v>462</v>
      </c>
      <c r="AG23" s="20" t="s">
        <v>463</v>
      </c>
      <c r="AH23" s="20" t="s">
        <v>464</v>
      </c>
      <c r="AI23" s="20" t="s">
        <v>465</v>
      </c>
      <c r="AJ23" s="20" t="s">
        <v>466</v>
      </c>
      <c r="AK23" s="20" t="s">
        <v>467</v>
      </c>
      <c r="AL23" s="20" t="s">
        <v>468</v>
      </c>
      <c r="AM23" s="20" t="s">
        <v>469</v>
      </c>
      <c r="AN23" s="20" t="s">
        <v>470</v>
      </c>
      <c r="AO23" s="20" t="s">
        <v>471</v>
      </c>
      <c r="AP23" s="20" t="s">
        <v>472</v>
      </c>
      <c r="AQ23" s="20" t="s">
        <v>473</v>
      </c>
      <c r="AR23" s="20" t="s">
        <v>474</v>
      </c>
      <c r="AS23" s="20" t="s">
        <v>475</v>
      </c>
      <c r="AT23" s="20" t="s">
        <v>476</v>
      </c>
      <c r="AU23" s="20" t="s">
        <v>477</v>
      </c>
      <c r="AV23" s="20" t="s">
        <v>478</v>
      </c>
      <c r="AW23" s="20" t="s">
        <v>479</v>
      </c>
      <c r="AX23" s="20" t="s">
        <v>480</v>
      </c>
      <c r="AY23" s="20" t="s">
        <v>481</v>
      </c>
      <c r="AZ23" s="20" t="s">
        <v>482</v>
      </c>
      <c r="BA23" s="20" t="s">
        <v>483</v>
      </c>
    </row>
    <row r="24" spans="1:53" x14ac:dyDescent="0.45">
      <c r="A24" s="4" t="s">
        <v>334</v>
      </c>
      <c r="B24" s="20">
        <v>14</v>
      </c>
      <c r="C24" s="20">
        <v>13</v>
      </c>
      <c r="D24" s="20">
        <v>13</v>
      </c>
      <c r="E24" s="20">
        <v>13</v>
      </c>
      <c r="F24" s="20">
        <v>13</v>
      </c>
      <c r="G24" s="20">
        <v>13</v>
      </c>
      <c r="H24" s="20">
        <v>13</v>
      </c>
      <c r="I24" s="20">
        <v>13</v>
      </c>
      <c r="J24" s="20">
        <v>13</v>
      </c>
      <c r="K24" s="20">
        <v>13</v>
      </c>
      <c r="L24" s="20">
        <v>13</v>
      </c>
      <c r="M24" s="20">
        <v>13</v>
      </c>
      <c r="N24" s="20">
        <v>13</v>
      </c>
      <c r="O24" s="20">
        <v>13</v>
      </c>
      <c r="P24" s="20">
        <v>13</v>
      </c>
      <c r="Q24" s="20">
        <v>13</v>
      </c>
      <c r="R24" s="20">
        <v>13</v>
      </c>
      <c r="S24" s="20">
        <v>13</v>
      </c>
      <c r="T24" s="20">
        <v>13</v>
      </c>
      <c r="U24" s="20">
        <v>13</v>
      </c>
      <c r="V24" s="20">
        <v>13</v>
      </c>
      <c r="W24" s="20">
        <v>13</v>
      </c>
      <c r="X24" s="20">
        <v>13</v>
      </c>
      <c r="Y24" s="20">
        <v>13</v>
      </c>
      <c r="Z24" s="20">
        <v>13</v>
      </c>
      <c r="AA24" s="20">
        <v>13</v>
      </c>
      <c r="AB24" s="20">
        <v>13</v>
      </c>
      <c r="AC24" s="20">
        <v>13</v>
      </c>
      <c r="AD24" s="20">
        <v>13</v>
      </c>
      <c r="AE24" s="20">
        <v>13</v>
      </c>
      <c r="AF24" s="20">
        <v>10</v>
      </c>
      <c r="AG24" s="20">
        <v>10</v>
      </c>
      <c r="AH24" s="20">
        <v>10</v>
      </c>
      <c r="AI24" s="20">
        <v>9</v>
      </c>
      <c r="AJ24" s="20">
        <v>9</v>
      </c>
      <c r="AK24" s="20">
        <v>9</v>
      </c>
      <c r="AL24" s="20">
        <v>9</v>
      </c>
      <c r="AM24" s="20">
        <v>20</v>
      </c>
      <c r="AN24" s="20">
        <v>20</v>
      </c>
      <c r="AO24" s="20">
        <v>7</v>
      </c>
      <c r="AP24" s="20">
        <v>7</v>
      </c>
      <c r="AQ24" s="20">
        <v>7</v>
      </c>
      <c r="AR24" s="20">
        <v>7</v>
      </c>
      <c r="AS24" s="20">
        <v>7</v>
      </c>
      <c r="AT24" s="20">
        <v>7</v>
      </c>
      <c r="AU24" s="20">
        <v>7</v>
      </c>
      <c r="AV24" s="20">
        <v>7</v>
      </c>
      <c r="AW24" s="20">
        <v>7</v>
      </c>
      <c r="AX24" s="20">
        <v>7</v>
      </c>
      <c r="AY24" s="20">
        <v>7</v>
      </c>
      <c r="AZ24" s="20">
        <v>7</v>
      </c>
      <c r="BA24" s="20">
        <v>7</v>
      </c>
    </row>
    <row r="25" spans="1:53" s="4" customFormat="1" x14ac:dyDescent="0.45">
      <c r="A25" s="4" t="s">
        <v>372</v>
      </c>
      <c r="B25" s="20">
        <v>525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</row>
    <row r="26" spans="1:53" s="4" customFormat="1" x14ac:dyDescent="0.45">
      <c r="A26" s="4" t="s">
        <v>378</v>
      </c>
      <c r="B26" s="20">
        <v>255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</row>
    <row r="27" spans="1:53" x14ac:dyDescent="0.45">
      <c r="B27" s="20">
        <v>0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</row>
    <row r="29" spans="1:53" x14ac:dyDescent="0.45">
      <c r="C29" s="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zoomScale="122" zoomScaleNormal="70" zoomScalePageLayoutView="70" workbookViewId="0">
      <selection activeCell="B24" sqref="B24:AE24"/>
    </sheetView>
  </sheetViews>
  <sheetFormatPr baseColWidth="10" defaultColWidth="8.7109375" defaultRowHeight="18" x14ac:dyDescent="0.25"/>
  <cols>
    <col min="23" max="23" width="11.28515625" customWidth="1"/>
    <col min="24" max="24" width="12" customWidth="1"/>
    <col min="30" max="30" width="11" customWidth="1"/>
    <col min="31" max="31" width="12.28515625" customWidth="1"/>
  </cols>
  <sheetData>
    <row r="1" spans="1:31" x14ac:dyDescent="0.45">
      <c r="A1" s="4" t="s">
        <v>350</v>
      </c>
      <c r="B1" s="4" t="s">
        <v>0</v>
      </c>
      <c r="C1" s="4" t="s">
        <v>179</v>
      </c>
      <c r="D1" s="4" t="s">
        <v>180</v>
      </c>
      <c r="E1" s="4" t="s">
        <v>181</v>
      </c>
      <c r="F1" s="4" t="s">
        <v>182</v>
      </c>
      <c r="G1" s="4" t="s">
        <v>183</v>
      </c>
      <c r="H1" s="4" t="s">
        <v>184</v>
      </c>
      <c r="I1" s="4" t="s">
        <v>185</v>
      </c>
      <c r="J1" s="4" t="s">
        <v>186</v>
      </c>
      <c r="K1" s="4" t="s">
        <v>187</v>
      </c>
      <c r="L1" s="4" t="s">
        <v>188</v>
      </c>
      <c r="M1" s="4" t="s">
        <v>189</v>
      </c>
      <c r="N1" s="4" t="s">
        <v>190</v>
      </c>
      <c r="O1" s="4" t="s">
        <v>191</v>
      </c>
      <c r="P1" s="4" t="s">
        <v>192</v>
      </c>
      <c r="Q1" s="4" t="s">
        <v>193</v>
      </c>
      <c r="R1" s="4" t="s">
        <v>194</v>
      </c>
      <c r="S1" s="4" t="s">
        <v>195</v>
      </c>
      <c r="T1" s="4" t="s">
        <v>176</v>
      </c>
      <c r="U1" s="12" t="s">
        <v>196</v>
      </c>
      <c r="V1" s="12" t="s">
        <v>197</v>
      </c>
      <c r="W1" s="6" t="s">
        <v>160</v>
      </c>
      <c r="X1" s="6" t="s">
        <v>155</v>
      </c>
      <c r="Y1" s="6" t="s">
        <v>49</v>
      </c>
      <c r="Z1" s="6" t="s">
        <v>50</v>
      </c>
      <c r="AA1" s="6" t="s">
        <v>156</v>
      </c>
      <c r="AB1" s="6" t="s">
        <v>157</v>
      </c>
      <c r="AC1" s="6" t="s">
        <v>52</v>
      </c>
      <c r="AD1" s="6" t="s">
        <v>159</v>
      </c>
      <c r="AE1" s="4" t="s">
        <v>325</v>
      </c>
    </row>
    <row r="2" spans="1:31" x14ac:dyDescent="0.45">
      <c r="A2" s="4" t="s">
        <v>351</v>
      </c>
      <c r="B2" s="5"/>
      <c r="C2" s="4" t="s">
        <v>385</v>
      </c>
      <c r="D2" s="4" t="s">
        <v>385</v>
      </c>
      <c r="E2" s="4" t="s">
        <v>385</v>
      </c>
      <c r="F2" s="4" t="s">
        <v>385</v>
      </c>
      <c r="G2" s="4" t="s">
        <v>385</v>
      </c>
      <c r="H2" s="4" t="s">
        <v>385</v>
      </c>
      <c r="I2" s="4" t="s">
        <v>385</v>
      </c>
      <c r="J2" s="4" t="s">
        <v>385</v>
      </c>
      <c r="K2" s="4" t="s">
        <v>385</v>
      </c>
      <c r="L2" s="4" t="s">
        <v>385</v>
      </c>
      <c r="M2" s="4" t="s">
        <v>385</v>
      </c>
      <c r="N2" s="4" t="s">
        <v>385</v>
      </c>
      <c r="O2" s="4"/>
      <c r="P2" s="4"/>
      <c r="Q2" s="4"/>
      <c r="R2" s="4"/>
      <c r="S2" s="4"/>
      <c r="T2" s="4"/>
      <c r="U2" s="12"/>
      <c r="V2" s="12" t="s">
        <v>509</v>
      </c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45">
      <c r="A3" s="4" t="s">
        <v>352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12"/>
      <c r="V3" s="12"/>
      <c r="W3" s="4"/>
      <c r="X3" s="4"/>
      <c r="Y3" s="4"/>
      <c r="Z3" s="4"/>
      <c r="AA3" s="4"/>
      <c r="AB3" s="4"/>
      <c r="AC3" s="4"/>
      <c r="AD3" s="4"/>
      <c r="AE3" s="4" t="s">
        <v>508</v>
      </c>
    </row>
    <row r="4" spans="1:31" x14ac:dyDescent="0.45">
      <c r="A4" s="4" t="s">
        <v>353</v>
      </c>
      <c r="B4" s="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 t="b">
        <v>0</v>
      </c>
      <c r="U4" s="12" t="b">
        <v>0</v>
      </c>
      <c r="V4" s="12" t="b">
        <v>0</v>
      </c>
      <c r="W4" s="4"/>
      <c r="X4" s="4"/>
      <c r="Y4" s="4"/>
      <c r="Z4" s="4"/>
      <c r="AA4" s="4"/>
      <c r="AB4" s="4"/>
      <c r="AC4" s="4"/>
      <c r="AD4" s="4"/>
      <c r="AE4" s="4"/>
    </row>
    <row r="5" spans="1:31" x14ac:dyDescent="0.45">
      <c r="A5" s="4" t="s">
        <v>354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>
        <v>0</v>
      </c>
      <c r="U5" s="12">
        <v>1.5</v>
      </c>
      <c r="V5" s="12">
        <v>3</v>
      </c>
      <c r="W5" s="4"/>
      <c r="X5" s="4"/>
      <c r="Y5" s="4"/>
      <c r="Z5" s="4"/>
      <c r="AA5" s="4"/>
      <c r="AB5" s="4"/>
      <c r="AC5" s="4"/>
      <c r="AD5" s="4"/>
      <c r="AE5" s="4"/>
    </row>
    <row r="6" spans="1:31" x14ac:dyDescent="0.45">
      <c r="A6" s="4" t="s">
        <v>355</v>
      </c>
      <c r="B6" s="4" t="s">
        <v>386</v>
      </c>
      <c r="C6" s="4" t="s">
        <v>387</v>
      </c>
      <c r="D6" s="4" t="s">
        <v>387</v>
      </c>
      <c r="E6" s="4" t="s">
        <v>387</v>
      </c>
      <c r="F6" s="4" t="s">
        <v>387</v>
      </c>
      <c r="G6" s="4" t="s">
        <v>387</v>
      </c>
      <c r="H6" s="4" t="s">
        <v>387</v>
      </c>
      <c r="I6" s="4" t="s">
        <v>387</v>
      </c>
      <c r="J6" s="4" t="s">
        <v>387</v>
      </c>
      <c r="K6" s="4" t="s">
        <v>387</v>
      </c>
      <c r="L6" s="4" t="s">
        <v>387</v>
      </c>
      <c r="M6" s="4" t="s">
        <v>387</v>
      </c>
      <c r="N6" s="4" t="s">
        <v>387</v>
      </c>
      <c r="O6" s="4" t="s">
        <v>388</v>
      </c>
      <c r="P6" s="4" t="s">
        <v>388</v>
      </c>
      <c r="Q6" s="4" t="s">
        <v>388</v>
      </c>
      <c r="R6" s="4" t="s">
        <v>388</v>
      </c>
      <c r="S6" s="4" t="s">
        <v>388</v>
      </c>
      <c r="T6" s="4" t="s">
        <v>389</v>
      </c>
      <c r="U6" s="12" t="s">
        <v>389</v>
      </c>
      <c r="V6" s="12" t="s">
        <v>389</v>
      </c>
      <c r="W6" s="4" t="s">
        <v>388</v>
      </c>
      <c r="X6" s="4" t="s">
        <v>388</v>
      </c>
      <c r="Y6" s="4" t="s">
        <v>388</v>
      </c>
      <c r="Z6" s="4" t="s">
        <v>388</v>
      </c>
      <c r="AA6" s="4" t="s">
        <v>388</v>
      </c>
      <c r="AB6" s="4" t="s">
        <v>388</v>
      </c>
      <c r="AC6" s="4" t="s">
        <v>388</v>
      </c>
      <c r="AD6" s="4" t="s">
        <v>388</v>
      </c>
      <c r="AE6" s="4" t="s">
        <v>425</v>
      </c>
    </row>
    <row r="7" spans="1:31" x14ac:dyDescent="0.45">
      <c r="A7" s="4" t="s">
        <v>356</v>
      </c>
      <c r="B7" s="4">
        <v>102</v>
      </c>
      <c r="C7" s="4">
        <v>1106</v>
      </c>
      <c r="D7" s="4">
        <v>1015</v>
      </c>
      <c r="E7" s="4">
        <v>920</v>
      </c>
      <c r="F7" s="4">
        <v>824</v>
      </c>
      <c r="G7" s="4">
        <v>729</v>
      </c>
      <c r="H7" s="4">
        <v>633</v>
      </c>
      <c r="I7" s="4">
        <v>539</v>
      </c>
      <c r="J7" s="4">
        <v>442</v>
      </c>
      <c r="K7" s="4">
        <v>346</v>
      </c>
      <c r="L7" s="4">
        <v>250</v>
      </c>
      <c r="M7" s="4">
        <v>155</v>
      </c>
      <c r="N7" s="4">
        <v>72</v>
      </c>
      <c r="O7" s="4">
        <v>149</v>
      </c>
      <c r="P7" s="4">
        <v>149</v>
      </c>
      <c r="Q7" s="4">
        <v>149</v>
      </c>
      <c r="R7" s="4">
        <v>252</v>
      </c>
      <c r="S7" s="4">
        <v>128</v>
      </c>
      <c r="T7" s="4">
        <v>164</v>
      </c>
      <c r="U7" s="12">
        <v>162</v>
      </c>
      <c r="V7" s="12">
        <v>162</v>
      </c>
      <c r="W7" s="4">
        <v>113</v>
      </c>
      <c r="X7" s="4">
        <v>212</v>
      </c>
      <c r="Y7" s="4">
        <v>153</v>
      </c>
      <c r="Z7" s="4">
        <v>87</v>
      </c>
      <c r="AA7" s="4">
        <v>184</v>
      </c>
      <c r="AB7" s="4">
        <v>152</v>
      </c>
      <c r="AC7" s="4">
        <v>89</v>
      </c>
      <c r="AD7" s="4">
        <v>56</v>
      </c>
      <c r="AE7" s="4">
        <v>455</v>
      </c>
    </row>
    <row r="8" spans="1:31" x14ac:dyDescent="0.45">
      <c r="A8" s="4" t="s">
        <v>357</v>
      </c>
      <c r="B8" s="4">
        <v>496</v>
      </c>
      <c r="C8" s="4">
        <v>123</v>
      </c>
      <c r="D8" s="4">
        <v>123</v>
      </c>
      <c r="E8" s="4">
        <v>123</v>
      </c>
      <c r="F8" s="4">
        <v>123</v>
      </c>
      <c r="G8" s="4">
        <v>123</v>
      </c>
      <c r="H8" s="4">
        <v>123</v>
      </c>
      <c r="I8" s="4">
        <v>123</v>
      </c>
      <c r="J8" s="4">
        <v>123</v>
      </c>
      <c r="K8" s="4">
        <v>123</v>
      </c>
      <c r="L8" s="4">
        <v>123</v>
      </c>
      <c r="M8" s="4">
        <v>123</v>
      </c>
      <c r="N8" s="4">
        <v>123</v>
      </c>
      <c r="O8" s="4">
        <v>263</v>
      </c>
      <c r="P8" s="4">
        <v>263</v>
      </c>
      <c r="Q8" s="4">
        <v>263</v>
      </c>
      <c r="R8" s="4">
        <v>264</v>
      </c>
      <c r="S8" s="4">
        <v>264</v>
      </c>
      <c r="T8" s="4">
        <v>279</v>
      </c>
      <c r="U8" s="12">
        <v>281</v>
      </c>
      <c r="V8" s="12">
        <v>261</v>
      </c>
      <c r="W8" s="4">
        <v>262</v>
      </c>
      <c r="X8" s="4">
        <v>490</v>
      </c>
      <c r="Y8" s="4">
        <v>270</v>
      </c>
      <c r="Z8" s="4">
        <v>263</v>
      </c>
      <c r="AA8" s="4">
        <v>263</v>
      </c>
      <c r="AB8" s="4">
        <v>256</v>
      </c>
      <c r="AC8" s="4">
        <v>256</v>
      </c>
      <c r="AD8" s="4">
        <v>256</v>
      </c>
      <c r="AE8" s="4">
        <v>563</v>
      </c>
    </row>
    <row r="9" spans="1:31" x14ac:dyDescent="0.45">
      <c r="A9" s="4" t="s">
        <v>358</v>
      </c>
      <c r="B9" s="4">
        <v>437</v>
      </c>
      <c r="C9" s="4">
        <v>1677</v>
      </c>
      <c r="D9" s="4">
        <v>1768</v>
      </c>
      <c r="E9" s="4">
        <v>1862</v>
      </c>
      <c r="F9" s="4">
        <v>1959</v>
      </c>
      <c r="G9" s="4">
        <v>2053</v>
      </c>
      <c r="H9" s="4">
        <v>2149</v>
      </c>
      <c r="I9" s="4">
        <v>2244</v>
      </c>
      <c r="J9" s="4">
        <v>2340</v>
      </c>
      <c r="K9" s="4">
        <v>2437</v>
      </c>
      <c r="L9" s="4">
        <v>2533</v>
      </c>
      <c r="M9" s="4">
        <v>2627</v>
      </c>
      <c r="N9" s="4">
        <v>2710</v>
      </c>
      <c r="T9" s="4">
        <v>210</v>
      </c>
      <c r="U9" s="12">
        <v>210</v>
      </c>
      <c r="V9" s="12">
        <v>246</v>
      </c>
      <c r="W9" s="4">
        <v>211</v>
      </c>
      <c r="X9" s="4">
        <v>537</v>
      </c>
      <c r="Y9" s="4">
        <v>277</v>
      </c>
      <c r="Z9" s="4">
        <v>343</v>
      </c>
      <c r="AA9" s="4">
        <v>247</v>
      </c>
      <c r="AB9" s="4">
        <v>276</v>
      </c>
      <c r="AC9" s="4">
        <v>341</v>
      </c>
      <c r="AD9" s="4"/>
      <c r="AE9" s="4"/>
    </row>
    <row r="10" spans="1:31" x14ac:dyDescent="0.45">
      <c r="A10" s="4" t="s">
        <v>359</v>
      </c>
      <c r="B10" s="5">
        <v>359</v>
      </c>
      <c r="C10" s="4">
        <v>152</v>
      </c>
      <c r="D10" s="4">
        <v>152</v>
      </c>
      <c r="E10" s="4">
        <v>152</v>
      </c>
      <c r="F10" s="4">
        <v>152</v>
      </c>
      <c r="G10" s="4">
        <v>152</v>
      </c>
      <c r="H10" s="4">
        <v>152</v>
      </c>
      <c r="I10" s="4">
        <v>152</v>
      </c>
      <c r="J10" s="4">
        <v>152</v>
      </c>
      <c r="K10" s="4">
        <v>152</v>
      </c>
      <c r="L10" s="4">
        <v>152</v>
      </c>
      <c r="M10" s="4">
        <v>152</v>
      </c>
      <c r="N10" s="4">
        <v>152</v>
      </c>
      <c r="T10" s="4">
        <v>275</v>
      </c>
      <c r="U10" s="12">
        <v>274</v>
      </c>
      <c r="V10" s="12">
        <v>213</v>
      </c>
      <c r="W10" s="4">
        <v>217</v>
      </c>
      <c r="X10" s="4">
        <v>514</v>
      </c>
      <c r="Y10" s="4">
        <v>270</v>
      </c>
      <c r="Z10" s="4">
        <v>263</v>
      </c>
      <c r="AA10" s="4">
        <v>256</v>
      </c>
      <c r="AB10" s="4">
        <v>256</v>
      </c>
      <c r="AC10" s="4">
        <v>256</v>
      </c>
      <c r="AD10" s="4"/>
      <c r="AE10" s="4"/>
    </row>
    <row r="11" spans="1:31" x14ac:dyDescent="0.45">
      <c r="A11" s="4" t="s">
        <v>360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V11" s="12">
        <v>261</v>
      </c>
      <c r="X11" s="4"/>
      <c r="Y11" s="4"/>
      <c r="Z11" s="4"/>
      <c r="AA11" s="4"/>
      <c r="AB11" s="4"/>
      <c r="AC11" s="4"/>
      <c r="AD11" s="4"/>
      <c r="AE11" s="4"/>
    </row>
    <row r="12" spans="1:31" x14ac:dyDescent="0.45">
      <c r="A12" s="4" t="s">
        <v>361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V12" s="12">
        <v>259</v>
      </c>
      <c r="X12" s="4"/>
      <c r="Y12" s="4"/>
      <c r="Z12" s="4"/>
      <c r="AA12" s="4"/>
      <c r="AB12" s="4"/>
      <c r="AC12" s="4"/>
      <c r="AD12" s="4"/>
      <c r="AE12" s="4"/>
    </row>
    <row r="13" spans="1:31" x14ac:dyDescent="0.45">
      <c r="A13" s="4" t="s">
        <v>397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12"/>
      <c r="V13" s="12"/>
      <c r="W13" s="4"/>
      <c r="X13" s="4"/>
      <c r="Y13" s="4"/>
      <c r="Z13" s="4"/>
      <c r="AA13" s="4"/>
      <c r="AB13" s="4"/>
      <c r="AC13" s="4"/>
      <c r="AD13" s="4"/>
      <c r="AE13" s="4"/>
    </row>
    <row r="14" spans="1:31" x14ac:dyDescent="0.45">
      <c r="A14" s="4" t="s">
        <v>404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12"/>
      <c r="V14" s="12"/>
      <c r="W14" s="4"/>
      <c r="X14" s="4"/>
      <c r="Y14" s="4"/>
      <c r="Z14" s="4"/>
      <c r="AA14" s="4"/>
      <c r="AB14" s="4"/>
      <c r="AC14" s="4"/>
      <c r="AD14" s="4"/>
      <c r="AE14" s="4"/>
    </row>
    <row r="15" spans="1:31" x14ac:dyDescent="0.45">
      <c r="A15" s="4" t="s">
        <v>362</v>
      </c>
      <c r="B15" s="4">
        <v>336</v>
      </c>
      <c r="C15" s="4">
        <v>1670</v>
      </c>
      <c r="D15" s="4">
        <v>1760</v>
      </c>
      <c r="E15" s="4">
        <v>7855</v>
      </c>
      <c r="F15" s="4">
        <v>1951</v>
      </c>
      <c r="G15" s="4">
        <v>2046</v>
      </c>
      <c r="H15" s="4">
        <v>2142</v>
      </c>
      <c r="I15" s="4">
        <v>2237</v>
      </c>
      <c r="J15" s="4">
        <v>2333</v>
      </c>
      <c r="K15" s="4">
        <v>2429</v>
      </c>
      <c r="L15" s="4">
        <v>2525</v>
      </c>
      <c r="M15" s="4">
        <v>2620</v>
      </c>
      <c r="N15" s="4">
        <v>2703</v>
      </c>
      <c r="O15" s="20">
        <v>268</v>
      </c>
      <c r="P15" s="4">
        <v>539</v>
      </c>
      <c r="Q15" s="4">
        <v>901</v>
      </c>
      <c r="R15" s="4">
        <v>1258</v>
      </c>
      <c r="S15" s="4">
        <v>1383</v>
      </c>
      <c r="T15" s="4">
        <v>255</v>
      </c>
      <c r="U15" s="12">
        <v>255</v>
      </c>
      <c r="V15" s="12"/>
      <c r="W15" s="4"/>
      <c r="X15" s="4">
        <v>319</v>
      </c>
      <c r="Y15" s="4"/>
      <c r="Z15" s="4"/>
      <c r="AA15" s="4"/>
      <c r="AB15" s="4"/>
      <c r="AC15" s="4"/>
      <c r="AD15" s="4">
        <v>318</v>
      </c>
      <c r="AE15" s="4">
        <v>213</v>
      </c>
    </row>
    <row r="16" spans="1:31" x14ac:dyDescent="0.45">
      <c r="A16" s="4" t="s">
        <v>363</v>
      </c>
      <c r="B16" s="4">
        <v>354</v>
      </c>
      <c r="C16" s="4">
        <v>96</v>
      </c>
      <c r="D16" s="4">
        <v>96</v>
      </c>
      <c r="E16" s="4">
        <v>96</v>
      </c>
      <c r="F16" s="4">
        <v>96</v>
      </c>
      <c r="G16" s="4">
        <v>96</v>
      </c>
      <c r="H16" s="4">
        <v>96</v>
      </c>
      <c r="I16" s="4">
        <v>96</v>
      </c>
      <c r="J16" s="4">
        <v>96</v>
      </c>
      <c r="K16" s="4">
        <v>96</v>
      </c>
      <c r="L16" s="4">
        <v>96</v>
      </c>
      <c r="M16" s="4">
        <v>96</v>
      </c>
      <c r="N16" s="4">
        <v>96</v>
      </c>
      <c r="O16" s="20">
        <v>216</v>
      </c>
      <c r="P16" s="4">
        <v>215</v>
      </c>
      <c r="Q16" s="4">
        <v>212</v>
      </c>
      <c r="R16" s="4">
        <v>213</v>
      </c>
      <c r="S16" s="4">
        <v>214</v>
      </c>
      <c r="T16" s="4">
        <v>198</v>
      </c>
      <c r="U16" s="12">
        <v>198</v>
      </c>
      <c r="V16" s="12"/>
      <c r="W16" s="4"/>
      <c r="X16" s="4">
        <v>131</v>
      </c>
      <c r="Y16" s="4"/>
      <c r="Z16" s="4"/>
      <c r="AA16" s="4"/>
      <c r="AB16" s="4"/>
      <c r="AC16" s="4"/>
      <c r="AD16" s="4">
        <v>217</v>
      </c>
      <c r="AE16" s="4">
        <v>279</v>
      </c>
    </row>
    <row r="17" spans="1:31" x14ac:dyDescent="0.45">
      <c r="A17" s="4" t="s">
        <v>337</v>
      </c>
      <c r="B17" s="4">
        <v>382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12"/>
      <c r="V17" s="12"/>
      <c r="W17" s="4"/>
      <c r="X17" s="4">
        <v>234</v>
      </c>
      <c r="Y17" s="4"/>
      <c r="Z17" s="4"/>
      <c r="AA17" s="4"/>
      <c r="AB17" s="4"/>
      <c r="AC17" s="4"/>
      <c r="AD17" s="4">
        <v>336</v>
      </c>
      <c r="AE17" s="4">
        <v>388</v>
      </c>
    </row>
    <row r="18" spans="1:31" x14ac:dyDescent="0.45">
      <c r="A18" s="4" t="s">
        <v>338</v>
      </c>
      <c r="B18" s="4">
        <v>350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12"/>
      <c r="V18" s="12"/>
      <c r="W18" s="4"/>
      <c r="X18" s="4">
        <v>383</v>
      </c>
      <c r="Y18" s="4"/>
      <c r="Z18" s="4"/>
      <c r="AA18" s="4"/>
      <c r="AB18" s="4"/>
      <c r="AC18" s="4"/>
      <c r="AD18" s="4">
        <v>210</v>
      </c>
      <c r="AE18" s="4">
        <v>485</v>
      </c>
    </row>
    <row r="19" spans="1:31" x14ac:dyDescent="0.45">
      <c r="A19" s="4" t="s">
        <v>339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>
        <v>268</v>
      </c>
      <c r="P19" s="4">
        <v>268</v>
      </c>
      <c r="Q19" s="4">
        <v>268</v>
      </c>
      <c r="R19" s="4">
        <v>371</v>
      </c>
      <c r="S19" s="4">
        <v>247</v>
      </c>
      <c r="T19" s="4">
        <v>255</v>
      </c>
      <c r="U19" s="12">
        <v>253</v>
      </c>
      <c r="W19" s="4">
        <v>315</v>
      </c>
      <c r="X19" s="4"/>
      <c r="Y19" s="4"/>
      <c r="Z19" s="4"/>
      <c r="AA19" s="4"/>
      <c r="AB19" s="4"/>
      <c r="AC19" s="4"/>
      <c r="AD19" s="4"/>
      <c r="AE19" s="4"/>
    </row>
    <row r="20" spans="1:31" x14ac:dyDescent="0.45">
      <c r="A20" s="4" t="s">
        <v>340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>
        <v>216</v>
      </c>
      <c r="P20" s="4">
        <v>216</v>
      </c>
      <c r="Q20" s="4">
        <v>216</v>
      </c>
      <c r="R20" s="4">
        <v>216</v>
      </c>
      <c r="S20" s="4">
        <v>217</v>
      </c>
      <c r="T20" s="4">
        <v>227</v>
      </c>
      <c r="U20" s="12">
        <v>228</v>
      </c>
      <c r="W20" s="4">
        <v>262</v>
      </c>
      <c r="X20" s="4"/>
      <c r="Y20" s="4"/>
      <c r="Z20" s="4"/>
      <c r="AA20" s="4"/>
      <c r="AB20" s="4"/>
      <c r="AC20" s="4"/>
      <c r="AD20" s="4"/>
      <c r="AE20" s="4"/>
    </row>
    <row r="21" spans="1:31" s="19" customFormat="1" x14ac:dyDescent="0.25">
      <c r="A21" s="20" t="s">
        <v>496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12"/>
      <c r="V21" s="12"/>
      <c r="W21" s="20"/>
      <c r="X21" s="20"/>
      <c r="Y21" s="20"/>
      <c r="Z21" s="20"/>
      <c r="AA21" s="20"/>
      <c r="AB21" s="20"/>
      <c r="AC21" s="20"/>
      <c r="AD21" s="20"/>
      <c r="AE21" s="20"/>
    </row>
    <row r="22" spans="1:31" s="19" customFormat="1" x14ac:dyDescent="0.25">
      <c r="A22" s="20" t="s">
        <v>499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12"/>
      <c r="V22" s="12"/>
      <c r="W22" s="20"/>
      <c r="X22" s="20"/>
      <c r="Y22" s="20"/>
      <c r="Z22" s="20"/>
      <c r="AA22" s="20"/>
      <c r="AB22" s="20"/>
      <c r="AC22" s="20"/>
      <c r="AD22" s="20"/>
      <c r="AE22" s="20"/>
    </row>
    <row r="23" spans="1:31" x14ac:dyDescent="0.45">
      <c r="A23" s="4" t="s">
        <v>365</v>
      </c>
      <c r="B23" s="4" t="str">
        <f>"LTM_1250_6.1/"&amp;B1&amp;".png"</f>
        <v>LTM_1250_6.1/BODY.png</v>
      </c>
      <c r="C23" s="4" t="str">
        <f t="shared" ref="C23:AE23" si="0">"LTM_1250_6.1/"&amp;C1&amp;".png"</f>
        <v>LTM_1250_6.1/T_15.5.png</v>
      </c>
      <c r="D23" s="4" t="str">
        <f t="shared" si="0"/>
        <v>LTM_1250_6.1/T_20.7.png</v>
      </c>
      <c r="E23" s="4" t="str">
        <f t="shared" si="0"/>
        <v>LTM_1250_6.1/T_25.9.png</v>
      </c>
      <c r="F23" s="4" t="str">
        <f t="shared" si="0"/>
        <v>LTM_1250_6.1/T_31.1.png</v>
      </c>
      <c r="G23" s="4" t="str">
        <f t="shared" si="0"/>
        <v>LTM_1250_6.1/T_36.3.png</v>
      </c>
      <c r="H23" s="4" t="str">
        <f t="shared" si="0"/>
        <v>LTM_1250_6.1/T_41.5.png</v>
      </c>
      <c r="I23" s="4" t="str">
        <f t="shared" si="0"/>
        <v>LTM_1250_6.1/T_46.7.png</v>
      </c>
      <c r="J23" s="4" t="str">
        <f t="shared" si="0"/>
        <v>LTM_1250_6.1/T_51.9.png</v>
      </c>
      <c r="K23" s="4" t="str">
        <f t="shared" si="0"/>
        <v>LTM_1250_6.1/T_57.1.png</v>
      </c>
      <c r="L23" s="4" t="str">
        <f t="shared" si="0"/>
        <v>LTM_1250_6.1/T_62.3.png</v>
      </c>
      <c r="M23" s="4" t="str">
        <f t="shared" si="0"/>
        <v>LTM_1250_6.1/T_67.5.png</v>
      </c>
      <c r="N23" s="4" t="str">
        <f t="shared" si="0"/>
        <v>LTM_1250_6.1/T_72.png</v>
      </c>
      <c r="O23" s="4" t="str">
        <f t="shared" si="0"/>
        <v>LTM_1250_6.1/K_5.4.png</v>
      </c>
      <c r="P23" s="4" t="str">
        <f t="shared" si="0"/>
        <v>LTM_1250_6.1/K_12.2.png</v>
      </c>
      <c r="Q23" s="4" t="str">
        <f t="shared" si="0"/>
        <v>LTM_1250_6.1/K_22.png</v>
      </c>
      <c r="R23" s="4" t="str">
        <f t="shared" si="0"/>
        <v>LTM_1250_6.1/K_29.png</v>
      </c>
      <c r="S23" s="4" t="str">
        <f t="shared" si="0"/>
        <v>LTM_1250_6.1/K_36.png</v>
      </c>
      <c r="T23" s="4" t="str">
        <f t="shared" si="0"/>
        <v>LTM_1250_6.1/A_0.png</v>
      </c>
      <c r="U23" s="12" t="str">
        <f t="shared" si="0"/>
        <v>LTM_1250_6.1/A_1.5.png</v>
      </c>
      <c r="V23" s="12" t="str">
        <f t="shared" si="0"/>
        <v>LTM_1250_6.1/A_3.png</v>
      </c>
      <c r="W23" s="4" t="str">
        <f t="shared" si="0"/>
        <v>LTM_1250_6.1/F5.25m_TF_a.png</v>
      </c>
      <c r="X23" s="4" t="str">
        <f t="shared" si="0"/>
        <v>LTM_1250_6.1/F8.75m_nsbs.png</v>
      </c>
      <c r="Y23" s="4" t="str">
        <f t="shared" si="0"/>
        <v>LTM_1250_6.1/NA_3.5m.png</v>
      </c>
      <c r="Z23" s="4" t="str">
        <f t="shared" si="0"/>
        <v>LTM_1250_6.1/NA_7m.png</v>
      </c>
      <c r="AA23" s="4" t="str">
        <f t="shared" si="0"/>
        <v>LTM_1250_6.1/1.75m_NI_rs.png</v>
      </c>
      <c r="AB23" s="4" t="str">
        <f t="shared" si="0"/>
        <v>LTM_1250_6.1/NI_3.5m.png</v>
      </c>
      <c r="AC23" s="4" t="str">
        <f t="shared" si="0"/>
        <v>LTM_1250_6.1/NI_7m.png</v>
      </c>
      <c r="AD23" s="4" t="str">
        <f t="shared" si="0"/>
        <v>LTM_1250_6.1/7m_N_head.png</v>
      </c>
      <c r="AE23" s="4" t="str">
        <f t="shared" si="0"/>
        <v>LTM_1250_6.1/L.png</v>
      </c>
    </row>
    <row r="24" spans="1:31" x14ac:dyDescent="0.45">
      <c r="A24" s="4" t="s">
        <v>364</v>
      </c>
      <c r="B24" s="4">
        <v>13</v>
      </c>
      <c r="C24" s="4">
        <v>12</v>
      </c>
      <c r="D24" s="4">
        <v>12</v>
      </c>
      <c r="E24" s="4">
        <v>12</v>
      </c>
      <c r="F24" s="4">
        <v>12</v>
      </c>
      <c r="G24" s="4">
        <v>12</v>
      </c>
      <c r="H24" s="4">
        <v>12</v>
      </c>
      <c r="I24" s="4">
        <v>12</v>
      </c>
      <c r="J24" s="4">
        <v>12</v>
      </c>
      <c r="K24" s="4">
        <v>12</v>
      </c>
      <c r="L24" s="4">
        <v>12</v>
      </c>
      <c r="M24" s="4">
        <v>12</v>
      </c>
      <c r="N24" s="4">
        <v>12</v>
      </c>
      <c r="O24" s="4">
        <v>8</v>
      </c>
      <c r="P24" s="4">
        <v>8</v>
      </c>
      <c r="Q24" s="4">
        <v>8</v>
      </c>
      <c r="R24" s="4">
        <v>8</v>
      </c>
      <c r="S24" s="4">
        <v>8</v>
      </c>
      <c r="T24" s="4">
        <v>9</v>
      </c>
      <c r="U24" s="4">
        <v>9</v>
      </c>
      <c r="V24" s="12">
        <v>9</v>
      </c>
      <c r="W24" s="4">
        <v>8</v>
      </c>
      <c r="X24" s="4">
        <v>8</v>
      </c>
      <c r="Y24" s="4">
        <v>8</v>
      </c>
      <c r="Z24" s="4">
        <v>8</v>
      </c>
      <c r="AA24" s="4">
        <v>8</v>
      </c>
      <c r="AB24" s="4">
        <v>8</v>
      </c>
      <c r="AC24" s="4">
        <v>8</v>
      </c>
      <c r="AD24" s="4">
        <v>8</v>
      </c>
      <c r="AE24" s="4">
        <v>15</v>
      </c>
    </row>
    <row r="25" spans="1:31" x14ac:dyDescent="0.45">
      <c r="A25" s="4" t="s">
        <v>376</v>
      </c>
      <c r="B25" s="4">
        <v>525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x14ac:dyDescent="0.45">
      <c r="A26" s="4" t="s">
        <v>378</v>
      </c>
      <c r="B26" s="4">
        <v>497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8" spans="1:31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zoomScale="125" zoomScaleNormal="70" zoomScalePageLayoutView="70" workbookViewId="0">
      <selection activeCell="B24" sqref="B24:Y24"/>
    </sheetView>
  </sheetViews>
  <sheetFormatPr baseColWidth="10" defaultColWidth="8.7109375" defaultRowHeight="18" x14ac:dyDescent="0.25"/>
  <sheetData>
    <row r="1" spans="1:25" x14ac:dyDescent="0.45">
      <c r="A1" s="4" t="s">
        <v>350</v>
      </c>
      <c r="B1" s="4" t="s">
        <v>0</v>
      </c>
      <c r="C1" s="4" t="s">
        <v>198</v>
      </c>
      <c r="D1" s="4" t="s">
        <v>199</v>
      </c>
      <c r="E1" s="4" t="s">
        <v>200</v>
      </c>
      <c r="F1" s="4" t="s">
        <v>201</v>
      </c>
      <c r="G1" s="4" t="s">
        <v>202</v>
      </c>
      <c r="H1" s="4" t="s">
        <v>203</v>
      </c>
      <c r="I1" s="4" t="s">
        <v>204</v>
      </c>
      <c r="J1" s="4" t="s">
        <v>205</v>
      </c>
      <c r="K1" s="4" t="s">
        <v>206</v>
      </c>
      <c r="L1" s="4" t="s">
        <v>207</v>
      </c>
      <c r="M1" s="4" t="s">
        <v>393</v>
      </c>
      <c r="N1" s="4" t="s">
        <v>208</v>
      </c>
      <c r="O1" s="4" t="s">
        <v>209</v>
      </c>
      <c r="P1" s="4" t="s">
        <v>190</v>
      </c>
      <c r="Q1" s="4" t="s">
        <v>191</v>
      </c>
      <c r="R1" s="4" t="s">
        <v>192</v>
      </c>
      <c r="S1" s="4" t="s">
        <v>210</v>
      </c>
      <c r="T1" s="4" t="s">
        <v>193</v>
      </c>
      <c r="U1" s="4" t="s">
        <v>211</v>
      </c>
      <c r="V1" s="4" t="s">
        <v>194</v>
      </c>
      <c r="W1" s="4" t="s">
        <v>195</v>
      </c>
      <c r="X1" s="4" t="s">
        <v>212</v>
      </c>
      <c r="Y1" s="4" t="s">
        <v>176</v>
      </c>
    </row>
    <row r="2" spans="1:25" x14ac:dyDescent="0.45">
      <c r="A2" s="4" t="s">
        <v>351</v>
      </c>
      <c r="B2" s="5"/>
      <c r="C2" s="4" t="s">
        <v>385</v>
      </c>
      <c r="D2" s="4" t="s">
        <v>385</v>
      </c>
      <c r="E2" s="4" t="s">
        <v>385</v>
      </c>
      <c r="F2" s="4" t="s">
        <v>385</v>
      </c>
      <c r="G2" s="4" t="s">
        <v>385</v>
      </c>
      <c r="H2" s="4" t="s">
        <v>385</v>
      </c>
      <c r="I2" s="4" t="s">
        <v>385</v>
      </c>
      <c r="J2" s="4" t="s">
        <v>385</v>
      </c>
      <c r="K2" s="4" t="s">
        <v>385</v>
      </c>
      <c r="L2" s="4" t="s">
        <v>385</v>
      </c>
      <c r="M2" s="4" t="s">
        <v>385</v>
      </c>
      <c r="N2" s="4" t="s">
        <v>385</v>
      </c>
      <c r="O2" s="4" t="s">
        <v>385</v>
      </c>
      <c r="P2" s="4" t="s">
        <v>385</v>
      </c>
      <c r="Q2" s="4"/>
      <c r="R2" s="4"/>
      <c r="S2" s="4"/>
      <c r="T2" s="4"/>
      <c r="U2" s="4"/>
      <c r="V2" s="4"/>
      <c r="W2" s="4"/>
      <c r="X2" s="4"/>
      <c r="Y2" s="4"/>
    </row>
    <row r="3" spans="1:25" x14ac:dyDescent="0.45">
      <c r="A3" s="4" t="s">
        <v>352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x14ac:dyDescent="0.45">
      <c r="A4" s="4" t="s">
        <v>353</v>
      </c>
      <c r="B4" s="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b">
        <v>1</v>
      </c>
      <c r="Y4" s="4" t="b">
        <v>0</v>
      </c>
    </row>
    <row r="5" spans="1:25" x14ac:dyDescent="0.45">
      <c r="A5" s="4" t="s">
        <v>354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>
        <v>7</v>
      </c>
      <c r="Y5" s="4">
        <v>0</v>
      </c>
    </row>
    <row r="6" spans="1:25" x14ac:dyDescent="0.45">
      <c r="A6" s="4" t="s">
        <v>355</v>
      </c>
      <c r="B6" s="4" t="s">
        <v>386</v>
      </c>
      <c r="C6" s="4" t="s">
        <v>387</v>
      </c>
      <c r="D6" s="4" t="s">
        <v>387</v>
      </c>
      <c r="E6" s="4" t="s">
        <v>387</v>
      </c>
      <c r="F6" s="4" t="s">
        <v>387</v>
      </c>
      <c r="G6" s="4" t="s">
        <v>387</v>
      </c>
      <c r="H6" s="4" t="s">
        <v>387</v>
      </c>
      <c r="I6" s="4" t="s">
        <v>387</v>
      </c>
      <c r="J6" s="4" t="s">
        <v>387</v>
      </c>
      <c r="K6" s="4" t="s">
        <v>387</v>
      </c>
      <c r="L6" s="4" t="s">
        <v>387</v>
      </c>
      <c r="M6" s="4" t="s">
        <v>387</v>
      </c>
      <c r="N6" s="4" t="s">
        <v>387</v>
      </c>
      <c r="O6" s="4" t="s">
        <v>387</v>
      </c>
      <c r="P6" s="4" t="s">
        <v>387</v>
      </c>
      <c r="Q6" s="4" t="s">
        <v>388</v>
      </c>
      <c r="R6" s="4" t="s">
        <v>388</v>
      </c>
      <c r="S6" s="4" t="s">
        <v>388</v>
      </c>
      <c r="T6" s="4" t="s">
        <v>388</v>
      </c>
      <c r="U6" s="4" t="s">
        <v>388</v>
      </c>
      <c r="V6" s="4" t="s">
        <v>388</v>
      </c>
      <c r="W6" s="4" t="s">
        <v>388</v>
      </c>
      <c r="X6" s="4" t="s">
        <v>389</v>
      </c>
      <c r="Y6" s="4" t="s">
        <v>425</v>
      </c>
    </row>
    <row r="7" spans="1:25" x14ac:dyDescent="0.45">
      <c r="A7" s="4" t="s">
        <v>356</v>
      </c>
      <c r="B7" s="4">
        <v>165</v>
      </c>
      <c r="C7" s="4">
        <v>1300</v>
      </c>
      <c r="D7" s="4">
        <v>1217</v>
      </c>
      <c r="E7" s="4">
        <v>1128</v>
      </c>
      <c r="F7" s="4">
        <v>1028</v>
      </c>
      <c r="G7" s="4">
        <v>931</v>
      </c>
      <c r="H7" s="4">
        <v>838</v>
      </c>
      <c r="I7" s="4">
        <v>741</v>
      </c>
      <c r="J7" s="4">
        <v>651</v>
      </c>
      <c r="K7" s="4">
        <v>556</v>
      </c>
      <c r="L7" s="4">
        <v>462</v>
      </c>
      <c r="M7" s="4">
        <v>366</v>
      </c>
      <c r="N7" s="4">
        <v>272</v>
      </c>
      <c r="O7" s="4">
        <v>179</v>
      </c>
      <c r="P7" s="4">
        <v>81</v>
      </c>
      <c r="Q7" s="12">
        <v>145</v>
      </c>
      <c r="R7" s="4">
        <v>94</v>
      </c>
      <c r="S7" s="4">
        <v>412</v>
      </c>
      <c r="T7" s="4">
        <v>95</v>
      </c>
      <c r="U7" s="4">
        <v>261</v>
      </c>
      <c r="V7" s="4">
        <v>207</v>
      </c>
      <c r="W7" s="4">
        <v>40</v>
      </c>
      <c r="X7" s="4">
        <v>70</v>
      </c>
      <c r="Y7" s="4">
        <v>171</v>
      </c>
    </row>
    <row r="8" spans="1:25" x14ac:dyDescent="0.45">
      <c r="A8" s="4" t="s">
        <v>357</v>
      </c>
      <c r="B8" s="4">
        <v>416</v>
      </c>
      <c r="C8" s="4">
        <v>140</v>
      </c>
      <c r="D8" s="4">
        <v>140</v>
      </c>
      <c r="E8" s="4">
        <v>140</v>
      </c>
      <c r="F8" s="4">
        <v>140</v>
      </c>
      <c r="G8" s="4">
        <v>140</v>
      </c>
      <c r="H8" s="4">
        <v>140</v>
      </c>
      <c r="I8" s="4">
        <v>140</v>
      </c>
      <c r="J8" s="4">
        <v>140</v>
      </c>
      <c r="K8" s="4">
        <v>140</v>
      </c>
      <c r="L8" s="4">
        <v>140</v>
      </c>
      <c r="M8" s="4">
        <v>140</v>
      </c>
      <c r="N8" s="4">
        <v>140</v>
      </c>
      <c r="O8" s="4">
        <v>140</v>
      </c>
      <c r="P8" s="4">
        <v>140</v>
      </c>
      <c r="Q8" s="12">
        <v>232</v>
      </c>
      <c r="R8" s="4">
        <v>244</v>
      </c>
      <c r="S8" s="4">
        <v>232</v>
      </c>
      <c r="T8" s="4">
        <v>244</v>
      </c>
      <c r="U8" s="4">
        <v>232</v>
      </c>
      <c r="V8" s="4">
        <v>236</v>
      </c>
      <c r="W8" s="4">
        <v>235</v>
      </c>
      <c r="X8" s="4">
        <v>236</v>
      </c>
      <c r="Y8" s="4">
        <v>253</v>
      </c>
    </row>
    <row r="9" spans="1:25" x14ac:dyDescent="0.45">
      <c r="A9" s="4" t="s">
        <v>358</v>
      </c>
      <c r="B9" s="4">
        <v>466</v>
      </c>
      <c r="C9" s="4">
        <v>1896</v>
      </c>
      <c r="D9" s="4">
        <v>1979</v>
      </c>
      <c r="E9" s="4">
        <v>2068</v>
      </c>
      <c r="F9" s="4">
        <v>2168</v>
      </c>
      <c r="G9" s="4">
        <v>2264</v>
      </c>
      <c r="H9" s="4">
        <v>2357</v>
      </c>
      <c r="I9" s="4">
        <v>2454</v>
      </c>
      <c r="J9" s="4">
        <v>2545</v>
      </c>
      <c r="K9" s="4">
        <v>2640</v>
      </c>
      <c r="L9" s="4">
        <v>2734</v>
      </c>
      <c r="M9" s="4">
        <v>2829</v>
      </c>
      <c r="N9" s="4">
        <v>2923</v>
      </c>
      <c r="O9" s="4">
        <v>3018</v>
      </c>
      <c r="P9" s="4">
        <v>3115</v>
      </c>
      <c r="X9" s="4">
        <v>376</v>
      </c>
      <c r="Y9" s="4">
        <v>219</v>
      </c>
    </row>
    <row r="10" spans="1:25" x14ac:dyDescent="0.45">
      <c r="A10" s="4" t="s">
        <v>359</v>
      </c>
      <c r="B10" s="5">
        <v>255</v>
      </c>
      <c r="C10" s="4">
        <v>178</v>
      </c>
      <c r="D10" s="4">
        <v>178</v>
      </c>
      <c r="E10" s="4">
        <v>178</v>
      </c>
      <c r="F10" s="4">
        <v>178</v>
      </c>
      <c r="G10" s="4">
        <v>178</v>
      </c>
      <c r="H10" s="4">
        <v>178</v>
      </c>
      <c r="I10" s="4">
        <v>178</v>
      </c>
      <c r="J10" s="4">
        <v>178</v>
      </c>
      <c r="K10" s="4">
        <v>178</v>
      </c>
      <c r="L10" s="4">
        <v>178</v>
      </c>
      <c r="M10" s="4">
        <v>178</v>
      </c>
      <c r="N10" s="4">
        <v>178</v>
      </c>
      <c r="O10" s="4">
        <v>178</v>
      </c>
      <c r="P10" s="4">
        <v>178</v>
      </c>
      <c r="X10" s="4">
        <v>236</v>
      </c>
      <c r="Y10" s="4">
        <v>246</v>
      </c>
    </row>
    <row r="11" spans="1:25" x14ac:dyDescent="0.45">
      <c r="A11" s="4" t="s">
        <v>360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12"/>
      <c r="R11" s="4"/>
      <c r="S11" s="4"/>
      <c r="T11" s="4"/>
      <c r="U11" s="4"/>
      <c r="V11" s="4"/>
      <c r="W11" s="4"/>
      <c r="X11" s="4"/>
    </row>
    <row r="12" spans="1:25" x14ac:dyDescent="0.45">
      <c r="A12" s="4" t="s">
        <v>361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12"/>
      <c r="R12" s="4"/>
      <c r="S12" s="4"/>
      <c r="T12" s="4"/>
      <c r="U12" s="4"/>
      <c r="V12" s="4"/>
      <c r="W12" s="4"/>
      <c r="X12" s="4"/>
    </row>
    <row r="13" spans="1:25" x14ac:dyDescent="0.45">
      <c r="A13" s="4" t="s">
        <v>397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12"/>
      <c r="R13" s="4"/>
      <c r="S13" s="4"/>
      <c r="T13" s="4"/>
      <c r="U13" s="4"/>
      <c r="V13" s="4"/>
      <c r="W13" s="4"/>
      <c r="X13" s="4"/>
      <c r="Y13" s="4"/>
    </row>
    <row r="14" spans="1:25" x14ac:dyDescent="0.45">
      <c r="A14" s="4" t="s">
        <v>404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12"/>
      <c r="R14" s="4"/>
      <c r="S14" s="4"/>
      <c r="T14" s="4"/>
      <c r="U14" s="4"/>
      <c r="V14" s="4"/>
      <c r="W14" s="4"/>
      <c r="X14" s="4"/>
      <c r="Y14" s="4"/>
    </row>
    <row r="15" spans="1:25" x14ac:dyDescent="0.45">
      <c r="A15" s="4" t="s">
        <v>362</v>
      </c>
      <c r="B15" s="4">
        <v>396</v>
      </c>
      <c r="C15" s="4">
        <v>1886</v>
      </c>
      <c r="D15" s="4">
        <v>1969</v>
      </c>
      <c r="E15" s="4">
        <v>2058</v>
      </c>
      <c r="F15" s="4">
        <v>2158</v>
      </c>
      <c r="G15" s="4">
        <v>2254</v>
      </c>
      <c r="H15" s="4">
        <v>2347</v>
      </c>
      <c r="I15" s="4">
        <v>2444</v>
      </c>
      <c r="J15" s="4">
        <v>2535</v>
      </c>
      <c r="K15" s="4">
        <v>2630</v>
      </c>
      <c r="L15" s="4">
        <v>2724</v>
      </c>
      <c r="M15" s="4">
        <v>2820</v>
      </c>
      <c r="N15" s="4">
        <v>2913</v>
      </c>
      <c r="O15" s="4">
        <v>3009</v>
      </c>
      <c r="P15" s="4">
        <v>3106</v>
      </c>
      <c r="Q15" s="12">
        <v>290</v>
      </c>
      <c r="R15" s="4">
        <v>488</v>
      </c>
      <c r="S15" s="4">
        <v>1148</v>
      </c>
      <c r="T15" s="4">
        <v>879</v>
      </c>
      <c r="U15" s="4">
        <v>1300</v>
      </c>
      <c r="V15" s="4">
        <v>1357</v>
      </c>
      <c r="W15" s="4">
        <v>1524</v>
      </c>
      <c r="X15" s="4"/>
      <c r="Y15" s="4">
        <v>264</v>
      </c>
    </row>
    <row r="16" spans="1:25" x14ac:dyDescent="0.45">
      <c r="A16" s="4" t="s">
        <v>363</v>
      </c>
      <c r="B16" s="4">
        <v>232</v>
      </c>
      <c r="C16" s="4">
        <v>115</v>
      </c>
      <c r="D16" s="4">
        <v>115</v>
      </c>
      <c r="E16" s="4">
        <v>115</v>
      </c>
      <c r="F16" s="4">
        <v>115</v>
      </c>
      <c r="G16" s="4">
        <v>115</v>
      </c>
      <c r="H16" s="4">
        <v>115</v>
      </c>
      <c r="I16" s="4">
        <v>115</v>
      </c>
      <c r="J16" s="4">
        <v>115</v>
      </c>
      <c r="K16" s="4">
        <v>115</v>
      </c>
      <c r="L16" s="4">
        <v>115</v>
      </c>
      <c r="M16" s="4">
        <v>115</v>
      </c>
      <c r="N16" s="4">
        <v>115</v>
      </c>
      <c r="O16" s="4">
        <v>115</v>
      </c>
      <c r="P16" s="4">
        <v>115</v>
      </c>
      <c r="Q16" s="12">
        <v>173</v>
      </c>
      <c r="R16" s="4">
        <v>189</v>
      </c>
      <c r="S16" s="4">
        <v>177</v>
      </c>
      <c r="T16" s="4">
        <v>183</v>
      </c>
      <c r="U16" s="4">
        <v>177</v>
      </c>
      <c r="V16" s="4">
        <v>172</v>
      </c>
      <c r="W16" s="4">
        <v>174</v>
      </c>
      <c r="X16" s="4"/>
      <c r="Y16" s="4">
        <v>163</v>
      </c>
    </row>
    <row r="17" spans="1:25" x14ac:dyDescent="0.45">
      <c r="A17" s="4" t="s">
        <v>337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45">
      <c r="A18" s="4" t="s">
        <v>338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x14ac:dyDescent="0.45">
      <c r="A19" s="4" t="s">
        <v>339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12">
        <v>267</v>
      </c>
      <c r="R19" s="4">
        <v>216</v>
      </c>
      <c r="S19" s="4">
        <v>533</v>
      </c>
      <c r="T19" s="4">
        <v>215</v>
      </c>
      <c r="U19" s="4">
        <v>383</v>
      </c>
      <c r="V19" s="4">
        <v>329</v>
      </c>
      <c r="W19" s="4">
        <v>162</v>
      </c>
      <c r="X19" s="4"/>
      <c r="Y19" s="4">
        <v>269</v>
      </c>
    </row>
    <row r="20" spans="1:25" x14ac:dyDescent="0.45">
      <c r="A20" s="4" t="s">
        <v>340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12">
        <v>179</v>
      </c>
      <c r="R20" s="4">
        <v>191</v>
      </c>
      <c r="S20" s="4">
        <v>179</v>
      </c>
      <c r="T20" s="4">
        <v>190</v>
      </c>
      <c r="U20" s="4">
        <v>179</v>
      </c>
      <c r="V20" s="4">
        <v>182</v>
      </c>
      <c r="W20" s="4">
        <v>182</v>
      </c>
      <c r="X20" s="4"/>
      <c r="Y20" s="4">
        <v>191</v>
      </c>
    </row>
    <row r="21" spans="1:25" s="19" customFormat="1" x14ac:dyDescent="0.25">
      <c r="A21" s="20" t="s">
        <v>498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12"/>
      <c r="R21" s="20"/>
      <c r="S21" s="20"/>
      <c r="T21" s="20"/>
      <c r="U21" s="20"/>
      <c r="V21" s="20"/>
      <c r="W21" s="20"/>
      <c r="X21" s="20"/>
      <c r="Y21" s="20"/>
    </row>
    <row r="22" spans="1:25" s="19" customFormat="1" x14ac:dyDescent="0.25">
      <c r="A22" s="20" t="s">
        <v>501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12"/>
      <c r="R22" s="20"/>
      <c r="S22" s="20"/>
      <c r="T22" s="20"/>
      <c r="U22" s="20"/>
      <c r="V22" s="20"/>
      <c r="W22" s="20"/>
      <c r="X22" s="20"/>
      <c r="Y22" s="20"/>
    </row>
    <row r="23" spans="1:25" x14ac:dyDescent="0.45">
      <c r="A23" s="4" t="s">
        <v>365</v>
      </c>
      <c r="B23" s="4" t="str">
        <f>"LTM_1200_5.1/"&amp;B1&amp;".png"</f>
        <v>LTM_1200_5.1/BODY.png</v>
      </c>
      <c r="C23" s="4" t="str">
        <f t="shared" ref="C23:Y23" si="0">"LTM_1200_5.1/"&amp;C1&amp;".png"</f>
        <v>LTM_1200_5.1/T_13.2.png</v>
      </c>
      <c r="D23" s="4" t="str">
        <f t="shared" si="0"/>
        <v>LTM_1200_5.1/T_17.7.png</v>
      </c>
      <c r="E23" s="4" t="str">
        <f t="shared" si="0"/>
        <v>LTM_1200_5.1/T_22.2.png</v>
      </c>
      <c r="F23" s="4" t="str">
        <f t="shared" si="0"/>
        <v>LTM_1200_5.1/T_26.7.png</v>
      </c>
      <c r="G23" s="4" t="str">
        <f t="shared" si="0"/>
        <v>LTM_1200_5.1/T_31.3.png</v>
      </c>
      <c r="H23" s="4" t="str">
        <f t="shared" si="0"/>
        <v>LTM_1200_5.1/T_35.8.png</v>
      </c>
      <c r="I23" s="4" t="str">
        <f t="shared" si="0"/>
        <v>LTM_1200_5.1/T_40.3.png</v>
      </c>
      <c r="J23" s="4" t="str">
        <f t="shared" si="0"/>
        <v>LTM_1200_5.1/T_44.8.png</v>
      </c>
      <c r="K23" s="4" t="str">
        <f t="shared" si="0"/>
        <v>LTM_1200_5.1/T_49.3.png</v>
      </c>
      <c r="L23" s="4" t="str">
        <f t="shared" si="0"/>
        <v>LTM_1200_5.1/T_53.8.png</v>
      </c>
      <c r="M23" s="4" t="str">
        <f t="shared" si="0"/>
        <v>LTM_1200_5.1/T_58.3.png</v>
      </c>
      <c r="N23" s="4" t="str">
        <f t="shared" si="0"/>
        <v>LTM_1200_5.1/T_62.8.png</v>
      </c>
      <c r="O23" s="4" t="str">
        <f t="shared" si="0"/>
        <v>LTM_1200_5.1/T_67.3.png</v>
      </c>
      <c r="P23" s="4" t="str">
        <f t="shared" si="0"/>
        <v>LTM_1200_5.1/T_72.png</v>
      </c>
      <c r="Q23" s="4" t="str">
        <f t="shared" si="0"/>
        <v>LTM_1200_5.1/K_5.4.png</v>
      </c>
      <c r="R23" s="4" t="str">
        <f t="shared" si="0"/>
        <v>LTM_1200_5.1/K_12.2.png</v>
      </c>
      <c r="S23" s="4" t="str">
        <f t="shared" si="0"/>
        <v>LTM_1200_5.1/K_19.2.png</v>
      </c>
      <c r="T23" s="4" t="str">
        <f t="shared" si="0"/>
        <v>LTM_1200_5.1/K_22.png</v>
      </c>
      <c r="U23" s="4" t="str">
        <f t="shared" si="0"/>
        <v>LTM_1200_5.1/K_26.2.png</v>
      </c>
      <c r="V23" s="4" t="str">
        <f t="shared" si="0"/>
        <v>LTM_1200_5.1/K_29.png</v>
      </c>
      <c r="W23" s="4" t="str">
        <f t="shared" si="0"/>
        <v>LTM_1200_5.1/K_36.png</v>
      </c>
      <c r="X23" s="4" t="str">
        <f t="shared" si="0"/>
        <v>LTM_1200_5.1/V.png</v>
      </c>
      <c r="Y23" s="4" t="str">
        <f t="shared" si="0"/>
        <v>LTM_1200_5.1/A_0.png</v>
      </c>
    </row>
    <row r="24" spans="1:25" x14ac:dyDescent="0.45">
      <c r="A24" s="4" t="s">
        <v>364</v>
      </c>
      <c r="B24" s="4">
        <v>13</v>
      </c>
      <c r="C24" s="4">
        <v>12</v>
      </c>
      <c r="D24" s="4">
        <v>12</v>
      </c>
      <c r="E24" s="4">
        <v>12</v>
      </c>
      <c r="F24" s="4">
        <v>12</v>
      </c>
      <c r="G24" s="4">
        <v>12</v>
      </c>
      <c r="H24" s="4">
        <v>12</v>
      </c>
      <c r="I24" s="4">
        <v>12</v>
      </c>
      <c r="J24" s="4">
        <v>12</v>
      </c>
      <c r="K24" s="4">
        <v>12</v>
      </c>
      <c r="L24" s="4">
        <v>12</v>
      </c>
      <c r="M24" s="4">
        <v>12</v>
      </c>
      <c r="N24" s="4">
        <v>12</v>
      </c>
      <c r="O24" s="4">
        <v>12</v>
      </c>
      <c r="P24" s="4">
        <v>12</v>
      </c>
      <c r="Q24" s="4">
        <v>8</v>
      </c>
      <c r="R24" s="4">
        <v>8</v>
      </c>
      <c r="S24" s="4">
        <v>8</v>
      </c>
      <c r="T24" s="4">
        <v>8</v>
      </c>
      <c r="U24" s="4">
        <v>8</v>
      </c>
      <c r="V24" s="4">
        <v>8</v>
      </c>
      <c r="W24" s="4">
        <v>8</v>
      </c>
      <c r="X24" s="4">
        <v>10</v>
      </c>
      <c r="Y24" s="4">
        <v>9</v>
      </c>
    </row>
    <row r="25" spans="1:25" x14ac:dyDescent="0.45">
      <c r="A25" s="4" t="s">
        <v>372</v>
      </c>
      <c r="B25" s="4">
        <v>562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x14ac:dyDescent="0.45">
      <c r="A26" s="4" t="s">
        <v>379</v>
      </c>
      <c r="B26" s="4">
        <v>417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9" spans="1:25" x14ac:dyDescent="0.25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zoomScale="114" zoomScaleNormal="70" zoomScalePageLayoutView="70" workbookViewId="0">
      <selection activeCell="B24" sqref="B24:V24"/>
    </sheetView>
  </sheetViews>
  <sheetFormatPr baseColWidth="10" defaultColWidth="8.7109375" defaultRowHeight="18" x14ac:dyDescent="0.25"/>
  <sheetData>
    <row r="1" spans="1:22" x14ac:dyDescent="0.45">
      <c r="A1" s="4" t="s">
        <v>350</v>
      </c>
      <c r="B1" t="s">
        <v>0</v>
      </c>
      <c r="C1" t="s">
        <v>213</v>
      </c>
      <c r="D1" t="s">
        <v>214</v>
      </c>
      <c r="E1" t="s">
        <v>215</v>
      </c>
      <c r="F1" t="s">
        <v>216</v>
      </c>
      <c r="G1" t="s">
        <v>217</v>
      </c>
      <c r="H1" t="s">
        <v>218</v>
      </c>
      <c r="I1" t="s">
        <v>82</v>
      </c>
      <c r="J1" t="s">
        <v>219</v>
      </c>
      <c r="K1" t="s">
        <v>220</v>
      </c>
      <c r="L1" t="s">
        <v>221</v>
      </c>
      <c r="M1" t="s">
        <v>222</v>
      </c>
      <c r="N1" t="s">
        <v>223</v>
      </c>
      <c r="O1" t="s">
        <v>224</v>
      </c>
      <c r="P1" t="s">
        <v>225</v>
      </c>
      <c r="Q1" t="s">
        <v>237</v>
      </c>
      <c r="R1" t="s">
        <v>226</v>
      </c>
      <c r="S1" t="s">
        <v>227</v>
      </c>
      <c r="T1" t="s">
        <v>176</v>
      </c>
      <c r="U1" t="s">
        <v>324</v>
      </c>
      <c r="V1" t="s">
        <v>62</v>
      </c>
    </row>
    <row r="2" spans="1:22" x14ac:dyDescent="0.45">
      <c r="A2" s="4" t="s">
        <v>351</v>
      </c>
      <c r="B2" s="5"/>
      <c r="C2" s="4" t="s">
        <v>421</v>
      </c>
      <c r="D2" s="4" t="s">
        <v>421</v>
      </c>
      <c r="E2" s="4" t="s">
        <v>421</v>
      </c>
      <c r="F2" s="4" t="s">
        <v>421</v>
      </c>
      <c r="G2" s="4" t="s">
        <v>347</v>
      </c>
      <c r="H2" s="4" t="s">
        <v>347</v>
      </c>
      <c r="I2" s="4" t="s">
        <v>405</v>
      </c>
      <c r="J2" s="4" t="s">
        <v>421</v>
      </c>
      <c r="K2" s="4" t="s">
        <v>421</v>
      </c>
      <c r="L2" s="4" t="s">
        <v>405</v>
      </c>
      <c r="M2" s="4" t="s">
        <v>405</v>
      </c>
      <c r="N2" s="4" t="s">
        <v>421</v>
      </c>
      <c r="O2" s="4" t="s">
        <v>421</v>
      </c>
      <c r="P2" s="4" t="s">
        <v>405</v>
      </c>
      <c r="Q2" s="4"/>
      <c r="R2" s="4"/>
      <c r="S2" s="4"/>
      <c r="T2" s="4"/>
      <c r="U2" s="4"/>
      <c r="V2" s="4"/>
    </row>
    <row r="3" spans="1:22" x14ac:dyDescent="0.45">
      <c r="A3" s="4" t="s">
        <v>352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45">
      <c r="A4" s="4" t="s">
        <v>353</v>
      </c>
      <c r="B4" s="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 t="b">
        <v>0</v>
      </c>
      <c r="U4" s="4" t="b">
        <v>0</v>
      </c>
      <c r="V4" s="4" t="b">
        <v>1</v>
      </c>
    </row>
    <row r="5" spans="1:22" x14ac:dyDescent="0.45">
      <c r="A5" s="4" t="s">
        <v>354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>
        <v>0</v>
      </c>
      <c r="U5" s="4">
        <v>0</v>
      </c>
      <c r="V5" s="4">
        <v>7</v>
      </c>
    </row>
    <row r="6" spans="1:22" x14ac:dyDescent="0.45">
      <c r="A6" s="4" t="s">
        <v>355</v>
      </c>
      <c r="B6" s="4" t="s">
        <v>422</v>
      </c>
      <c r="C6" s="4" t="s">
        <v>423</v>
      </c>
      <c r="D6" s="4" t="s">
        <v>414</v>
      </c>
      <c r="E6" s="4" t="s">
        <v>414</v>
      </c>
      <c r="F6" s="4" t="s">
        <v>348</v>
      </c>
      <c r="G6" s="4" t="s">
        <v>414</v>
      </c>
      <c r="H6" s="4" t="s">
        <v>414</v>
      </c>
      <c r="I6" s="4" t="s">
        <v>423</v>
      </c>
      <c r="J6" s="4" t="s">
        <v>414</v>
      </c>
      <c r="K6" s="4" t="s">
        <v>414</v>
      </c>
      <c r="L6" s="4" t="s">
        <v>414</v>
      </c>
      <c r="M6" s="4" t="s">
        <v>423</v>
      </c>
      <c r="N6" s="4" t="s">
        <v>414</v>
      </c>
      <c r="O6" s="4" t="s">
        <v>414</v>
      </c>
      <c r="P6" s="4" t="s">
        <v>414</v>
      </c>
      <c r="Q6" s="4" t="s">
        <v>415</v>
      </c>
      <c r="R6" s="4" t="s">
        <v>415</v>
      </c>
      <c r="S6" s="4" t="s">
        <v>424</v>
      </c>
      <c r="T6" s="4" t="s">
        <v>411</v>
      </c>
      <c r="U6" s="4" t="s">
        <v>416</v>
      </c>
      <c r="V6" s="4" t="s">
        <v>411</v>
      </c>
    </row>
    <row r="7" spans="1:22" x14ac:dyDescent="0.45">
      <c r="A7" s="4" t="s">
        <v>356</v>
      </c>
      <c r="B7">
        <v>104</v>
      </c>
      <c r="C7">
        <v>1432</v>
      </c>
      <c r="D7">
        <v>1328</v>
      </c>
      <c r="E7">
        <v>1220</v>
      </c>
      <c r="F7">
        <v>1115</v>
      </c>
      <c r="G7">
        <v>1012</v>
      </c>
      <c r="H7">
        <v>908</v>
      </c>
      <c r="I7">
        <v>806</v>
      </c>
      <c r="J7">
        <v>699</v>
      </c>
      <c r="K7">
        <v>592</v>
      </c>
      <c r="L7">
        <v>491</v>
      </c>
      <c r="M7">
        <v>420</v>
      </c>
      <c r="N7">
        <v>386</v>
      </c>
      <c r="O7">
        <v>314</v>
      </c>
      <c r="P7">
        <v>298</v>
      </c>
      <c r="Q7">
        <v>67</v>
      </c>
      <c r="R7">
        <v>61</v>
      </c>
      <c r="S7">
        <v>72</v>
      </c>
      <c r="T7">
        <v>79</v>
      </c>
      <c r="U7">
        <v>130</v>
      </c>
      <c r="V7">
        <v>112</v>
      </c>
    </row>
    <row r="8" spans="1:22" x14ac:dyDescent="0.45">
      <c r="A8" s="4" t="s">
        <v>357</v>
      </c>
      <c r="B8">
        <v>442</v>
      </c>
      <c r="C8">
        <v>147</v>
      </c>
      <c r="D8">
        <v>147</v>
      </c>
      <c r="E8">
        <v>147</v>
      </c>
      <c r="F8">
        <v>147</v>
      </c>
      <c r="G8">
        <v>147</v>
      </c>
      <c r="H8">
        <v>147</v>
      </c>
      <c r="I8">
        <v>147</v>
      </c>
      <c r="J8">
        <v>147</v>
      </c>
      <c r="K8">
        <v>147</v>
      </c>
      <c r="L8">
        <v>147</v>
      </c>
      <c r="M8">
        <v>147</v>
      </c>
      <c r="N8">
        <v>147</v>
      </c>
      <c r="O8">
        <v>147</v>
      </c>
      <c r="P8">
        <v>147</v>
      </c>
      <c r="Q8">
        <v>180</v>
      </c>
      <c r="R8">
        <v>184</v>
      </c>
      <c r="S8">
        <v>179</v>
      </c>
      <c r="T8">
        <v>203</v>
      </c>
      <c r="U8">
        <v>187</v>
      </c>
      <c r="V8">
        <v>189</v>
      </c>
    </row>
    <row r="9" spans="1:22" x14ac:dyDescent="0.45">
      <c r="A9" s="4" t="s">
        <v>358</v>
      </c>
      <c r="B9">
        <v>416</v>
      </c>
      <c r="C9">
        <v>2029</v>
      </c>
      <c r="D9">
        <v>2125</v>
      </c>
      <c r="E9">
        <v>2230</v>
      </c>
      <c r="F9">
        <v>2334</v>
      </c>
      <c r="G9">
        <v>2438</v>
      </c>
      <c r="H9">
        <v>2543</v>
      </c>
      <c r="I9">
        <v>2644</v>
      </c>
      <c r="J9">
        <v>2752</v>
      </c>
      <c r="K9">
        <v>2857</v>
      </c>
      <c r="L9">
        <v>2958</v>
      </c>
      <c r="M9">
        <v>3029</v>
      </c>
      <c r="N9">
        <v>3063</v>
      </c>
      <c r="O9">
        <v>3136</v>
      </c>
      <c r="P9">
        <v>3152</v>
      </c>
      <c r="T9">
        <v>140</v>
      </c>
      <c r="U9">
        <v>149</v>
      </c>
      <c r="V9">
        <v>414</v>
      </c>
    </row>
    <row r="10" spans="1:22" x14ac:dyDescent="0.45">
      <c r="A10" s="4" t="s">
        <v>359</v>
      </c>
      <c r="B10" s="2">
        <v>279</v>
      </c>
      <c r="C10">
        <v>184</v>
      </c>
      <c r="D10">
        <v>185</v>
      </c>
      <c r="E10">
        <v>184</v>
      </c>
      <c r="F10">
        <v>185</v>
      </c>
      <c r="G10">
        <v>184</v>
      </c>
      <c r="H10">
        <v>185</v>
      </c>
      <c r="I10">
        <v>184</v>
      </c>
      <c r="J10">
        <v>185</v>
      </c>
      <c r="K10">
        <v>185</v>
      </c>
      <c r="L10">
        <v>185</v>
      </c>
      <c r="M10">
        <v>185</v>
      </c>
      <c r="N10">
        <v>185</v>
      </c>
      <c r="O10">
        <v>185</v>
      </c>
      <c r="P10">
        <v>185</v>
      </c>
      <c r="T10">
        <v>194</v>
      </c>
      <c r="U10">
        <v>187</v>
      </c>
      <c r="V10">
        <v>189</v>
      </c>
    </row>
    <row r="11" spans="1:22" x14ac:dyDescent="0.45">
      <c r="A11" s="4" t="s">
        <v>360</v>
      </c>
    </row>
    <row r="12" spans="1:22" x14ac:dyDescent="0.45">
      <c r="A12" s="4" t="s">
        <v>361</v>
      </c>
    </row>
    <row r="13" spans="1:22" x14ac:dyDescent="0.45">
      <c r="A13" s="4" t="s">
        <v>398</v>
      </c>
    </row>
    <row r="14" spans="1:22" x14ac:dyDescent="0.45">
      <c r="A14" s="4" t="s">
        <v>404</v>
      </c>
    </row>
    <row r="15" spans="1:22" x14ac:dyDescent="0.45">
      <c r="A15" s="4" t="s">
        <v>362</v>
      </c>
      <c r="B15">
        <v>348</v>
      </c>
      <c r="C15">
        <v>2019</v>
      </c>
      <c r="D15">
        <v>2115</v>
      </c>
      <c r="E15">
        <v>2220</v>
      </c>
      <c r="F15">
        <v>2325</v>
      </c>
      <c r="G15">
        <v>2428</v>
      </c>
      <c r="H15">
        <v>2532</v>
      </c>
      <c r="I15">
        <v>2634</v>
      </c>
      <c r="J15">
        <v>2742</v>
      </c>
      <c r="K15">
        <v>2848</v>
      </c>
      <c r="L15">
        <v>2948</v>
      </c>
      <c r="M15">
        <v>3019</v>
      </c>
      <c r="N15">
        <v>3053</v>
      </c>
      <c r="O15">
        <v>3127</v>
      </c>
      <c r="P15">
        <v>3142</v>
      </c>
      <c r="Q15">
        <v>457</v>
      </c>
      <c r="R15">
        <v>813</v>
      </c>
      <c r="S15">
        <v>104</v>
      </c>
      <c r="T15">
        <v>181</v>
      </c>
    </row>
    <row r="16" spans="1:22" x14ac:dyDescent="0.45">
      <c r="A16" s="4" t="s">
        <v>363</v>
      </c>
      <c r="B16">
        <v>271</v>
      </c>
      <c r="C16">
        <v>120</v>
      </c>
      <c r="D16">
        <v>120</v>
      </c>
      <c r="E16">
        <v>120</v>
      </c>
      <c r="F16">
        <v>120</v>
      </c>
      <c r="G16">
        <v>120</v>
      </c>
      <c r="H16">
        <v>120</v>
      </c>
      <c r="I16">
        <v>120</v>
      </c>
      <c r="J16">
        <v>120</v>
      </c>
      <c r="K16">
        <v>120</v>
      </c>
      <c r="L16">
        <v>120</v>
      </c>
      <c r="M16">
        <v>120</v>
      </c>
      <c r="N16">
        <v>120</v>
      </c>
      <c r="O16">
        <v>120</v>
      </c>
      <c r="P16">
        <v>120</v>
      </c>
      <c r="Q16">
        <v>141</v>
      </c>
      <c r="R16">
        <v>139</v>
      </c>
      <c r="S16">
        <v>106</v>
      </c>
      <c r="T16">
        <v>120</v>
      </c>
    </row>
    <row r="17" spans="1:22" x14ac:dyDescent="0.45">
      <c r="A17" s="4" t="s">
        <v>337</v>
      </c>
      <c r="S17">
        <v>199</v>
      </c>
    </row>
    <row r="18" spans="1:22" x14ac:dyDescent="0.45">
      <c r="A18" s="4" t="s">
        <v>338</v>
      </c>
      <c r="S18">
        <v>195</v>
      </c>
    </row>
    <row r="19" spans="1:22" x14ac:dyDescent="0.45">
      <c r="A19" s="4" t="s">
        <v>339</v>
      </c>
      <c r="Q19">
        <v>180</v>
      </c>
      <c r="R19">
        <v>175</v>
      </c>
      <c r="T19">
        <v>177</v>
      </c>
    </row>
    <row r="20" spans="1:22" x14ac:dyDescent="0.45">
      <c r="A20" s="4" t="s">
        <v>340</v>
      </c>
      <c r="Q20">
        <v>142</v>
      </c>
      <c r="R20">
        <v>145</v>
      </c>
      <c r="T20">
        <v>153</v>
      </c>
    </row>
    <row r="21" spans="1:22" s="19" customFormat="1" x14ac:dyDescent="0.25">
      <c r="A21" s="20" t="s">
        <v>497</v>
      </c>
    </row>
    <row r="22" spans="1:22" s="19" customFormat="1" x14ac:dyDescent="0.25">
      <c r="A22" s="20" t="s">
        <v>507</v>
      </c>
    </row>
    <row r="23" spans="1:22" x14ac:dyDescent="0.45">
      <c r="A23" s="4" t="s">
        <v>365</v>
      </c>
      <c r="B23" t="str">
        <f>"LTM_1150_6.1/"&amp;B1&amp;".png"</f>
        <v>LTM_1150_6.1/BODY.png</v>
      </c>
      <c r="C23" t="str">
        <f t="shared" ref="C23:V23" si="0">"LTM_1150_6.1/"&amp;C1&amp;".png"</f>
        <v>LTM_1150_6.1/T_13.7.png</v>
      </c>
      <c r="D23" t="str">
        <f t="shared" si="0"/>
        <v>LTM_1150_6.1/T_18.5.png</v>
      </c>
      <c r="E23" t="str">
        <f t="shared" si="0"/>
        <v>LTM_1150_6.1/T_23.3.png</v>
      </c>
      <c r="F23" t="str">
        <f t="shared" si="0"/>
        <v>LTM_1150_6.1/T_28.1.png</v>
      </c>
      <c r="G23" t="str">
        <f t="shared" si="0"/>
        <v>LTM_1150_6.1/T_32.9.png</v>
      </c>
      <c r="H23" t="str">
        <f t="shared" si="0"/>
        <v>LTM_1150_6.1/T_37.7.png</v>
      </c>
      <c r="I23" t="str">
        <f t="shared" si="0"/>
        <v>LTM_1150_6.1/T_42.5.png</v>
      </c>
      <c r="J23" t="str">
        <f t="shared" si="0"/>
        <v>LTM_1150_6.1/T_47.4.png</v>
      </c>
      <c r="K23" t="str">
        <f t="shared" si="0"/>
        <v>LTM_1150_6.1/T_52.2.png</v>
      </c>
      <c r="L23" t="str">
        <f t="shared" si="0"/>
        <v>LTM_1150_6.1/T_57.png</v>
      </c>
      <c r="M23" t="str">
        <f t="shared" si="0"/>
        <v>LTM_1150_6.1/T_60.3.png</v>
      </c>
      <c r="N23" t="str">
        <f t="shared" si="0"/>
        <v>LTM_1150_6.1/T_61.8.png</v>
      </c>
      <c r="O23" t="str">
        <f t="shared" si="0"/>
        <v>LTM_1150_6.1/T_65.2.png</v>
      </c>
      <c r="P23" t="str">
        <f t="shared" si="0"/>
        <v>LTM_1150_6.1/T_66.png</v>
      </c>
      <c r="Q23" t="str">
        <f t="shared" si="0"/>
        <v>LTM_1150_6.1/K_10.8.png</v>
      </c>
      <c r="R23" t="str">
        <f t="shared" si="0"/>
        <v>LTM_1150_6.1/K_19.png</v>
      </c>
      <c r="S23" t="str">
        <f t="shared" si="0"/>
        <v>LTM_1150_6.1/K_2.9.png</v>
      </c>
      <c r="T23" t="str">
        <f t="shared" si="0"/>
        <v>LTM_1150_6.1/A_0.png</v>
      </c>
      <c r="U23" t="str">
        <f t="shared" si="0"/>
        <v>LTM_1150_6.1/A_H.png</v>
      </c>
      <c r="V23" t="str">
        <f t="shared" si="0"/>
        <v>LTM_1150_6.1/V.png</v>
      </c>
    </row>
    <row r="24" spans="1:22" x14ac:dyDescent="0.45">
      <c r="A24" s="4" t="s">
        <v>364</v>
      </c>
      <c r="B24">
        <v>13</v>
      </c>
      <c r="C24">
        <v>12</v>
      </c>
      <c r="D24">
        <v>12</v>
      </c>
      <c r="E24">
        <v>12</v>
      </c>
      <c r="F24">
        <v>12</v>
      </c>
      <c r="G24">
        <v>12</v>
      </c>
      <c r="H24">
        <v>12</v>
      </c>
      <c r="I24">
        <v>12</v>
      </c>
      <c r="J24">
        <v>12</v>
      </c>
      <c r="K24">
        <v>12</v>
      </c>
      <c r="L24">
        <v>12</v>
      </c>
      <c r="M24">
        <v>12</v>
      </c>
      <c r="N24">
        <v>12</v>
      </c>
      <c r="O24">
        <v>12</v>
      </c>
      <c r="P24">
        <v>12</v>
      </c>
      <c r="Q24">
        <v>8</v>
      </c>
      <c r="R24">
        <v>8</v>
      </c>
      <c r="S24">
        <v>8</v>
      </c>
      <c r="T24">
        <v>9</v>
      </c>
      <c r="U24">
        <v>9</v>
      </c>
      <c r="V24">
        <v>10</v>
      </c>
    </row>
    <row r="25" spans="1:22" x14ac:dyDescent="0.45">
      <c r="A25" t="s">
        <v>372</v>
      </c>
      <c r="B25">
        <v>497</v>
      </c>
    </row>
    <row r="26" spans="1:22" x14ac:dyDescent="0.45">
      <c r="A26" t="s">
        <v>378</v>
      </c>
      <c r="B26">
        <v>443</v>
      </c>
    </row>
    <row r="28" spans="1:22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zoomScale="113" zoomScaleNormal="70" zoomScalePageLayoutView="70" workbookViewId="0">
      <selection activeCell="B24" sqref="B24:U24"/>
    </sheetView>
  </sheetViews>
  <sheetFormatPr baseColWidth="10" defaultColWidth="8.7109375" defaultRowHeight="18" x14ac:dyDescent="0.25"/>
  <sheetData>
    <row r="1" spans="1:21" x14ac:dyDescent="0.45">
      <c r="A1" s="4" t="s">
        <v>350</v>
      </c>
      <c r="B1" s="4" t="s">
        <v>0</v>
      </c>
      <c r="C1" s="4" t="s">
        <v>228</v>
      </c>
      <c r="D1" s="4" t="s">
        <v>229</v>
      </c>
      <c r="E1" s="4" t="s">
        <v>87</v>
      </c>
      <c r="F1" s="4" t="s">
        <v>109</v>
      </c>
      <c r="G1" s="4" t="s">
        <v>120</v>
      </c>
      <c r="H1" s="4" t="s">
        <v>230</v>
      </c>
      <c r="I1" s="4" t="s">
        <v>231</v>
      </c>
      <c r="J1" s="4" t="s">
        <v>232</v>
      </c>
      <c r="K1" s="4" t="s">
        <v>233</v>
      </c>
      <c r="L1" s="4" t="s">
        <v>234</v>
      </c>
      <c r="M1" s="4" t="s">
        <v>186</v>
      </c>
      <c r="N1" s="4" t="s">
        <v>235</v>
      </c>
      <c r="O1" s="4" t="s">
        <v>236</v>
      </c>
      <c r="P1" s="4" t="s">
        <v>392</v>
      </c>
      <c r="Q1" s="4" t="s">
        <v>116</v>
      </c>
      <c r="R1" s="4" t="s">
        <v>237</v>
      </c>
      <c r="S1" s="4" t="s">
        <v>226</v>
      </c>
      <c r="T1" s="4" t="s">
        <v>176</v>
      </c>
      <c r="U1" s="4" t="s">
        <v>62</v>
      </c>
    </row>
    <row r="2" spans="1:21" x14ac:dyDescent="0.45">
      <c r="A2" s="4" t="s">
        <v>351</v>
      </c>
      <c r="B2" s="5"/>
      <c r="C2" s="4" t="s">
        <v>385</v>
      </c>
      <c r="D2" s="4" t="s">
        <v>385</v>
      </c>
      <c r="E2" s="4" t="s">
        <v>385</v>
      </c>
      <c r="F2" s="4" t="s">
        <v>385</v>
      </c>
      <c r="G2" s="4" t="s">
        <v>385</v>
      </c>
      <c r="H2" s="4" t="s">
        <v>385</v>
      </c>
      <c r="I2" s="4" t="s">
        <v>385</v>
      </c>
      <c r="J2" s="4" t="s">
        <v>385</v>
      </c>
      <c r="K2" s="4" t="s">
        <v>385</v>
      </c>
      <c r="L2" s="4" t="s">
        <v>385</v>
      </c>
      <c r="M2" s="4" t="s">
        <v>385</v>
      </c>
      <c r="N2" s="4" t="s">
        <v>385</v>
      </c>
      <c r="O2" s="4" t="s">
        <v>385</v>
      </c>
      <c r="P2" s="4" t="s">
        <v>385</v>
      </c>
      <c r="Q2" s="4" t="s">
        <v>385</v>
      </c>
      <c r="R2" s="4"/>
      <c r="S2" s="4"/>
      <c r="T2" s="4"/>
      <c r="U2" s="4"/>
    </row>
    <row r="3" spans="1:21" x14ac:dyDescent="0.45">
      <c r="A3" s="4" t="s">
        <v>352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x14ac:dyDescent="0.45">
      <c r="A4" s="4" t="s">
        <v>353</v>
      </c>
      <c r="B4" s="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 t="b">
        <v>0</v>
      </c>
      <c r="U4" s="4" t="b">
        <v>1</v>
      </c>
    </row>
    <row r="5" spans="1:21" x14ac:dyDescent="0.45">
      <c r="A5" s="4" t="s">
        <v>354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>
        <v>0</v>
      </c>
      <c r="U5" s="4">
        <v>7</v>
      </c>
    </row>
    <row r="6" spans="1:21" x14ac:dyDescent="0.45">
      <c r="A6" s="4" t="s">
        <v>355</v>
      </c>
      <c r="B6" s="4" t="s">
        <v>386</v>
      </c>
      <c r="C6" s="4" t="s">
        <v>387</v>
      </c>
      <c r="D6" s="4" t="s">
        <v>387</v>
      </c>
      <c r="E6" s="4" t="s">
        <v>387</v>
      </c>
      <c r="F6" s="4" t="s">
        <v>387</v>
      </c>
      <c r="G6" s="4" t="s">
        <v>387</v>
      </c>
      <c r="H6" s="4" t="s">
        <v>387</v>
      </c>
      <c r="I6" s="4" t="s">
        <v>387</v>
      </c>
      <c r="J6" s="4" t="s">
        <v>387</v>
      </c>
      <c r="K6" s="4" t="s">
        <v>387</v>
      </c>
      <c r="L6" s="4" t="s">
        <v>387</v>
      </c>
      <c r="M6" s="4" t="s">
        <v>387</v>
      </c>
      <c r="N6" s="4" t="s">
        <v>387</v>
      </c>
      <c r="O6" s="4" t="s">
        <v>387</v>
      </c>
      <c r="P6" s="4" t="s">
        <v>387</v>
      </c>
      <c r="Q6" s="4" t="s">
        <v>387</v>
      </c>
      <c r="R6" s="4" t="s">
        <v>388</v>
      </c>
      <c r="S6" s="4" t="s">
        <v>388</v>
      </c>
      <c r="T6" s="4" t="s">
        <v>389</v>
      </c>
      <c r="U6" s="4" t="s">
        <v>389</v>
      </c>
    </row>
    <row r="7" spans="1:21" x14ac:dyDescent="0.45">
      <c r="A7" s="4" t="s">
        <v>356</v>
      </c>
      <c r="B7" s="4">
        <v>161</v>
      </c>
      <c r="C7" s="4">
        <v>1215</v>
      </c>
      <c r="D7" s="4">
        <v>1113</v>
      </c>
      <c r="E7" s="4">
        <v>1008</v>
      </c>
      <c r="F7" s="4">
        <v>910</v>
      </c>
      <c r="G7" s="4">
        <v>805</v>
      </c>
      <c r="H7" s="4">
        <v>701</v>
      </c>
      <c r="I7" s="4">
        <v>596</v>
      </c>
      <c r="J7" s="4">
        <v>493</v>
      </c>
      <c r="K7" s="4">
        <v>386</v>
      </c>
      <c r="L7" s="4">
        <v>316</v>
      </c>
      <c r="M7" s="4">
        <v>283</v>
      </c>
      <c r="N7" s="4">
        <v>215</v>
      </c>
      <c r="O7" s="4">
        <v>181</v>
      </c>
      <c r="P7" s="4">
        <v>90</v>
      </c>
      <c r="Q7" s="4">
        <v>90</v>
      </c>
      <c r="R7" s="12">
        <v>37</v>
      </c>
      <c r="S7" s="4">
        <v>102</v>
      </c>
      <c r="T7" s="4">
        <v>64</v>
      </c>
      <c r="U7" s="4">
        <v>86</v>
      </c>
    </row>
    <row r="8" spans="1:21" x14ac:dyDescent="0.45">
      <c r="A8" s="4" t="s">
        <v>357</v>
      </c>
      <c r="B8" s="4">
        <v>539</v>
      </c>
      <c r="C8" s="4">
        <v>182</v>
      </c>
      <c r="D8" s="4">
        <v>182</v>
      </c>
      <c r="E8" s="4">
        <v>182</v>
      </c>
      <c r="F8" s="4">
        <v>182</v>
      </c>
      <c r="G8" s="4">
        <v>182</v>
      </c>
      <c r="H8" s="4">
        <v>182</v>
      </c>
      <c r="I8" s="4">
        <v>182</v>
      </c>
      <c r="J8" s="4">
        <v>182</v>
      </c>
      <c r="K8" s="4">
        <v>182</v>
      </c>
      <c r="L8" s="4">
        <v>182</v>
      </c>
      <c r="M8" s="4">
        <v>182</v>
      </c>
      <c r="N8" s="4">
        <v>182</v>
      </c>
      <c r="O8" s="4">
        <v>182</v>
      </c>
      <c r="P8" s="4">
        <v>182</v>
      </c>
      <c r="Q8" s="4">
        <v>182</v>
      </c>
      <c r="R8" s="12">
        <v>141</v>
      </c>
      <c r="S8" s="4">
        <v>142</v>
      </c>
      <c r="T8" s="4">
        <v>146</v>
      </c>
      <c r="U8" s="4">
        <v>144</v>
      </c>
    </row>
    <row r="9" spans="1:21" x14ac:dyDescent="0.45">
      <c r="A9" s="4" t="s">
        <v>358</v>
      </c>
      <c r="B9" s="4">
        <v>470</v>
      </c>
      <c r="C9" s="4">
        <v>1826</v>
      </c>
      <c r="D9" s="4">
        <v>1927</v>
      </c>
      <c r="E9" s="4">
        <v>2032</v>
      </c>
      <c r="F9" s="4">
        <v>2131</v>
      </c>
      <c r="G9" s="4">
        <v>2235</v>
      </c>
      <c r="H9" s="4">
        <v>2340</v>
      </c>
      <c r="I9" s="4">
        <v>2445</v>
      </c>
      <c r="J9" s="4">
        <v>2548</v>
      </c>
      <c r="K9" s="4">
        <v>2655</v>
      </c>
      <c r="L9" s="4">
        <v>2725</v>
      </c>
      <c r="M9" s="4">
        <v>2757</v>
      </c>
      <c r="N9" s="4">
        <v>2826</v>
      </c>
      <c r="O9" s="4">
        <v>2859</v>
      </c>
      <c r="P9" s="4">
        <v>2922</v>
      </c>
      <c r="Q9" s="4">
        <v>2950</v>
      </c>
      <c r="T9" s="4">
        <v>138</v>
      </c>
      <c r="U9" s="4">
        <v>416</v>
      </c>
    </row>
    <row r="10" spans="1:21" x14ac:dyDescent="0.45">
      <c r="A10" s="4" t="s">
        <v>359</v>
      </c>
      <c r="B10" s="5">
        <v>355</v>
      </c>
      <c r="C10" s="4">
        <v>218</v>
      </c>
      <c r="D10" s="4">
        <v>218</v>
      </c>
      <c r="E10" s="4">
        <v>218</v>
      </c>
      <c r="F10" s="4">
        <v>218</v>
      </c>
      <c r="G10" s="4">
        <v>218</v>
      </c>
      <c r="H10" s="4">
        <v>218</v>
      </c>
      <c r="I10" s="4">
        <v>218</v>
      </c>
      <c r="J10" s="4">
        <v>218</v>
      </c>
      <c r="K10" s="4">
        <v>218</v>
      </c>
      <c r="L10" s="4">
        <v>218</v>
      </c>
      <c r="M10" s="4">
        <v>218</v>
      </c>
      <c r="N10" s="4">
        <v>218</v>
      </c>
      <c r="O10" s="4">
        <v>218</v>
      </c>
      <c r="P10" s="4">
        <v>218</v>
      </c>
      <c r="Q10" s="4">
        <v>218</v>
      </c>
      <c r="T10" s="4">
        <v>135</v>
      </c>
      <c r="U10" s="4">
        <v>144</v>
      </c>
    </row>
    <row r="11" spans="1:21" x14ac:dyDescent="0.45">
      <c r="A11" s="4" t="s">
        <v>360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12"/>
      <c r="S11" s="4"/>
      <c r="U11" s="4"/>
    </row>
    <row r="12" spans="1:21" x14ac:dyDescent="0.45">
      <c r="A12" s="4" t="s">
        <v>361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12"/>
      <c r="S12" s="4"/>
      <c r="U12" s="4"/>
    </row>
    <row r="13" spans="1:21" x14ac:dyDescent="0.45">
      <c r="A13" s="4" t="s">
        <v>399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12"/>
      <c r="S13" s="4"/>
      <c r="T13" s="4"/>
      <c r="U13" s="4"/>
    </row>
    <row r="14" spans="1:21" x14ac:dyDescent="0.45">
      <c r="A14" s="4" t="s">
        <v>404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12"/>
      <c r="S14" s="4"/>
      <c r="T14" s="4"/>
      <c r="U14" s="4"/>
    </row>
    <row r="15" spans="1:21" x14ac:dyDescent="0.45">
      <c r="A15" s="4" t="s">
        <v>362</v>
      </c>
      <c r="B15" s="4">
        <v>393</v>
      </c>
      <c r="C15" s="4">
        <v>1815</v>
      </c>
      <c r="D15" s="4">
        <v>1916</v>
      </c>
      <c r="E15" s="4">
        <v>2021</v>
      </c>
      <c r="F15" s="4">
        <v>2120</v>
      </c>
      <c r="G15" s="4">
        <v>2225</v>
      </c>
      <c r="H15" s="4">
        <v>2329</v>
      </c>
      <c r="I15" s="4">
        <v>2434</v>
      </c>
      <c r="J15" s="4">
        <v>2536</v>
      </c>
      <c r="K15" s="4">
        <v>2643</v>
      </c>
      <c r="L15" s="4">
        <v>2715</v>
      </c>
      <c r="M15" s="4">
        <v>2746</v>
      </c>
      <c r="N15" s="4">
        <v>2815</v>
      </c>
      <c r="O15" s="4">
        <v>2848</v>
      </c>
      <c r="P15" s="4">
        <v>2911</v>
      </c>
      <c r="Q15" s="4">
        <v>2939</v>
      </c>
      <c r="R15" s="12">
        <v>459</v>
      </c>
      <c r="S15" s="4">
        <v>934</v>
      </c>
      <c r="T15" s="4">
        <v>183</v>
      </c>
      <c r="U15" s="4"/>
    </row>
    <row r="16" spans="1:21" x14ac:dyDescent="0.45">
      <c r="A16" s="4" t="s">
        <v>363</v>
      </c>
      <c r="B16" s="4">
        <v>348</v>
      </c>
      <c r="C16" s="4">
        <v>155</v>
      </c>
      <c r="D16" s="4">
        <v>155</v>
      </c>
      <c r="E16" s="4">
        <v>155</v>
      </c>
      <c r="F16" s="4">
        <v>155</v>
      </c>
      <c r="G16" s="4">
        <v>155</v>
      </c>
      <c r="H16" s="4">
        <v>155</v>
      </c>
      <c r="I16" s="4">
        <v>155</v>
      </c>
      <c r="J16" s="4">
        <v>155</v>
      </c>
      <c r="K16" s="4">
        <v>155</v>
      </c>
      <c r="L16" s="4">
        <v>155</v>
      </c>
      <c r="M16" s="4">
        <v>155</v>
      </c>
      <c r="N16" s="4">
        <v>155</v>
      </c>
      <c r="O16" s="4">
        <v>155</v>
      </c>
      <c r="P16" s="4">
        <v>155</v>
      </c>
      <c r="Q16" s="4">
        <v>155</v>
      </c>
      <c r="R16" s="12">
        <v>92</v>
      </c>
      <c r="S16" s="4">
        <v>92</v>
      </c>
      <c r="T16" s="4">
        <v>51</v>
      </c>
      <c r="U16" s="4"/>
    </row>
    <row r="17" spans="1:21" x14ac:dyDescent="0.45">
      <c r="A17" s="4" t="s">
        <v>337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12"/>
      <c r="S17" s="4"/>
      <c r="T17" s="4"/>
      <c r="U17" s="4"/>
    </row>
    <row r="18" spans="1:21" x14ac:dyDescent="0.45">
      <c r="A18" s="4" t="s">
        <v>338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45">
      <c r="A19" s="4" t="s">
        <v>339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12">
        <v>141</v>
      </c>
      <c r="S19" s="4">
        <v>216</v>
      </c>
      <c r="T19" s="4">
        <v>182</v>
      </c>
      <c r="U19" s="4"/>
    </row>
    <row r="20" spans="1:21" x14ac:dyDescent="0.45">
      <c r="A20" s="4" t="s">
        <v>340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12">
        <v>98</v>
      </c>
      <c r="S20" s="4">
        <v>97</v>
      </c>
      <c r="T20" s="4">
        <v>89</v>
      </c>
      <c r="U20" s="4"/>
    </row>
    <row r="21" spans="1:21" s="19" customFormat="1" x14ac:dyDescent="0.25">
      <c r="A21" s="20" t="s">
        <v>498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12"/>
      <c r="S21" s="20"/>
      <c r="T21" s="20"/>
      <c r="U21" s="20"/>
    </row>
    <row r="22" spans="1:21" s="19" customFormat="1" x14ac:dyDescent="0.25">
      <c r="A22" s="20" t="s">
        <v>506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12"/>
      <c r="S22" s="20"/>
      <c r="T22" s="20"/>
      <c r="U22" s="20"/>
    </row>
    <row r="23" spans="1:21" x14ac:dyDescent="0.45">
      <c r="A23" s="4" t="s">
        <v>370</v>
      </c>
      <c r="B23" s="4" t="str">
        <f>"LTM_1130_5.1/"&amp;B1&amp;".png"</f>
        <v>LTM_1130_5.1/BODY.png</v>
      </c>
      <c r="C23" s="4" t="str">
        <f t="shared" ref="C23:U23" si="0">"LTM_1130_5.1/"&amp;C1&amp;".png"</f>
        <v>LTM_1130_5.1/T_12.7.png</v>
      </c>
      <c r="D23" s="4" t="str">
        <f t="shared" si="0"/>
        <v>LTM_1130_5.1/T_17.png</v>
      </c>
      <c r="E23" s="4" t="str">
        <f t="shared" si="0"/>
        <v>LTM_1130_5.1/T_21.4.png</v>
      </c>
      <c r="F23" s="4" t="str">
        <f t="shared" si="0"/>
        <v>LTM_1130_5.1/T_25.7.png</v>
      </c>
      <c r="G23" s="4" t="str">
        <f t="shared" si="0"/>
        <v>LTM_1130_5.1/T_30.1.png</v>
      </c>
      <c r="H23" s="4" t="str">
        <f t="shared" si="0"/>
        <v>LTM_1130_5.1/T_34.4.png</v>
      </c>
      <c r="I23" s="4" t="str">
        <f t="shared" si="0"/>
        <v>LTM_1130_5.1/T_38.8.png</v>
      </c>
      <c r="J23" s="4" t="str">
        <f t="shared" si="0"/>
        <v>LTM_1130_5.1/T_43.1.png</v>
      </c>
      <c r="K23" s="4" t="str">
        <f t="shared" si="0"/>
        <v>LTM_1130_5.1/T_47.5.png</v>
      </c>
      <c r="L23" s="4" t="str">
        <f t="shared" si="0"/>
        <v>LTM_1130_5.1/T_50.5.png</v>
      </c>
      <c r="M23" s="4" t="str">
        <f t="shared" si="0"/>
        <v>LTM_1130_5.1/T_51.9.png</v>
      </c>
      <c r="N23" s="4" t="str">
        <f t="shared" si="0"/>
        <v>LTM_1130_5.1/T_54.9.png</v>
      </c>
      <c r="O23" s="4" t="str">
        <f t="shared" si="0"/>
        <v>LTM_1130_5.1/T_56.2.png</v>
      </c>
      <c r="P23" s="4" t="str">
        <f t="shared" si="0"/>
        <v>LTM_1130_5.1/T_59.2.png</v>
      </c>
      <c r="Q23" s="4" t="str">
        <f t="shared" si="0"/>
        <v>LTM_1130_5.1/T_60.png</v>
      </c>
      <c r="R23" s="4" t="str">
        <f t="shared" si="0"/>
        <v>LTM_1130_5.1/K_10.8.png</v>
      </c>
      <c r="S23" s="4" t="str">
        <f t="shared" si="0"/>
        <v>LTM_1130_5.1/K_19.png</v>
      </c>
      <c r="T23" s="4" t="str">
        <f t="shared" si="0"/>
        <v>LTM_1130_5.1/A_0.png</v>
      </c>
      <c r="U23" s="4" t="str">
        <f t="shared" si="0"/>
        <v>LTM_1130_5.1/V.png</v>
      </c>
    </row>
    <row r="24" spans="1:21" x14ac:dyDescent="0.45">
      <c r="A24" s="4" t="s">
        <v>364</v>
      </c>
      <c r="B24" s="4">
        <v>13</v>
      </c>
      <c r="C24" s="4">
        <v>12</v>
      </c>
      <c r="D24" s="4">
        <v>12</v>
      </c>
      <c r="E24" s="4">
        <v>12</v>
      </c>
      <c r="F24" s="4">
        <v>12</v>
      </c>
      <c r="G24" s="4">
        <v>12</v>
      </c>
      <c r="H24" s="4">
        <v>12</v>
      </c>
      <c r="I24" s="4">
        <v>12</v>
      </c>
      <c r="J24" s="4">
        <v>12</v>
      </c>
      <c r="K24" s="4">
        <v>12</v>
      </c>
      <c r="L24" s="4">
        <v>12</v>
      </c>
      <c r="M24" s="4">
        <v>12</v>
      </c>
      <c r="N24" s="4">
        <v>12</v>
      </c>
      <c r="O24" s="4">
        <v>12</v>
      </c>
      <c r="P24" s="4">
        <v>12</v>
      </c>
      <c r="Q24" s="4">
        <v>12</v>
      </c>
      <c r="R24" s="4">
        <v>8</v>
      </c>
      <c r="S24" s="4">
        <v>8</v>
      </c>
      <c r="T24" s="4">
        <v>9</v>
      </c>
      <c r="U24" s="4">
        <v>10</v>
      </c>
    </row>
    <row r="25" spans="1:21" x14ac:dyDescent="0.45">
      <c r="A25" s="4" t="s">
        <v>376</v>
      </c>
      <c r="B25" s="4">
        <v>562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x14ac:dyDescent="0.45">
      <c r="A26" s="4" t="s">
        <v>382</v>
      </c>
      <c r="B26" s="4">
        <v>540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8" spans="1:21" x14ac:dyDescent="0.25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zoomScale="126" zoomScaleNormal="85" zoomScalePageLayoutView="85" workbookViewId="0">
      <selection activeCell="B24" sqref="B24:R24"/>
    </sheetView>
  </sheetViews>
  <sheetFormatPr baseColWidth="10" defaultColWidth="8.7109375" defaultRowHeight="18" x14ac:dyDescent="0.25"/>
  <sheetData>
    <row r="1" spans="1:18" x14ac:dyDescent="0.45">
      <c r="A1" s="4" t="s">
        <v>350</v>
      </c>
      <c r="B1" t="s">
        <v>0</v>
      </c>
      <c r="C1" t="s">
        <v>239</v>
      </c>
      <c r="D1" t="s">
        <v>240</v>
      </c>
      <c r="E1" t="s">
        <v>241</v>
      </c>
      <c r="F1" t="s">
        <v>242</v>
      </c>
      <c r="G1" t="s">
        <v>243</v>
      </c>
      <c r="H1" t="s">
        <v>120</v>
      </c>
      <c r="I1" t="s">
        <v>244</v>
      </c>
      <c r="J1" t="s">
        <v>391</v>
      </c>
      <c r="K1" t="s">
        <v>245</v>
      </c>
      <c r="L1" t="s">
        <v>246</v>
      </c>
      <c r="M1" t="s">
        <v>247</v>
      </c>
      <c r="N1" t="s">
        <v>248</v>
      </c>
      <c r="O1" t="s">
        <v>238</v>
      </c>
      <c r="P1" t="s">
        <v>226</v>
      </c>
      <c r="Q1" t="s">
        <v>176</v>
      </c>
      <c r="R1" t="s">
        <v>62</v>
      </c>
    </row>
    <row r="2" spans="1:18" x14ac:dyDescent="0.45">
      <c r="A2" s="4" t="s">
        <v>351</v>
      </c>
      <c r="B2" s="2"/>
      <c r="C2" t="s">
        <v>347</v>
      </c>
      <c r="D2" t="s">
        <v>417</v>
      </c>
      <c r="E2" t="s">
        <v>417</v>
      </c>
      <c r="F2" t="s">
        <v>417</v>
      </c>
      <c r="G2" t="s">
        <v>347</v>
      </c>
      <c r="H2" t="s">
        <v>417</v>
      </c>
      <c r="I2" t="s">
        <v>417</v>
      </c>
      <c r="J2" t="s">
        <v>417</v>
      </c>
      <c r="K2" t="s">
        <v>405</v>
      </c>
      <c r="L2" t="s">
        <v>405</v>
      </c>
      <c r="M2" t="s">
        <v>417</v>
      </c>
      <c r="N2" t="s">
        <v>417</v>
      </c>
    </row>
    <row r="3" spans="1:18" x14ac:dyDescent="0.45">
      <c r="A3" s="4" t="s">
        <v>352</v>
      </c>
      <c r="B3" s="2"/>
    </row>
    <row r="4" spans="1:18" x14ac:dyDescent="0.45">
      <c r="A4" s="4" t="s">
        <v>353</v>
      </c>
      <c r="B4" s="1"/>
      <c r="Q4" t="b">
        <v>0</v>
      </c>
      <c r="R4" t="b">
        <v>1</v>
      </c>
    </row>
    <row r="5" spans="1:18" x14ac:dyDescent="0.45">
      <c r="A5" s="4" t="s">
        <v>354</v>
      </c>
      <c r="Q5">
        <v>0</v>
      </c>
      <c r="R5">
        <v>7</v>
      </c>
    </row>
    <row r="6" spans="1:18" x14ac:dyDescent="0.45">
      <c r="A6" s="4" t="s">
        <v>355</v>
      </c>
      <c r="B6" t="s">
        <v>418</v>
      </c>
      <c r="C6" t="s">
        <v>408</v>
      </c>
      <c r="D6" t="s">
        <v>408</v>
      </c>
      <c r="E6" t="s">
        <v>414</v>
      </c>
      <c r="F6" t="s">
        <v>348</v>
      </c>
      <c r="G6" t="s">
        <v>414</v>
      </c>
      <c r="H6" t="s">
        <v>408</v>
      </c>
      <c r="I6" t="s">
        <v>408</v>
      </c>
      <c r="J6" t="s">
        <v>348</v>
      </c>
      <c r="K6" t="s">
        <v>348</v>
      </c>
      <c r="L6" t="s">
        <v>408</v>
      </c>
      <c r="M6" t="s">
        <v>414</v>
      </c>
      <c r="N6" t="s">
        <v>414</v>
      </c>
      <c r="O6" t="s">
        <v>409</v>
      </c>
      <c r="P6" t="s">
        <v>410</v>
      </c>
      <c r="Q6" t="s">
        <v>419</v>
      </c>
      <c r="R6" t="s">
        <v>411</v>
      </c>
    </row>
    <row r="7" spans="1:18" x14ac:dyDescent="0.45">
      <c r="A7" s="4" t="s">
        <v>356</v>
      </c>
      <c r="B7">
        <v>206</v>
      </c>
      <c r="C7">
        <v>1308</v>
      </c>
      <c r="D7">
        <v>1220</v>
      </c>
      <c r="E7">
        <v>1126</v>
      </c>
      <c r="F7">
        <v>1031</v>
      </c>
      <c r="G7">
        <v>935</v>
      </c>
      <c r="H7">
        <v>841</v>
      </c>
      <c r="I7">
        <v>745</v>
      </c>
      <c r="J7">
        <v>648</v>
      </c>
      <c r="K7">
        <v>230</v>
      </c>
      <c r="L7">
        <v>461</v>
      </c>
      <c r="M7">
        <v>422</v>
      </c>
      <c r="N7">
        <v>280</v>
      </c>
      <c r="O7">
        <v>151</v>
      </c>
      <c r="P7">
        <v>216</v>
      </c>
      <c r="Q7">
        <v>319</v>
      </c>
      <c r="R7">
        <v>217</v>
      </c>
    </row>
    <row r="8" spans="1:18" x14ac:dyDescent="0.45">
      <c r="A8" s="4" t="s">
        <v>357</v>
      </c>
      <c r="B8">
        <v>612</v>
      </c>
      <c r="C8">
        <v>166</v>
      </c>
      <c r="D8">
        <v>166</v>
      </c>
      <c r="E8">
        <v>166</v>
      </c>
      <c r="F8">
        <v>166</v>
      </c>
      <c r="G8">
        <v>166</v>
      </c>
      <c r="H8">
        <v>166</v>
      </c>
      <c r="I8">
        <v>166</v>
      </c>
      <c r="J8">
        <v>166</v>
      </c>
      <c r="K8">
        <v>196</v>
      </c>
      <c r="L8">
        <v>166</v>
      </c>
      <c r="M8">
        <v>166</v>
      </c>
      <c r="N8">
        <v>166</v>
      </c>
      <c r="O8">
        <v>343</v>
      </c>
      <c r="P8">
        <v>345</v>
      </c>
      <c r="Q8">
        <v>365</v>
      </c>
      <c r="R8">
        <v>345</v>
      </c>
    </row>
    <row r="9" spans="1:18" x14ac:dyDescent="0.45">
      <c r="A9" s="4" t="s">
        <v>358</v>
      </c>
      <c r="B9">
        <v>528</v>
      </c>
      <c r="C9">
        <v>1920</v>
      </c>
      <c r="D9">
        <v>2009</v>
      </c>
      <c r="E9">
        <v>2102</v>
      </c>
      <c r="F9">
        <v>2198</v>
      </c>
      <c r="G9">
        <v>2294</v>
      </c>
      <c r="H9">
        <v>2389</v>
      </c>
      <c r="I9">
        <v>2484</v>
      </c>
      <c r="J9">
        <v>2580</v>
      </c>
      <c r="K9">
        <v>2653</v>
      </c>
      <c r="L9">
        <v>2769</v>
      </c>
      <c r="M9">
        <v>2924</v>
      </c>
      <c r="N9">
        <v>2948</v>
      </c>
      <c r="Q9">
        <v>401</v>
      </c>
      <c r="R9">
        <v>566</v>
      </c>
    </row>
    <row r="10" spans="1:18" x14ac:dyDescent="0.45">
      <c r="A10" s="4" t="s">
        <v>359</v>
      </c>
      <c r="B10" s="2">
        <v>423</v>
      </c>
      <c r="C10">
        <v>202</v>
      </c>
      <c r="D10">
        <v>203</v>
      </c>
      <c r="E10">
        <v>203</v>
      </c>
      <c r="F10">
        <v>203</v>
      </c>
      <c r="G10">
        <v>203</v>
      </c>
      <c r="H10">
        <v>203</v>
      </c>
      <c r="I10">
        <v>203</v>
      </c>
      <c r="J10">
        <v>203</v>
      </c>
      <c r="K10">
        <v>234</v>
      </c>
      <c r="L10">
        <v>203</v>
      </c>
      <c r="M10">
        <v>203</v>
      </c>
      <c r="N10">
        <v>203</v>
      </c>
      <c r="Q10">
        <v>354</v>
      </c>
      <c r="R10">
        <v>344</v>
      </c>
    </row>
    <row r="11" spans="1:18" x14ac:dyDescent="0.45">
      <c r="A11" s="4" t="s">
        <v>360</v>
      </c>
    </row>
    <row r="12" spans="1:18" x14ac:dyDescent="0.45">
      <c r="A12" s="4" t="s">
        <v>361</v>
      </c>
    </row>
    <row r="13" spans="1:18" x14ac:dyDescent="0.45">
      <c r="A13" s="4" t="s">
        <v>399</v>
      </c>
    </row>
    <row r="14" spans="1:18" x14ac:dyDescent="0.45">
      <c r="A14" s="4" t="s">
        <v>404</v>
      </c>
    </row>
    <row r="15" spans="1:18" x14ac:dyDescent="0.45">
      <c r="A15" s="4" t="s">
        <v>362</v>
      </c>
      <c r="B15">
        <v>463</v>
      </c>
      <c r="C15">
        <v>1907</v>
      </c>
      <c r="D15">
        <v>1996</v>
      </c>
      <c r="E15">
        <v>2090</v>
      </c>
      <c r="F15">
        <v>2185</v>
      </c>
      <c r="G15">
        <v>2282</v>
      </c>
      <c r="H15">
        <v>2376</v>
      </c>
      <c r="I15">
        <v>2472</v>
      </c>
      <c r="J15">
        <v>2568</v>
      </c>
      <c r="K15">
        <v>2642</v>
      </c>
      <c r="L15">
        <v>2757</v>
      </c>
      <c r="M15">
        <v>2912</v>
      </c>
      <c r="N15">
        <v>2936</v>
      </c>
      <c r="O15">
        <v>619</v>
      </c>
      <c r="P15">
        <v>1110</v>
      </c>
      <c r="Q15">
        <v>450</v>
      </c>
    </row>
    <row r="16" spans="1:18" x14ac:dyDescent="0.45">
      <c r="A16" s="4" t="s">
        <v>363</v>
      </c>
      <c r="B16">
        <v>409</v>
      </c>
      <c r="C16">
        <v>132</v>
      </c>
      <c r="D16">
        <v>132</v>
      </c>
      <c r="E16">
        <v>132</v>
      </c>
      <c r="F16">
        <v>132</v>
      </c>
      <c r="G16">
        <v>132</v>
      </c>
      <c r="H16">
        <v>132</v>
      </c>
      <c r="I16">
        <v>132</v>
      </c>
      <c r="J16">
        <v>132</v>
      </c>
      <c r="K16">
        <v>163</v>
      </c>
      <c r="L16">
        <v>132</v>
      </c>
      <c r="M16">
        <v>132</v>
      </c>
      <c r="N16">
        <v>132</v>
      </c>
      <c r="O16">
        <v>286</v>
      </c>
      <c r="P16">
        <v>283</v>
      </c>
      <c r="Q16">
        <v>262</v>
      </c>
    </row>
    <row r="17" spans="1:25" x14ac:dyDescent="0.45">
      <c r="A17" s="4" t="s">
        <v>337</v>
      </c>
    </row>
    <row r="18" spans="1:25" x14ac:dyDescent="0.45">
      <c r="A18" s="4" t="s">
        <v>338</v>
      </c>
    </row>
    <row r="19" spans="1:25" x14ac:dyDescent="0.45">
      <c r="A19" s="4" t="s">
        <v>339</v>
      </c>
      <c r="O19">
        <v>288</v>
      </c>
      <c r="P19">
        <v>353</v>
      </c>
      <c r="Q19">
        <v>441</v>
      </c>
    </row>
    <row r="20" spans="1:25" x14ac:dyDescent="0.45">
      <c r="A20" s="4" t="s">
        <v>340</v>
      </c>
      <c r="O20">
        <v>293</v>
      </c>
      <c r="P20">
        <v>295</v>
      </c>
      <c r="Q20">
        <v>305</v>
      </c>
    </row>
    <row r="21" spans="1:25" s="19" customFormat="1" x14ac:dyDescent="0.25">
      <c r="A21" s="20" t="s">
        <v>498</v>
      </c>
    </row>
    <row r="22" spans="1:25" s="19" customFormat="1" x14ac:dyDescent="0.25">
      <c r="A22" s="20" t="s">
        <v>505</v>
      </c>
    </row>
    <row r="23" spans="1:25" x14ac:dyDescent="0.45">
      <c r="A23" s="4" t="s">
        <v>365</v>
      </c>
      <c r="B23" t="str">
        <f>"LTM_1100_5.2/"&amp;B1&amp;".png"</f>
        <v>LTM_1100_5.2/BODY.png</v>
      </c>
      <c r="C23" t="str">
        <f t="shared" ref="C23:R23" si="0">"LTM_1100_5.2/"&amp;C1&amp;".png"</f>
        <v>LTM_1100_5.2/T_11.5.png</v>
      </c>
      <c r="D23" t="str">
        <f t="shared" si="0"/>
        <v>LTM_1100_5.2/T_15.2.png</v>
      </c>
      <c r="E23" t="str">
        <f t="shared" si="0"/>
        <v>LTM_1100_5.2/T_19.png</v>
      </c>
      <c r="F23" t="str">
        <f t="shared" si="0"/>
        <v>LTM_1100_5.2/T_22.7.png</v>
      </c>
      <c r="G23" t="str">
        <f t="shared" si="0"/>
        <v>LTM_1100_5.2/T_26.4.png</v>
      </c>
      <c r="H23" t="str">
        <f t="shared" si="0"/>
        <v>LTM_1100_5.2/T_30.1.png</v>
      </c>
      <c r="I23" t="str">
        <f t="shared" si="0"/>
        <v>LTM_1100_5.2/T_33.9.png</v>
      </c>
      <c r="J23" t="str">
        <f t="shared" si="0"/>
        <v>LTM_1100_5.2/T_37.6.png</v>
      </c>
      <c r="K23" t="str">
        <f t="shared" si="0"/>
        <v>LTM_1100_5.2/T_41.3.png</v>
      </c>
      <c r="L23" t="str">
        <f t="shared" si="0"/>
        <v>LTM_1100_5.2/T_45.png</v>
      </c>
      <c r="M23" t="str">
        <f t="shared" si="0"/>
        <v>LTM_1100_5.2/T_48.8.png</v>
      </c>
      <c r="N23" t="str">
        <f t="shared" si="0"/>
        <v>LTM_1100_5.2/T_52.png</v>
      </c>
      <c r="O23" t="str">
        <f t="shared" si="0"/>
        <v>LTM_1100_5.2/K_10.8.png</v>
      </c>
      <c r="P23" t="str">
        <f t="shared" si="0"/>
        <v>LTM_1100_5.2/K_19.png</v>
      </c>
      <c r="Q23" t="str">
        <f t="shared" si="0"/>
        <v>LTM_1100_5.2/A_0.png</v>
      </c>
      <c r="R23" t="str">
        <f t="shared" si="0"/>
        <v>LTM_1100_5.2/V.png</v>
      </c>
    </row>
    <row r="24" spans="1:25" x14ac:dyDescent="0.45">
      <c r="A24" s="4" t="s">
        <v>364</v>
      </c>
      <c r="B24">
        <v>13</v>
      </c>
      <c r="C24">
        <v>12</v>
      </c>
      <c r="D24">
        <v>12</v>
      </c>
      <c r="E24">
        <v>12</v>
      </c>
      <c r="F24">
        <v>12</v>
      </c>
      <c r="G24">
        <v>12</v>
      </c>
      <c r="H24">
        <v>12</v>
      </c>
      <c r="I24">
        <v>12</v>
      </c>
      <c r="J24">
        <v>12</v>
      </c>
      <c r="K24">
        <v>12</v>
      </c>
      <c r="L24">
        <v>12</v>
      </c>
      <c r="M24">
        <v>12</v>
      </c>
      <c r="N24">
        <v>12</v>
      </c>
      <c r="O24">
        <v>8</v>
      </c>
      <c r="P24">
        <v>8</v>
      </c>
      <c r="Q24">
        <v>10</v>
      </c>
      <c r="R24">
        <v>9</v>
      </c>
    </row>
    <row r="25" spans="1:25" x14ac:dyDescent="0.45">
      <c r="A25" t="s">
        <v>376</v>
      </c>
      <c r="B25">
        <v>619</v>
      </c>
    </row>
    <row r="26" spans="1:25" x14ac:dyDescent="0.45">
      <c r="A26" t="s">
        <v>381</v>
      </c>
      <c r="B26">
        <v>613</v>
      </c>
    </row>
    <row r="28" spans="1:25" x14ac:dyDescent="0.25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zoomScale="125" zoomScaleNormal="85" zoomScalePageLayoutView="85" workbookViewId="0">
      <selection activeCell="B24" sqref="B24:Y24"/>
    </sheetView>
  </sheetViews>
  <sheetFormatPr baseColWidth="10" defaultColWidth="8.7109375" defaultRowHeight="18" x14ac:dyDescent="0.25"/>
  <sheetData>
    <row r="1" spans="1:25" x14ac:dyDescent="0.45">
      <c r="A1" s="4" t="s">
        <v>350</v>
      </c>
      <c r="B1" t="s">
        <v>0</v>
      </c>
      <c r="C1" t="s">
        <v>239</v>
      </c>
      <c r="D1" t="s">
        <v>240</v>
      </c>
      <c r="E1" t="s">
        <v>249</v>
      </c>
      <c r="F1" t="s">
        <v>250</v>
      </c>
      <c r="G1" t="s">
        <v>251</v>
      </c>
      <c r="H1" t="s">
        <v>120</v>
      </c>
      <c r="I1" t="s">
        <v>252</v>
      </c>
      <c r="J1" t="s">
        <v>253</v>
      </c>
      <c r="K1" t="s">
        <v>254</v>
      </c>
      <c r="L1" t="s">
        <v>246</v>
      </c>
      <c r="M1" t="s">
        <v>233</v>
      </c>
      <c r="N1" t="s">
        <v>146</v>
      </c>
      <c r="O1" t="s">
        <v>186</v>
      </c>
      <c r="P1" t="s">
        <v>255</v>
      </c>
      <c r="Q1" t="s">
        <v>256</v>
      </c>
      <c r="R1" t="s">
        <v>257</v>
      </c>
      <c r="S1" t="s">
        <v>116</v>
      </c>
      <c r="T1" t="s">
        <v>237</v>
      </c>
      <c r="U1" t="s">
        <v>226</v>
      </c>
      <c r="V1" t="s">
        <v>227</v>
      </c>
      <c r="W1" t="s">
        <v>176</v>
      </c>
      <c r="X1" t="s">
        <v>324</v>
      </c>
      <c r="Y1" t="s">
        <v>62</v>
      </c>
    </row>
    <row r="2" spans="1:25" x14ac:dyDescent="0.45">
      <c r="A2" s="4" t="s">
        <v>351</v>
      </c>
      <c r="B2" s="5"/>
      <c r="C2" s="4" t="s">
        <v>420</v>
      </c>
      <c r="D2" s="4" t="s">
        <v>347</v>
      </c>
      <c r="E2" s="4" t="s">
        <v>347</v>
      </c>
      <c r="F2" s="4" t="s">
        <v>417</v>
      </c>
      <c r="G2" s="4" t="s">
        <v>347</v>
      </c>
      <c r="H2" s="4" t="s">
        <v>347</v>
      </c>
      <c r="I2" s="4" t="s">
        <v>347</v>
      </c>
      <c r="J2" s="4" t="s">
        <v>347</v>
      </c>
      <c r="K2" s="4" t="s">
        <v>347</v>
      </c>
      <c r="L2" s="4" t="s">
        <v>347</v>
      </c>
      <c r="M2" s="4" t="s">
        <v>417</v>
      </c>
      <c r="N2" s="4" t="s">
        <v>347</v>
      </c>
      <c r="O2" s="4" t="s">
        <v>420</v>
      </c>
      <c r="P2" s="4" t="s">
        <v>417</v>
      </c>
      <c r="Q2" s="4" t="s">
        <v>347</v>
      </c>
      <c r="R2" s="4" t="s">
        <v>347</v>
      </c>
      <c r="S2" s="4" t="s">
        <v>347</v>
      </c>
      <c r="T2" s="4"/>
      <c r="U2" s="4"/>
      <c r="V2" s="4"/>
      <c r="W2" s="4"/>
      <c r="X2" s="4"/>
      <c r="Y2" s="4"/>
    </row>
    <row r="3" spans="1:25" x14ac:dyDescent="0.45">
      <c r="A3" s="4" t="s">
        <v>352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x14ac:dyDescent="0.45">
      <c r="A4" s="4" t="s">
        <v>353</v>
      </c>
      <c r="B4" s="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 t="b">
        <v>0</v>
      </c>
      <c r="X4" s="4" t="b">
        <v>0</v>
      </c>
      <c r="Y4" s="4" t="b">
        <v>1</v>
      </c>
    </row>
    <row r="5" spans="1:25" x14ac:dyDescent="0.45">
      <c r="A5" s="4" t="s">
        <v>354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>
        <v>0</v>
      </c>
      <c r="X5" s="4">
        <v>0</v>
      </c>
      <c r="Y5" s="4">
        <v>7</v>
      </c>
    </row>
    <row r="6" spans="1:25" x14ac:dyDescent="0.45">
      <c r="A6" s="4" t="s">
        <v>355</v>
      </c>
      <c r="B6" s="4" t="s">
        <v>413</v>
      </c>
      <c r="C6" s="4" t="s">
        <v>414</v>
      </c>
      <c r="D6" s="4" t="s">
        <v>414</v>
      </c>
      <c r="E6" s="4" t="s">
        <v>414</v>
      </c>
      <c r="F6" s="4" t="s">
        <v>414</v>
      </c>
      <c r="G6" s="4" t="s">
        <v>414</v>
      </c>
      <c r="H6" s="4" t="s">
        <v>414</v>
      </c>
      <c r="I6" s="4" t="s">
        <v>414</v>
      </c>
      <c r="J6" s="4" t="s">
        <v>414</v>
      </c>
      <c r="K6" s="4" t="s">
        <v>414</v>
      </c>
      <c r="L6" s="4" t="s">
        <v>414</v>
      </c>
      <c r="M6" s="4" t="s">
        <v>414</v>
      </c>
      <c r="N6" s="4" t="s">
        <v>414</v>
      </c>
      <c r="O6" s="4" t="s">
        <v>414</v>
      </c>
      <c r="P6" s="4" t="s">
        <v>414</v>
      </c>
      <c r="Q6" s="4" t="s">
        <v>414</v>
      </c>
      <c r="R6" s="4" t="s">
        <v>414</v>
      </c>
      <c r="S6" s="4" t="s">
        <v>414</v>
      </c>
      <c r="T6" s="4" t="s">
        <v>415</v>
      </c>
      <c r="U6" s="4" t="s">
        <v>415</v>
      </c>
      <c r="V6" s="4" t="s">
        <v>415</v>
      </c>
      <c r="W6" s="4" t="s">
        <v>416</v>
      </c>
      <c r="X6" s="4" t="s">
        <v>416</v>
      </c>
      <c r="Y6" s="4" t="s">
        <v>416</v>
      </c>
    </row>
    <row r="7" spans="1:25" x14ac:dyDescent="0.45">
      <c r="A7" s="4" t="s">
        <v>356</v>
      </c>
      <c r="B7">
        <v>102</v>
      </c>
      <c r="C7">
        <v>1431</v>
      </c>
      <c r="D7">
        <v>1331</v>
      </c>
      <c r="E7">
        <v>1230</v>
      </c>
      <c r="F7">
        <v>1131</v>
      </c>
      <c r="G7">
        <v>1030</v>
      </c>
      <c r="H7">
        <v>927</v>
      </c>
      <c r="I7">
        <v>828</v>
      </c>
      <c r="J7">
        <v>727</v>
      </c>
      <c r="K7">
        <v>628</v>
      </c>
      <c r="L7">
        <v>525</v>
      </c>
      <c r="M7">
        <v>459</v>
      </c>
      <c r="N7">
        <v>423</v>
      </c>
      <c r="O7">
        <v>339</v>
      </c>
      <c r="P7">
        <v>325</v>
      </c>
      <c r="Q7">
        <v>239</v>
      </c>
      <c r="R7">
        <v>224</v>
      </c>
      <c r="S7">
        <v>112</v>
      </c>
      <c r="T7" s="10">
        <v>70</v>
      </c>
      <c r="U7">
        <v>72</v>
      </c>
      <c r="V7">
        <v>87</v>
      </c>
      <c r="W7">
        <v>96</v>
      </c>
      <c r="X7">
        <v>139</v>
      </c>
      <c r="Y7">
        <v>129</v>
      </c>
    </row>
    <row r="8" spans="1:25" x14ac:dyDescent="0.45">
      <c r="A8" s="4" t="s">
        <v>357</v>
      </c>
      <c r="B8">
        <v>474</v>
      </c>
      <c r="C8">
        <v>218</v>
      </c>
      <c r="D8">
        <v>218</v>
      </c>
      <c r="E8">
        <v>218</v>
      </c>
      <c r="F8">
        <v>218</v>
      </c>
      <c r="G8">
        <v>218</v>
      </c>
      <c r="H8">
        <v>218</v>
      </c>
      <c r="I8">
        <v>218</v>
      </c>
      <c r="J8">
        <v>218</v>
      </c>
      <c r="K8">
        <v>218</v>
      </c>
      <c r="L8">
        <v>218</v>
      </c>
      <c r="M8">
        <v>218</v>
      </c>
      <c r="N8">
        <v>218</v>
      </c>
      <c r="O8">
        <v>218</v>
      </c>
      <c r="P8">
        <v>218</v>
      </c>
      <c r="Q8">
        <v>218</v>
      </c>
      <c r="R8">
        <v>218</v>
      </c>
      <c r="S8">
        <v>218</v>
      </c>
      <c r="T8" s="10">
        <v>176</v>
      </c>
      <c r="U8">
        <v>176</v>
      </c>
      <c r="V8">
        <v>169</v>
      </c>
      <c r="W8">
        <v>180</v>
      </c>
      <c r="X8">
        <v>181</v>
      </c>
      <c r="Y8">
        <v>178</v>
      </c>
    </row>
    <row r="9" spans="1:25" x14ac:dyDescent="0.45">
      <c r="A9" s="4" t="s">
        <v>358</v>
      </c>
      <c r="B9">
        <v>397</v>
      </c>
      <c r="C9">
        <v>2055</v>
      </c>
      <c r="D9">
        <v>2155</v>
      </c>
      <c r="E9">
        <v>2257</v>
      </c>
      <c r="F9">
        <v>2355</v>
      </c>
      <c r="G9">
        <v>2456</v>
      </c>
      <c r="H9">
        <v>2559</v>
      </c>
      <c r="I9">
        <v>2659</v>
      </c>
      <c r="J9">
        <v>2759</v>
      </c>
      <c r="K9">
        <v>2860</v>
      </c>
      <c r="L9">
        <v>2961</v>
      </c>
      <c r="M9">
        <v>3028</v>
      </c>
      <c r="N9">
        <v>3063</v>
      </c>
      <c r="O9">
        <v>3148</v>
      </c>
      <c r="P9">
        <v>3162</v>
      </c>
      <c r="Q9">
        <v>3248</v>
      </c>
      <c r="R9">
        <v>3263</v>
      </c>
      <c r="S9">
        <v>3328</v>
      </c>
      <c r="W9">
        <v>175</v>
      </c>
      <c r="X9">
        <v>163</v>
      </c>
      <c r="Y9">
        <v>486</v>
      </c>
    </row>
    <row r="10" spans="1:25" x14ac:dyDescent="0.45">
      <c r="A10" s="4" t="s">
        <v>359</v>
      </c>
      <c r="B10" s="2">
        <v>273</v>
      </c>
      <c r="C10">
        <v>261</v>
      </c>
      <c r="D10">
        <v>260</v>
      </c>
      <c r="E10">
        <v>260</v>
      </c>
      <c r="F10">
        <v>260</v>
      </c>
      <c r="G10">
        <v>260</v>
      </c>
      <c r="H10">
        <v>260</v>
      </c>
      <c r="I10">
        <v>260</v>
      </c>
      <c r="J10">
        <v>260</v>
      </c>
      <c r="K10">
        <v>260</v>
      </c>
      <c r="L10">
        <v>260</v>
      </c>
      <c r="M10">
        <v>260</v>
      </c>
      <c r="N10">
        <v>260</v>
      </c>
      <c r="O10">
        <v>260</v>
      </c>
      <c r="P10">
        <v>260</v>
      </c>
      <c r="Q10">
        <v>260</v>
      </c>
      <c r="R10">
        <v>260</v>
      </c>
      <c r="S10">
        <v>259</v>
      </c>
      <c r="W10">
        <v>169</v>
      </c>
      <c r="X10">
        <v>181</v>
      </c>
      <c r="Y10">
        <v>178</v>
      </c>
    </row>
    <row r="11" spans="1:25" x14ac:dyDescent="0.45">
      <c r="A11" s="4" t="s">
        <v>360</v>
      </c>
      <c r="T11" s="10"/>
    </row>
    <row r="12" spans="1:25" x14ac:dyDescent="0.45">
      <c r="A12" s="4" t="s">
        <v>361</v>
      </c>
      <c r="T12" s="10"/>
    </row>
    <row r="13" spans="1:25" x14ac:dyDescent="0.45">
      <c r="A13" s="4" t="s">
        <v>397</v>
      </c>
      <c r="T13" s="10"/>
    </row>
    <row r="14" spans="1:25" x14ac:dyDescent="0.45">
      <c r="A14" s="4" t="s">
        <v>404</v>
      </c>
      <c r="T14" s="10"/>
    </row>
    <row r="15" spans="1:25" x14ac:dyDescent="0.45">
      <c r="A15" s="4" t="s">
        <v>362</v>
      </c>
      <c r="B15">
        <v>309</v>
      </c>
      <c r="C15">
        <v>2043</v>
      </c>
      <c r="D15">
        <v>2143</v>
      </c>
      <c r="E15">
        <v>2245</v>
      </c>
      <c r="F15">
        <v>2343</v>
      </c>
      <c r="G15">
        <v>2444</v>
      </c>
      <c r="H15">
        <v>2547</v>
      </c>
      <c r="I15">
        <v>2647</v>
      </c>
      <c r="J15">
        <v>2747</v>
      </c>
      <c r="K15">
        <v>2849</v>
      </c>
      <c r="L15">
        <v>2950</v>
      </c>
      <c r="M15">
        <v>3017</v>
      </c>
      <c r="N15">
        <v>3052</v>
      </c>
      <c r="O15">
        <v>3137</v>
      </c>
      <c r="P15">
        <v>3151</v>
      </c>
      <c r="Q15">
        <v>3237</v>
      </c>
      <c r="R15">
        <v>3252</v>
      </c>
      <c r="S15">
        <v>3316</v>
      </c>
      <c r="T15" s="10">
        <v>556</v>
      </c>
      <c r="U15">
        <v>1004</v>
      </c>
      <c r="V15">
        <v>93</v>
      </c>
      <c r="W15">
        <v>229</v>
      </c>
    </row>
    <row r="16" spans="1:25" x14ac:dyDescent="0.45">
      <c r="A16" s="4" t="s">
        <v>363</v>
      </c>
      <c r="B16">
        <v>263</v>
      </c>
      <c r="C16">
        <v>187</v>
      </c>
      <c r="D16">
        <v>187</v>
      </c>
      <c r="E16">
        <v>186</v>
      </c>
      <c r="F16">
        <v>186</v>
      </c>
      <c r="G16">
        <v>186</v>
      </c>
      <c r="H16">
        <v>187</v>
      </c>
      <c r="I16">
        <v>186</v>
      </c>
      <c r="J16">
        <v>186</v>
      </c>
      <c r="K16">
        <v>186</v>
      </c>
      <c r="L16">
        <v>187</v>
      </c>
      <c r="M16">
        <v>186</v>
      </c>
      <c r="N16">
        <v>186</v>
      </c>
      <c r="O16">
        <v>187</v>
      </c>
      <c r="P16">
        <v>186</v>
      </c>
      <c r="Q16">
        <v>186</v>
      </c>
      <c r="R16">
        <v>186</v>
      </c>
      <c r="S16">
        <v>185</v>
      </c>
      <c r="T16" s="10">
        <v>120</v>
      </c>
      <c r="U16">
        <v>116</v>
      </c>
      <c r="V16">
        <v>78</v>
      </c>
      <c r="W16">
        <v>73</v>
      </c>
    </row>
    <row r="17" spans="1:25" x14ac:dyDescent="0.45">
      <c r="A17" s="4" t="s">
        <v>337</v>
      </c>
      <c r="T17" s="10"/>
      <c r="V17">
        <v>216</v>
      </c>
    </row>
    <row r="18" spans="1:25" x14ac:dyDescent="0.45">
      <c r="A18" s="4" t="s">
        <v>338</v>
      </c>
      <c r="V18">
        <v>190</v>
      </c>
    </row>
    <row r="19" spans="1:25" x14ac:dyDescent="0.45">
      <c r="A19" s="4" t="s">
        <v>339</v>
      </c>
      <c r="T19" s="10">
        <v>209</v>
      </c>
      <c r="U19">
        <v>209</v>
      </c>
      <c r="W19">
        <v>226</v>
      </c>
    </row>
    <row r="20" spans="1:25" x14ac:dyDescent="0.45">
      <c r="A20" s="4" t="s">
        <v>340</v>
      </c>
      <c r="T20" s="10">
        <v>127</v>
      </c>
      <c r="U20">
        <v>127</v>
      </c>
      <c r="W20">
        <v>116</v>
      </c>
    </row>
    <row r="21" spans="1:25" s="19" customFormat="1" x14ac:dyDescent="0.25">
      <c r="A21" s="20" t="s">
        <v>497</v>
      </c>
      <c r="T21" s="10"/>
    </row>
    <row r="22" spans="1:25" s="19" customFormat="1" x14ac:dyDescent="0.25">
      <c r="A22" s="20" t="s">
        <v>504</v>
      </c>
      <c r="T22" s="10"/>
    </row>
    <row r="23" spans="1:25" x14ac:dyDescent="0.45">
      <c r="A23" s="4" t="s">
        <v>368</v>
      </c>
      <c r="B23" t="str">
        <f>"LTM_1100_4.2/"&amp;B1&amp;".png"</f>
        <v>LTM_1100_4.2/BODY.png</v>
      </c>
      <c r="C23" t="str">
        <f t="shared" ref="C23:Y23" si="0">"LTM_1100_4.2/"&amp;C1&amp;".png"</f>
        <v>LTM_1100_4.2/T_11.5.png</v>
      </c>
      <c r="D23" t="str">
        <f t="shared" si="0"/>
        <v>LTM_1100_4.2/T_15.2.png</v>
      </c>
      <c r="E23" t="str">
        <f t="shared" si="0"/>
        <v>LTM_1100_4.2/T_18.9.png</v>
      </c>
      <c r="F23" t="str">
        <f t="shared" si="0"/>
        <v>LTM_1100_4.2/T_22.6.png</v>
      </c>
      <c r="G23" t="str">
        <f t="shared" si="0"/>
        <v>LTM_1100_4.2/T_26.3.png</v>
      </c>
      <c r="H23" t="str">
        <f t="shared" si="0"/>
        <v>LTM_1100_4.2/T_30.1.png</v>
      </c>
      <c r="I23" t="str">
        <f t="shared" si="0"/>
        <v>LTM_1100_4.2/T_33.8.png</v>
      </c>
      <c r="J23" t="str">
        <f t="shared" si="0"/>
        <v>LTM_1100_4.2/T_37.5.png</v>
      </c>
      <c r="K23" t="str">
        <f t="shared" si="0"/>
        <v>LTM_1100_4.2/T_41.2.png</v>
      </c>
      <c r="L23" t="str">
        <f t="shared" si="0"/>
        <v>LTM_1100_4.2/T_45.png</v>
      </c>
      <c r="M23" t="str">
        <f t="shared" si="0"/>
        <v>LTM_1100_4.2/T_47.5.png</v>
      </c>
      <c r="N23" t="str">
        <f t="shared" si="0"/>
        <v>LTM_1100_4.2/T_48.7.png</v>
      </c>
      <c r="O23" t="str">
        <f t="shared" si="0"/>
        <v>LTM_1100_4.2/T_51.9.png</v>
      </c>
      <c r="P23" t="str">
        <f t="shared" si="0"/>
        <v>LTM_1100_4.2/T_52.4.png</v>
      </c>
      <c r="Q23" t="str">
        <f t="shared" si="0"/>
        <v>LTM_1100_4.2/T_55.6.png</v>
      </c>
      <c r="R23" t="str">
        <f t="shared" si="0"/>
        <v>LTM_1100_4.2/T_56.1.png</v>
      </c>
      <c r="S23" t="str">
        <f t="shared" si="0"/>
        <v>LTM_1100_4.2/T_60.png</v>
      </c>
      <c r="T23" t="str">
        <f t="shared" si="0"/>
        <v>LTM_1100_4.2/K_10.8.png</v>
      </c>
      <c r="U23" t="str">
        <f t="shared" si="0"/>
        <v>LTM_1100_4.2/K_19.png</v>
      </c>
      <c r="V23" t="str">
        <f t="shared" si="0"/>
        <v>LTM_1100_4.2/K_2.9.png</v>
      </c>
      <c r="W23" t="str">
        <f t="shared" si="0"/>
        <v>LTM_1100_4.2/A_0.png</v>
      </c>
      <c r="X23" t="str">
        <f t="shared" si="0"/>
        <v>LTM_1100_4.2/A_H.png</v>
      </c>
      <c r="Y23" t="str">
        <f t="shared" si="0"/>
        <v>LTM_1100_4.2/V.png</v>
      </c>
    </row>
    <row r="24" spans="1:25" x14ac:dyDescent="0.45">
      <c r="A24" s="4" t="s">
        <v>364</v>
      </c>
      <c r="B24">
        <v>13</v>
      </c>
      <c r="C24">
        <v>12</v>
      </c>
      <c r="D24">
        <v>12</v>
      </c>
      <c r="E24">
        <v>12</v>
      </c>
      <c r="F24">
        <v>12</v>
      </c>
      <c r="G24">
        <v>12</v>
      </c>
      <c r="H24">
        <v>12</v>
      </c>
      <c r="I24">
        <v>12</v>
      </c>
      <c r="J24">
        <v>12</v>
      </c>
      <c r="K24">
        <v>12</v>
      </c>
      <c r="L24">
        <v>12</v>
      </c>
      <c r="M24">
        <v>12</v>
      </c>
      <c r="N24">
        <v>12</v>
      </c>
      <c r="O24">
        <v>12</v>
      </c>
      <c r="P24">
        <v>12</v>
      </c>
      <c r="Q24">
        <v>12</v>
      </c>
      <c r="R24">
        <v>12</v>
      </c>
      <c r="S24">
        <v>12</v>
      </c>
      <c r="T24">
        <v>8</v>
      </c>
      <c r="U24">
        <v>8</v>
      </c>
      <c r="V24">
        <v>8</v>
      </c>
      <c r="W24">
        <v>10</v>
      </c>
      <c r="X24">
        <v>10</v>
      </c>
      <c r="Y24">
        <v>9</v>
      </c>
    </row>
    <row r="25" spans="1:25" x14ac:dyDescent="0.45">
      <c r="A25" t="s">
        <v>372</v>
      </c>
      <c r="B25">
        <v>511</v>
      </c>
    </row>
    <row r="26" spans="1:25" x14ac:dyDescent="0.45">
      <c r="A26" t="s">
        <v>378</v>
      </c>
      <c r="B26">
        <v>475</v>
      </c>
    </row>
    <row r="28" spans="1:25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zoomScale="126" zoomScaleNormal="70" zoomScalePageLayoutView="70" workbookViewId="0">
      <selection activeCell="B24" sqref="B24:S24"/>
    </sheetView>
  </sheetViews>
  <sheetFormatPr baseColWidth="10" defaultColWidth="8.7109375" defaultRowHeight="18" x14ac:dyDescent="0.25"/>
  <sheetData>
    <row r="1" spans="1:20" x14ac:dyDescent="0.45">
      <c r="A1" s="4" t="s">
        <v>350</v>
      </c>
      <c r="B1" s="4" t="s">
        <v>0</v>
      </c>
      <c r="C1" s="4" t="s">
        <v>258</v>
      </c>
      <c r="D1" s="4" t="s">
        <v>259</v>
      </c>
      <c r="E1" s="4" t="s">
        <v>260</v>
      </c>
      <c r="F1" s="4" t="s">
        <v>119</v>
      </c>
      <c r="G1" s="4" t="s">
        <v>261</v>
      </c>
      <c r="H1" s="4" t="s">
        <v>262</v>
      </c>
      <c r="I1" s="4" t="s">
        <v>263</v>
      </c>
      <c r="J1" s="4" t="s">
        <v>264</v>
      </c>
      <c r="K1" s="4" t="s">
        <v>265</v>
      </c>
      <c r="L1" s="4" t="s">
        <v>266</v>
      </c>
      <c r="M1" s="4" t="s">
        <v>267</v>
      </c>
      <c r="N1" s="4" t="s">
        <v>390</v>
      </c>
      <c r="O1" s="4" t="s">
        <v>268</v>
      </c>
      <c r="P1" s="4" t="s">
        <v>269</v>
      </c>
      <c r="Q1" s="4" t="s">
        <v>226</v>
      </c>
      <c r="R1" s="4" t="s">
        <v>176</v>
      </c>
      <c r="S1" s="4" t="s">
        <v>62</v>
      </c>
      <c r="T1" s="4"/>
    </row>
    <row r="2" spans="1:20" x14ac:dyDescent="0.45">
      <c r="A2" s="4" t="s">
        <v>351</v>
      </c>
      <c r="B2" s="5"/>
      <c r="C2" s="4" t="s">
        <v>385</v>
      </c>
      <c r="D2" s="4" t="s">
        <v>385</v>
      </c>
      <c r="E2" s="4" t="s">
        <v>385</v>
      </c>
      <c r="F2" s="4" t="s">
        <v>385</v>
      </c>
      <c r="G2" s="4" t="s">
        <v>385</v>
      </c>
      <c r="H2" s="4" t="s">
        <v>385</v>
      </c>
      <c r="I2" s="4" t="s">
        <v>385</v>
      </c>
      <c r="J2" s="4" t="s">
        <v>385</v>
      </c>
      <c r="K2" s="4" t="s">
        <v>385</v>
      </c>
      <c r="L2" s="4" t="s">
        <v>385</v>
      </c>
      <c r="M2" s="4" t="s">
        <v>385</v>
      </c>
      <c r="N2" s="4" t="s">
        <v>385</v>
      </c>
      <c r="O2" s="4" t="s">
        <v>385</v>
      </c>
      <c r="P2" s="4"/>
      <c r="Q2" s="4"/>
      <c r="R2" s="4"/>
      <c r="S2" s="4"/>
      <c r="T2" s="4"/>
    </row>
    <row r="3" spans="1:20" x14ac:dyDescent="0.45">
      <c r="A3" s="4" t="s">
        <v>352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x14ac:dyDescent="0.45">
      <c r="A4" s="4" t="s">
        <v>353</v>
      </c>
      <c r="B4" s="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 t="b">
        <v>0</v>
      </c>
      <c r="S4" s="4" t="b">
        <v>1</v>
      </c>
      <c r="T4" s="4"/>
    </row>
    <row r="5" spans="1:20" x14ac:dyDescent="0.45">
      <c r="A5" s="4" t="s">
        <v>354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>
        <v>7</v>
      </c>
      <c r="T5" s="4"/>
    </row>
    <row r="6" spans="1:20" x14ac:dyDescent="0.45">
      <c r="A6" s="4" t="s">
        <v>355</v>
      </c>
      <c r="B6" s="4" t="s">
        <v>386</v>
      </c>
      <c r="C6" s="4" t="s">
        <v>387</v>
      </c>
      <c r="D6" s="4" t="s">
        <v>387</v>
      </c>
      <c r="E6" s="4" t="s">
        <v>387</v>
      </c>
      <c r="F6" s="4" t="s">
        <v>387</v>
      </c>
      <c r="G6" s="4" t="s">
        <v>387</v>
      </c>
      <c r="H6" s="4" t="s">
        <v>387</v>
      </c>
      <c r="I6" s="4" t="s">
        <v>387</v>
      </c>
      <c r="J6" s="4" t="s">
        <v>387</v>
      </c>
      <c r="K6" s="4" t="s">
        <v>387</v>
      </c>
      <c r="L6" s="4" t="s">
        <v>387</v>
      </c>
      <c r="M6" s="4" t="s">
        <v>387</v>
      </c>
      <c r="N6" s="4" t="s">
        <v>387</v>
      </c>
      <c r="O6" s="4" t="s">
        <v>387</v>
      </c>
      <c r="P6" s="4" t="s">
        <v>388</v>
      </c>
      <c r="Q6" s="4" t="s">
        <v>388</v>
      </c>
      <c r="R6" s="4" t="s">
        <v>389</v>
      </c>
      <c r="S6" s="4" t="s">
        <v>389</v>
      </c>
      <c r="T6" s="4"/>
    </row>
    <row r="7" spans="1:20" x14ac:dyDescent="0.45">
      <c r="A7" s="4" t="s">
        <v>356</v>
      </c>
      <c r="B7" s="4">
        <v>151</v>
      </c>
      <c r="C7" s="4">
        <v>1247</v>
      </c>
      <c r="D7" s="4">
        <v>1119</v>
      </c>
      <c r="E7" s="4">
        <v>1015</v>
      </c>
      <c r="F7" s="4">
        <v>913</v>
      </c>
      <c r="G7" s="4">
        <v>804</v>
      </c>
      <c r="H7" s="4">
        <v>701</v>
      </c>
      <c r="I7" s="4">
        <v>596</v>
      </c>
      <c r="J7" s="4">
        <v>492</v>
      </c>
      <c r="K7" s="4">
        <v>385</v>
      </c>
      <c r="L7" s="4">
        <v>280</v>
      </c>
      <c r="M7" s="4">
        <v>175</v>
      </c>
      <c r="N7" s="4">
        <v>68</v>
      </c>
      <c r="O7" s="4">
        <v>38</v>
      </c>
      <c r="P7" s="4">
        <v>71</v>
      </c>
      <c r="Q7" s="4">
        <v>95</v>
      </c>
      <c r="R7" s="4">
        <v>79</v>
      </c>
      <c r="S7" s="4">
        <v>105</v>
      </c>
      <c r="T7" s="4"/>
    </row>
    <row r="8" spans="1:20" x14ac:dyDescent="0.45">
      <c r="A8" s="4" t="s">
        <v>357</v>
      </c>
      <c r="B8" s="4">
        <v>484</v>
      </c>
      <c r="C8" s="4">
        <v>113</v>
      </c>
      <c r="D8" s="4">
        <v>113</v>
      </c>
      <c r="E8" s="4">
        <v>113</v>
      </c>
      <c r="F8" s="4">
        <v>113</v>
      </c>
      <c r="G8" s="4">
        <v>113</v>
      </c>
      <c r="H8" s="4">
        <v>113</v>
      </c>
      <c r="I8" s="4">
        <v>113</v>
      </c>
      <c r="J8" s="4">
        <v>113</v>
      </c>
      <c r="K8" s="4">
        <v>113</v>
      </c>
      <c r="L8" s="4">
        <v>113</v>
      </c>
      <c r="M8" s="4">
        <v>113</v>
      </c>
      <c r="N8" s="4">
        <v>113</v>
      </c>
      <c r="O8" s="4">
        <v>113</v>
      </c>
      <c r="P8" s="4">
        <v>175</v>
      </c>
      <c r="Q8" s="4">
        <v>175</v>
      </c>
      <c r="R8" s="4">
        <v>172</v>
      </c>
      <c r="S8" s="4">
        <v>177</v>
      </c>
      <c r="T8" s="4"/>
    </row>
    <row r="9" spans="1:20" x14ac:dyDescent="0.45">
      <c r="A9" s="4" t="s">
        <v>358</v>
      </c>
      <c r="B9" s="4">
        <v>430</v>
      </c>
      <c r="C9" s="4">
        <v>1878</v>
      </c>
      <c r="D9" s="4">
        <v>1944</v>
      </c>
      <c r="E9" s="4">
        <v>2049</v>
      </c>
      <c r="F9" s="4">
        <v>2156</v>
      </c>
      <c r="G9" s="4">
        <v>2260</v>
      </c>
      <c r="H9" s="4">
        <v>2363</v>
      </c>
      <c r="I9" s="4">
        <v>2468</v>
      </c>
      <c r="J9" s="4">
        <v>2571</v>
      </c>
      <c r="K9" s="4">
        <v>2679</v>
      </c>
      <c r="L9" s="4">
        <v>2784</v>
      </c>
      <c r="M9" s="4">
        <v>2889</v>
      </c>
      <c r="N9" s="4">
        <v>2945</v>
      </c>
      <c r="O9" s="4">
        <v>2964</v>
      </c>
      <c r="R9" s="4">
        <v>152</v>
      </c>
      <c r="S9" s="4">
        <v>433</v>
      </c>
      <c r="T9" s="4"/>
    </row>
    <row r="10" spans="1:20" x14ac:dyDescent="0.45">
      <c r="A10" s="4" t="s">
        <v>359</v>
      </c>
      <c r="B10" s="5">
        <v>289</v>
      </c>
      <c r="C10" s="4">
        <v>154</v>
      </c>
      <c r="D10" s="4">
        <v>154</v>
      </c>
      <c r="E10" s="4">
        <v>154</v>
      </c>
      <c r="F10" s="4">
        <v>154</v>
      </c>
      <c r="G10" s="4">
        <v>154</v>
      </c>
      <c r="H10" s="4">
        <v>154</v>
      </c>
      <c r="I10" s="4">
        <v>154</v>
      </c>
      <c r="J10" s="4">
        <v>154</v>
      </c>
      <c r="K10" s="4">
        <v>154</v>
      </c>
      <c r="L10" s="4">
        <v>154</v>
      </c>
      <c r="M10" s="4">
        <v>154</v>
      </c>
      <c r="N10" s="4">
        <v>154</v>
      </c>
      <c r="O10" s="4">
        <v>154</v>
      </c>
      <c r="R10" s="4">
        <v>160</v>
      </c>
      <c r="S10" s="4">
        <v>176</v>
      </c>
      <c r="T10" s="4"/>
    </row>
    <row r="11" spans="1:20" x14ac:dyDescent="0.45">
      <c r="A11" s="4" t="s">
        <v>360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S11" s="4"/>
      <c r="T11" s="4"/>
    </row>
    <row r="12" spans="1:20" x14ac:dyDescent="0.45">
      <c r="A12" s="4" t="s">
        <v>361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S12" s="4"/>
      <c r="T12" s="4"/>
    </row>
    <row r="13" spans="1:20" x14ac:dyDescent="0.45">
      <c r="A13" s="4" t="s">
        <v>399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x14ac:dyDescent="0.45">
      <c r="A14" s="4" t="s">
        <v>404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x14ac:dyDescent="0.45">
      <c r="A15" s="4" t="s">
        <v>362</v>
      </c>
      <c r="B15" s="4">
        <v>366</v>
      </c>
      <c r="C15" s="4">
        <v>1878</v>
      </c>
      <c r="D15" s="4">
        <v>1943</v>
      </c>
      <c r="E15" s="4">
        <v>2049</v>
      </c>
      <c r="F15" s="4">
        <v>2155</v>
      </c>
      <c r="G15" s="4">
        <v>2260</v>
      </c>
      <c r="H15" s="4">
        <v>2363</v>
      </c>
      <c r="I15" s="4">
        <v>2468</v>
      </c>
      <c r="J15" s="4">
        <v>2571</v>
      </c>
      <c r="K15" s="4">
        <v>2679</v>
      </c>
      <c r="L15" s="4">
        <v>2784</v>
      </c>
      <c r="M15" s="4">
        <v>2889</v>
      </c>
      <c r="N15" s="4">
        <v>2945</v>
      </c>
      <c r="O15" s="4">
        <v>2964</v>
      </c>
      <c r="P15" s="4">
        <v>513</v>
      </c>
      <c r="Q15" s="4">
        <v>963</v>
      </c>
      <c r="R15" s="4">
        <v>190</v>
      </c>
      <c r="S15" s="4"/>
      <c r="T15" s="4"/>
    </row>
    <row r="16" spans="1:20" x14ac:dyDescent="0.45">
      <c r="A16" s="4" t="s">
        <v>363</v>
      </c>
      <c r="B16" s="4">
        <v>284</v>
      </c>
      <c r="C16" s="4">
        <v>87</v>
      </c>
      <c r="D16" s="4">
        <v>87</v>
      </c>
      <c r="E16" s="4">
        <v>87</v>
      </c>
      <c r="F16" s="4">
        <v>87</v>
      </c>
      <c r="G16" s="4">
        <v>87</v>
      </c>
      <c r="H16" s="4">
        <v>87</v>
      </c>
      <c r="I16" s="4">
        <v>87</v>
      </c>
      <c r="J16" s="4">
        <v>87</v>
      </c>
      <c r="K16" s="4">
        <v>87</v>
      </c>
      <c r="L16" s="4">
        <v>87</v>
      </c>
      <c r="M16" s="4">
        <v>87</v>
      </c>
      <c r="N16" s="4">
        <v>87</v>
      </c>
      <c r="O16" s="4">
        <v>87</v>
      </c>
      <c r="P16" s="4">
        <v>117</v>
      </c>
      <c r="Q16" s="4">
        <v>117</v>
      </c>
      <c r="R16" s="4">
        <v>75</v>
      </c>
      <c r="S16" s="4"/>
      <c r="T16" s="4"/>
    </row>
    <row r="17" spans="1:20" x14ac:dyDescent="0.45">
      <c r="A17" s="4" t="s">
        <v>337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x14ac:dyDescent="0.45">
      <c r="A18" s="4" t="s">
        <v>338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x14ac:dyDescent="0.45">
      <c r="A19" s="4" t="s">
        <v>339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>
        <v>172</v>
      </c>
      <c r="Q19" s="4">
        <v>197</v>
      </c>
      <c r="R19" s="4">
        <v>189</v>
      </c>
      <c r="S19" s="4"/>
      <c r="T19" s="4"/>
    </row>
    <row r="20" spans="1:20" x14ac:dyDescent="0.45">
      <c r="A20" s="4" t="s">
        <v>340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>
        <v>129</v>
      </c>
      <c r="Q20" s="4">
        <v>129</v>
      </c>
      <c r="R20" s="4">
        <v>115</v>
      </c>
      <c r="S20" s="4"/>
      <c r="T20" s="4"/>
    </row>
    <row r="21" spans="1:20" s="19" customFormat="1" x14ac:dyDescent="0.25">
      <c r="A21" s="20" t="s">
        <v>497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</row>
    <row r="22" spans="1:20" s="19" customFormat="1" x14ac:dyDescent="0.25">
      <c r="A22" s="20" t="s">
        <v>499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</row>
    <row r="23" spans="1:20" x14ac:dyDescent="0.45">
      <c r="A23" s="4" t="s">
        <v>369</v>
      </c>
      <c r="B23" s="4" t="str">
        <f>"LTM_1095_5.1/"&amp;B1&amp;".png"</f>
        <v>LTM_1095_5.1/BODY.png</v>
      </c>
      <c r="C23" s="4" t="str">
        <f t="shared" ref="C23:S23" si="0">"LTM_1095_5.1/"&amp;C1&amp;".png"</f>
        <v>LTM_1095_5.1/T_12.5.png</v>
      </c>
      <c r="D23" s="4" t="str">
        <f t="shared" si="0"/>
        <v>LTM_1095_5.1/T_16.6.png</v>
      </c>
      <c r="E23" s="4" t="str">
        <f t="shared" si="0"/>
        <v>LTM_1095_5.1/T_20.8.png</v>
      </c>
      <c r="F23" s="4" t="str">
        <f t="shared" si="0"/>
        <v>LTM_1095_5.1/T_25.png</v>
      </c>
      <c r="G23" s="4" t="str">
        <f t="shared" si="0"/>
        <v>LTM_1095_5.1/T_29.2.png</v>
      </c>
      <c r="H23" s="4" t="str">
        <f t="shared" si="0"/>
        <v>LTM_1095_5.1/T_33.4.png</v>
      </c>
      <c r="I23" s="4" t="str">
        <f t="shared" si="0"/>
        <v>LTM_1095_5.1/T_37.6.png</v>
      </c>
      <c r="J23" s="4" t="str">
        <f t="shared" si="0"/>
        <v>LTM_1095_5.1/T_41.8.png</v>
      </c>
      <c r="K23" s="4" t="str">
        <f t="shared" si="0"/>
        <v>LTM_1095_5.1/T_46.png</v>
      </c>
      <c r="L23" s="4" t="str">
        <f t="shared" si="0"/>
        <v>LTM_1095_5.1/T_50.2.png</v>
      </c>
      <c r="M23" s="4" t="str">
        <f t="shared" si="0"/>
        <v>LTM_1095_5.1/T_54.4.png</v>
      </c>
      <c r="N23" s="4"/>
      <c r="O23" s="4" t="str">
        <f t="shared" si="0"/>
        <v>LTM_1095_5.1/T_58.png</v>
      </c>
      <c r="P23" s="4" t="str">
        <f t="shared" si="0"/>
        <v>LTM_1095_5.1/K_10.5.png</v>
      </c>
      <c r="Q23" s="4" t="str">
        <f t="shared" si="0"/>
        <v>LTM_1095_5.1/K_19.png</v>
      </c>
      <c r="R23" s="4" t="str">
        <f t="shared" si="0"/>
        <v>LTM_1095_5.1/A_0.png</v>
      </c>
      <c r="S23" s="4" t="str">
        <f t="shared" si="0"/>
        <v>LTM_1095_5.1/V.png</v>
      </c>
      <c r="T23" s="4"/>
    </row>
    <row r="24" spans="1:20" x14ac:dyDescent="0.45">
      <c r="A24" s="4" t="s">
        <v>364</v>
      </c>
      <c r="B24" s="4">
        <v>13</v>
      </c>
      <c r="C24" s="4">
        <v>12</v>
      </c>
      <c r="D24" s="4">
        <v>12</v>
      </c>
      <c r="E24" s="4">
        <v>12</v>
      </c>
      <c r="F24" s="4">
        <v>12</v>
      </c>
      <c r="G24" s="4">
        <v>12</v>
      </c>
      <c r="H24" s="4">
        <v>12</v>
      </c>
      <c r="I24" s="4">
        <v>12</v>
      </c>
      <c r="J24" s="4">
        <v>12</v>
      </c>
      <c r="K24" s="4">
        <v>12</v>
      </c>
      <c r="L24" s="4">
        <v>12</v>
      </c>
      <c r="M24" s="4">
        <v>12</v>
      </c>
      <c r="N24" s="4">
        <v>12</v>
      </c>
      <c r="O24" s="4">
        <v>12</v>
      </c>
      <c r="P24" s="4">
        <v>8</v>
      </c>
      <c r="Q24" s="4">
        <v>8</v>
      </c>
      <c r="R24" s="4">
        <v>10</v>
      </c>
      <c r="S24" s="4">
        <v>9</v>
      </c>
      <c r="T24" s="4"/>
    </row>
    <row r="25" spans="1:20" x14ac:dyDescent="0.45">
      <c r="A25" s="4" t="s">
        <v>372</v>
      </c>
      <c r="B25" s="4">
        <v>553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45">
      <c r="A26" s="4" t="s">
        <v>378</v>
      </c>
      <c r="B26" s="4">
        <v>484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4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zoomScale="116" zoomScaleNormal="70" zoomScalePageLayoutView="70" workbookViewId="0">
      <selection activeCell="B24" sqref="B24:T24"/>
    </sheetView>
  </sheetViews>
  <sheetFormatPr baseColWidth="10" defaultColWidth="8.7109375" defaultRowHeight="18" x14ac:dyDescent="0.25"/>
  <sheetData>
    <row r="1" spans="1:20" x14ac:dyDescent="0.45">
      <c r="A1" s="4" t="s">
        <v>350</v>
      </c>
      <c r="B1" s="4" t="s">
        <v>0</v>
      </c>
      <c r="C1" s="4" t="s">
        <v>270</v>
      </c>
      <c r="D1" s="4" t="s">
        <v>139</v>
      </c>
      <c r="E1" s="4" t="s">
        <v>271</v>
      </c>
      <c r="F1" s="4" t="s">
        <v>272</v>
      </c>
      <c r="G1" s="4" t="s">
        <v>168</v>
      </c>
      <c r="H1" s="4" t="s">
        <v>273</v>
      </c>
      <c r="I1" s="4" t="s">
        <v>274</v>
      </c>
      <c r="J1" s="4" t="s">
        <v>275</v>
      </c>
      <c r="K1" s="4" t="s">
        <v>276</v>
      </c>
      <c r="L1" s="4" t="s">
        <v>277</v>
      </c>
      <c r="M1" s="4" t="s">
        <v>278</v>
      </c>
      <c r="N1" s="4" t="s">
        <v>54</v>
      </c>
      <c r="O1" s="4" t="s">
        <v>269</v>
      </c>
      <c r="P1" s="4" t="s">
        <v>226</v>
      </c>
      <c r="Q1" s="4" t="s">
        <v>279</v>
      </c>
      <c r="R1" s="4" t="s">
        <v>324</v>
      </c>
      <c r="S1" s="4" t="s">
        <v>176</v>
      </c>
      <c r="T1" s="4" t="s">
        <v>62</v>
      </c>
    </row>
    <row r="2" spans="1:20" x14ac:dyDescent="0.45">
      <c r="A2" s="4" t="s">
        <v>351</v>
      </c>
      <c r="B2" s="5"/>
      <c r="C2" s="4" t="s">
        <v>385</v>
      </c>
      <c r="D2" s="4" t="s">
        <v>385</v>
      </c>
      <c r="E2" s="4" t="s">
        <v>385</v>
      </c>
      <c r="F2" s="4" t="s">
        <v>385</v>
      </c>
      <c r="G2" s="4" t="s">
        <v>385</v>
      </c>
      <c r="H2" s="4" t="s">
        <v>385</v>
      </c>
      <c r="I2" s="4" t="s">
        <v>385</v>
      </c>
      <c r="J2" s="4" t="s">
        <v>385</v>
      </c>
      <c r="K2" s="4" t="s">
        <v>385</v>
      </c>
      <c r="L2" s="4" t="s">
        <v>385</v>
      </c>
      <c r="M2" s="4" t="s">
        <v>385</v>
      </c>
      <c r="N2" s="4" t="s">
        <v>385</v>
      </c>
      <c r="O2" s="4"/>
      <c r="P2" s="4"/>
      <c r="Q2" s="4"/>
      <c r="R2" s="4"/>
      <c r="S2" s="4"/>
      <c r="T2" s="4"/>
    </row>
    <row r="3" spans="1:20" x14ac:dyDescent="0.45">
      <c r="A3" s="4" t="s">
        <v>352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x14ac:dyDescent="0.45">
      <c r="A4" s="4" t="s">
        <v>353</v>
      </c>
      <c r="B4" s="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 t="b">
        <v>0</v>
      </c>
      <c r="S4" s="4" t="b">
        <v>0</v>
      </c>
      <c r="T4" s="4" t="b">
        <v>1</v>
      </c>
    </row>
    <row r="5" spans="1:20" x14ac:dyDescent="0.45">
      <c r="A5" s="4" t="s">
        <v>354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>
        <v>0</v>
      </c>
      <c r="S5" s="4">
        <v>0</v>
      </c>
      <c r="T5" s="4">
        <v>7</v>
      </c>
    </row>
    <row r="6" spans="1:20" x14ac:dyDescent="0.45">
      <c r="A6" s="4" t="s">
        <v>355</v>
      </c>
      <c r="B6" s="4" t="s">
        <v>386</v>
      </c>
      <c r="C6" s="4" t="s">
        <v>387</v>
      </c>
      <c r="D6" s="4" t="s">
        <v>387</v>
      </c>
      <c r="E6" s="4" t="s">
        <v>387</v>
      </c>
      <c r="F6" s="4" t="s">
        <v>387</v>
      </c>
      <c r="G6" s="4" t="s">
        <v>387</v>
      </c>
      <c r="H6" s="4" t="s">
        <v>387</v>
      </c>
      <c r="I6" s="4" t="s">
        <v>387</v>
      </c>
      <c r="J6" s="4" t="s">
        <v>387</v>
      </c>
      <c r="K6" s="4" t="s">
        <v>387</v>
      </c>
      <c r="L6" s="4" t="s">
        <v>387</v>
      </c>
      <c r="M6" s="4" t="s">
        <v>387</v>
      </c>
      <c r="N6" s="4" t="s">
        <v>387</v>
      </c>
      <c r="O6" s="4" t="s">
        <v>388</v>
      </c>
      <c r="P6" s="4" t="s">
        <v>388</v>
      </c>
      <c r="Q6" s="4" t="s">
        <v>388</v>
      </c>
      <c r="R6" s="4" t="s">
        <v>389</v>
      </c>
      <c r="S6" s="4" t="s">
        <v>389</v>
      </c>
      <c r="T6" s="4" t="s">
        <v>389</v>
      </c>
    </row>
    <row r="7" spans="1:20" x14ac:dyDescent="0.45">
      <c r="A7" s="4" t="s">
        <v>356</v>
      </c>
      <c r="B7" s="4">
        <v>140</v>
      </c>
      <c r="C7" s="4">
        <v>1309</v>
      </c>
      <c r="D7" s="4">
        <v>1218</v>
      </c>
      <c r="E7" s="4">
        <v>1124</v>
      </c>
      <c r="F7" s="4">
        <v>1026</v>
      </c>
      <c r="G7" s="4">
        <v>932</v>
      </c>
      <c r="H7" s="4">
        <v>836</v>
      </c>
      <c r="I7" s="4">
        <v>742</v>
      </c>
      <c r="J7" s="4">
        <v>645</v>
      </c>
      <c r="K7" s="4">
        <v>552</v>
      </c>
      <c r="L7" s="4">
        <v>456</v>
      </c>
      <c r="M7" s="4">
        <v>359</v>
      </c>
      <c r="N7" s="4">
        <v>272</v>
      </c>
      <c r="O7" s="4">
        <v>50</v>
      </c>
      <c r="P7" s="4">
        <v>42</v>
      </c>
      <c r="Q7" s="4">
        <v>84</v>
      </c>
      <c r="R7" s="4">
        <v>142</v>
      </c>
      <c r="S7" s="4">
        <v>74</v>
      </c>
      <c r="T7" s="4">
        <v>71</v>
      </c>
    </row>
    <row r="8" spans="1:20" x14ac:dyDescent="0.45">
      <c r="A8" s="4" t="s">
        <v>357</v>
      </c>
      <c r="B8" s="4">
        <v>497</v>
      </c>
      <c r="C8" s="4">
        <v>115</v>
      </c>
      <c r="D8" s="4">
        <v>115</v>
      </c>
      <c r="E8" s="4">
        <v>115</v>
      </c>
      <c r="F8" s="4">
        <v>115</v>
      </c>
      <c r="G8" s="4">
        <v>115</v>
      </c>
      <c r="H8" s="4">
        <v>115</v>
      </c>
      <c r="I8" s="4">
        <v>115</v>
      </c>
      <c r="J8" s="4">
        <v>115</v>
      </c>
      <c r="K8" s="4">
        <v>115</v>
      </c>
      <c r="L8" s="4">
        <v>115</v>
      </c>
      <c r="M8" s="4">
        <v>115</v>
      </c>
      <c r="N8" s="4">
        <v>115</v>
      </c>
      <c r="O8" s="4">
        <v>145</v>
      </c>
      <c r="P8" s="4">
        <v>145</v>
      </c>
      <c r="Q8" s="4">
        <v>134</v>
      </c>
      <c r="R8" s="4">
        <v>143</v>
      </c>
      <c r="S8" s="4">
        <v>148</v>
      </c>
      <c r="T8" s="4">
        <v>144</v>
      </c>
    </row>
    <row r="9" spans="1:20" x14ac:dyDescent="0.45">
      <c r="A9" s="4" t="s">
        <v>358</v>
      </c>
      <c r="B9" s="4">
        <v>430</v>
      </c>
      <c r="C9" s="4">
        <v>1900</v>
      </c>
      <c r="D9" s="4">
        <v>1990</v>
      </c>
      <c r="E9" s="4">
        <v>2085</v>
      </c>
      <c r="F9" s="4">
        <v>2186</v>
      </c>
      <c r="G9" s="4">
        <v>2277</v>
      </c>
      <c r="H9" s="4">
        <v>2374</v>
      </c>
      <c r="I9" s="4">
        <v>2468</v>
      </c>
      <c r="J9" s="4">
        <v>2565</v>
      </c>
      <c r="K9" s="4">
        <v>2657</v>
      </c>
      <c r="L9" s="4">
        <v>2754</v>
      </c>
      <c r="M9" s="4">
        <v>2850</v>
      </c>
      <c r="N9" s="4">
        <v>2936</v>
      </c>
      <c r="R9" s="4">
        <v>156</v>
      </c>
      <c r="S9" s="4">
        <v>154</v>
      </c>
      <c r="T9" s="4">
        <v>420</v>
      </c>
    </row>
    <row r="10" spans="1:20" x14ac:dyDescent="0.45">
      <c r="A10" s="4" t="s">
        <v>359</v>
      </c>
      <c r="B10" s="5">
        <v>293</v>
      </c>
      <c r="C10" s="4">
        <v>158</v>
      </c>
      <c r="D10" s="4">
        <v>158</v>
      </c>
      <c r="E10" s="4">
        <v>157</v>
      </c>
      <c r="F10" s="4">
        <v>157</v>
      </c>
      <c r="G10" s="4">
        <v>157</v>
      </c>
      <c r="H10" s="4">
        <v>157</v>
      </c>
      <c r="I10" s="4">
        <v>157</v>
      </c>
      <c r="J10" s="4">
        <v>157</v>
      </c>
      <c r="K10" s="4">
        <v>157</v>
      </c>
      <c r="L10" s="4">
        <v>157</v>
      </c>
      <c r="M10" s="4">
        <v>157</v>
      </c>
      <c r="N10" s="4">
        <v>157</v>
      </c>
      <c r="R10" s="4">
        <v>139</v>
      </c>
      <c r="S10" s="4">
        <v>137</v>
      </c>
      <c r="T10" s="4">
        <v>144</v>
      </c>
    </row>
    <row r="11" spans="1:20" x14ac:dyDescent="0.45">
      <c r="A11" s="4" t="s">
        <v>360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T11" s="4"/>
    </row>
    <row r="12" spans="1:20" x14ac:dyDescent="0.45">
      <c r="A12" s="4" t="s">
        <v>361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T12" s="4"/>
    </row>
    <row r="13" spans="1:20" x14ac:dyDescent="0.45">
      <c r="A13" s="4" t="s">
        <v>397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x14ac:dyDescent="0.45">
      <c r="A14" s="4" t="s">
        <v>404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x14ac:dyDescent="0.45">
      <c r="A15" s="4" t="s">
        <v>362</v>
      </c>
      <c r="B15" s="4">
        <v>359</v>
      </c>
      <c r="C15" s="4">
        <v>1901</v>
      </c>
      <c r="D15" s="4">
        <v>1991</v>
      </c>
      <c r="E15" s="4">
        <v>2086</v>
      </c>
      <c r="F15" s="4">
        <v>2185</v>
      </c>
      <c r="G15" s="4">
        <v>2276</v>
      </c>
      <c r="H15" s="4">
        <v>2373</v>
      </c>
      <c r="I15" s="4">
        <v>2467</v>
      </c>
      <c r="J15" s="4">
        <v>2564</v>
      </c>
      <c r="K15" s="4">
        <v>2656</v>
      </c>
      <c r="L15" s="4">
        <v>2753</v>
      </c>
      <c r="M15" s="4">
        <v>2849</v>
      </c>
      <c r="N15" s="4">
        <v>2936</v>
      </c>
      <c r="O15" s="4">
        <v>532</v>
      </c>
      <c r="P15" s="4">
        <v>979</v>
      </c>
      <c r="Q15" s="4">
        <v>100</v>
      </c>
      <c r="R15" s="4"/>
      <c r="S15" s="4">
        <v>193</v>
      </c>
      <c r="T15" s="4"/>
    </row>
    <row r="16" spans="1:20" x14ac:dyDescent="0.45">
      <c r="A16" s="4" t="s">
        <v>363</v>
      </c>
      <c r="B16" s="4">
        <v>281</v>
      </c>
      <c r="C16" s="4">
        <v>83</v>
      </c>
      <c r="D16" s="4">
        <v>83</v>
      </c>
      <c r="E16" s="4">
        <v>83</v>
      </c>
      <c r="F16" s="4">
        <v>83</v>
      </c>
      <c r="G16" s="4">
        <v>83</v>
      </c>
      <c r="H16" s="4">
        <v>83</v>
      </c>
      <c r="I16" s="4">
        <v>83</v>
      </c>
      <c r="J16" s="4">
        <v>83</v>
      </c>
      <c r="K16" s="4">
        <v>83</v>
      </c>
      <c r="L16" s="4">
        <v>83</v>
      </c>
      <c r="M16" s="4">
        <v>83</v>
      </c>
      <c r="N16" s="4">
        <v>83</v>
      </c>
      <c r="O16" s="4">
        <v>86</v>
      </c>
      <c r="P16" s="4">
        <v>91</v>
      </c>
      <c r="Q16" s="4">
        <v>67</v>
      </c>
      <c r="R16" s="4"/>
      <c r="S16" s="4">
        <v>46</v>
      </c>
      <c r="T16" s="4"/>
    </row>
    <row r="17" spans="1:20" x14ac:dyDescent="0.45">
      <c r="A17" s="4" t="s">
        <v>337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>
        <v>206</v>
      </c>
      <c r="R17" s="4"/>
      <c r="S17" s="4"/>
      <c r="T17" s="4"/>
    </row>
    <row r="18" spans="1:20" x14ac:dyDescent="0.45">
      <c r="A18" s="4" t="s">
        <v>338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>
        <v>144</v>
      </c>
      <c r="R18" s="4"/>
      <c r="S18" s="4"/>
      <c r="T18" s="4"/>
    </row>
    <row r="19" spans="1:20" x14ac:dyDescent="0.45">
      <c r="A19" s="4" t="s">
        <v>339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>
        <v>164</v>
      </c>
      <c r="P19" s="4">
        <v>156</v>
      </c>
      <c r="Q19" s="4"/>
      <c r="R19" s="4"/>
      <c r="S19" s="4">
        <v>185</v>
      </c>
      <c r="T19" s="4"/>
    </row>
    <row r="20" spans="1:20" x14ac:dyDescent="0.45">
      <c r="A20" s="4" t="s">
        <v>340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>
        <v>97</v>
      </c>
      <c r="P20" s="4">
        <v>97</v>
      </c>
      <c r="Q20" s="4"/>
      <c r="R20" s="4"/>
      <c r="S20" s="4">
        <v>88</v>
      </c>
      <c r="T20" s="4"/>
    </row>
    <row r="21" spans="1:20" s="19" customFormat="1" x14ac:dyDescent="0.25">
      <c r="A21" s="20" t="s">
        <v>497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</row>
    <row r="22" spans="1:20" s="19" customFormat="1" x14ac:dyDescent="0.25">
      <c r="A22" s="20" t="s">
        <v>503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</row>
    <row r="23" spans="1:20" x14ac:dyDescent="0.45">
      <c r="A23" s="4" t="s">
        <v>365</v>
      </c>
      <c r="B23" s="4" t="str">
        <f>"LTM_1090_4.1/"&amp;B1&amp;".png"</f>
        <v>LTM_1090_4.1/BODY.png</v>
      </c>
      <c r="C23" s="4" t="str">
        <f t="shared" ref="C23:T23" si="0">"LTM_1090_4.1/"&amp;C1&amp;".png"</f>
        <v>LTM_1090_4.1/T_11.1.png</v>
      </c>
      <c r="D23" s="4" t="str">
        <f t="shared" si="0"/>
        <v>LTM_1090_4.1/T_14.7.png</v>
      </c>
      <c r="E23" s="4" t="str">
        <f t="shared" si="0"/>
        <v>LTM_1090_4.1/T_18.3.png</v>
      </c>
      <c r="F23" s="4" t="str">
        <f t="shared" si="0"/>
        <v>LTM_1090_4.1/T_21.9.png</v>
      </c>
      <c r="G23" s="4" t="str">
        <f t="shared" si="0"/>
        <v>LTM_1090_4.1/T_25.4.png</v>
      </c>
      <c r="H23" s="4" t="str">
        <f t="shared" si="0"/>
        <v>LTM_1090_4.1/T_29.png</v>
      </c>
      <c r="I23" s="4" t="str">
        <f t="shared" si="0"/>
        <v>LTM_1090_4.1/T_32.6.png</v>
      </c>
      <c r="J23" s="4" t="str">
        <f t="shared" si="0"/>
        <v>LTM_1090_4.1/T_36.2.png</v>
      </c>
      <c r="K23" s="4" t="str">
        <f t="shared" si="0"/>
        <v>LTM_1090_4.1/T_39.7.png</v>
      </c>
      <c r="L23" s="4" t="str">
        <f t="shared" si="0"/>
        <v>LTM_1090_4.1/T_43.3.png</v>
      </c>
      <c r="M23" s="4" t="str">
        <f t="shared" si="0"/>
        <v>LTM_1090_4.1/T_46.9.png</v>
      </c>
      <c r="N23" s="4" t="str">
        <f t="shared" si="0"/>
        <v>LTM_1090_4.1/T_50.png</v>
      </c>
      <c r="O23" s="4" t="str">
        <f t="shared" si="0"/>
        <v>LTM_1090_4.1/K_10.5.png</v>
      </c>
      <c r="P23" s="4" t="str">
        <f t="shared" si="0"/>
        <v>LTM_1090_4.1/K_19.png</v>
      </c>
      <c r="Q23" s="4" t="str">
        <f t="shared" si="0"/>
        <v>LTM_1090_4.1/K_2.5.png</v>
      </c>
      <c r="R23" s="4" t="str">
        <f t="shared" si="0"/>
        <v>LTM_1090_4.1/A_H.png</v>
      </c>
      <c r="S23" s="4" t="str">
        <f t="shared" si="0"/>
        <v>LTM_1090_4.1/A_0.png</v>
      </c>
      <c r="T23" s="4" t="str">
        <f t="shared" si="0"/>
        <v>LTM_1090_4.1/V.png</v>
      </c>
    </row>
    <row r="24" spans="1:20" x14ac:dyDescent="0.45">
      <c r="A24" s="4" t="s">
        <v>364</v>
      </c>
      <c r="B24" s="20">
        <v>13</v>
      </c>
      <c r="C24" s="20">
        <v>12</v>
      </c>
      <c r="D24" s="4">
        <v>12</v>
      </c>
      <c r="E24" s="4">
        <v>12</v>
      </c>
      <c r="F24" s="4">
        <v>12</v>
      </c>
      <c r="G24" s="4">
        <v>12</v>
      </c>
      <c r="H24" s="4">
        <v>12</v>
      </c>
      <c r="I24" s="4">
        <v>12</v>
      </c>
      <c r="J24" s="4">
        <v>12</v>
      </c>
      <c r="K24" s="4">
        <v>12</v>
      </c>
      <c r="L24" s="4">
        <v>12</v>
      </c>
      <c r="M24" s="4">
        <v>12</v>
      </c>
      <c r="N24" s="4">
        <v>12</v>
      </c>
      <c r="O24" s="4">
        <v>8</v>
      </c>
      <c r="P24" s="4">
        <v>8</v>
      </c>
      <c r="Q24" s="4">
        <v>8</v>
      </c>
      <c r="R24" s="4">
        <v>10</v>
      </c>
      <c r="S24" s="4">
        <v>10</v>
      </c>
      <c r="T24" s="4">
        <v>9</v>
      </c>
    </row>
    <row r="25" spans="1:20" x14ac:dyDescent="0.45">
      <c r="A25" s="4" t="s">
        <v>376</v>
      </c>
      <c r="B25" s="4">
        <v>539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45">
      <c r="A26" s="4" t="s">
        <v>380</v>
      </c>
      <c r="B26" s="4">
        <v>496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4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45">
      <c r="A28" s="4"/>
      <c r="B28" s="20"/>
      <c r="C28" s="20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4"/>
    </row>
    <row r="29" spans="1:20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zoomScale="113" zoomScaleNormal="70" zoomScalePageLayoutView="70" workbookViewId="0">
      <selection activeCell="B24" sqref="B24:S24"/>
    </sheetView>
  </sheetViews>
  <sheetFormatPr baseColWidth="10" defaultColWidth="8.7109375" defaultRowHeight="18" x14ac:dyDescent="0.25"/>
  <sheetData>
    <row r="1" spans="1:19" x14ac:dyDescent="0.45">
      <c r="A1" s="4" t="s">
        <v>350</v>
      </c>
      <c r="B1" t="s">
        <v>0</v>
      </c>
      <c r="C1" t="s">
        <v>280</v>
      </c>
      <c r="D1" t="s">
        <v>281</v>
      </c>
      <c r="E1" t="s">
        <v>282</v>
      </c>
      <c r="F1" t="s">
        <v>283</v>
      </c>
      <c r="G1" t="s">
        <v>168</v>
      </c>
      <c r="H1" t="s">
        <v>284</v>
      </c>
      <c r="I1" t="s">
        <v>285</v>
      </c>
      <c r="J1" t="s">
        <v>286</v>
      </c>
      <c r="K1" t="s">
        <v>276</v>
      </c>
      <c r="L1" t="s">
        <v>277</v>
      </c>
      <c r="M1" t="s">
        <v>278</v>
      </c>
      <c r="N1" t="s">
        <v>54</v>
      </c>
      <c r="O1" t="s">
        <v>287</v>
      </c>
      <c r="P1" t="s">
        <v>288</v>
      </c>
      <c r="Q1" t="s">
        <v>289</v>
      </c>
      <c r="R1" t="s">
        <v>324</v>
      </c>
      <c r="S1" t="s">
        <v>176</v>
      </c>
    </row>
    <row r="2" spans="1:19" x14ac:dyDescent="0.45">
      <c r="A2" s="4" t="s">
        <v>351</v>
      </c>
      <c r="B2" s="5"/>
      <c r="C2" s="4" t="s">
        <v>385</v>
      </c>
      <c r="D2" s="4" t="s">
        <v>385</v>
      </c>
      <c r="E2" s="4" t="s">
        <v>385</v>
      </c>
      <c r="F2" s="4" t="s">
        <v>385</v>
      </c>
      <c r="G2" s="4" t="s">
        <v>385</v>
      </c>
      <c r="H2" s="4" t="s">
        <v>385</v>
      </c>
      <c r="I2" s="4" t="s">
        <v>385</v>
      </c>
      <c r="J2" s="4" t="s">
        <v>385</v>
      </c>
      <c r="K2" s="4" t="s">
        <v>385</v>
      </c>
      <c r="L2" s="4" t="s">
        <v>385</v>
      </c>
      <c r="M2" s="4" t="s">
        <v>385</v>
      </c>
      <c r="N2" s="4" t="s">
        <v>385</v>
      </c>
      <c r="O2" s="4"/>
      <c r="P2" s="4"/>
      <c r="Q2" s="4"/>
      <c r="R2" s="4"/>
      <c r="S2" s="4"/>
    </row>
    <row r="3" spans="1:19" x14ac:dyDescent="0.45">
      <c r="A3" s="4" t="s">
        <v>352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x14ac:dyDescent="0.45">
      <c r="A4" s="4" t="s">
        <v>353</v>
      </c>
      <c r="B4" s="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 t="b">
        <v>0</v>
      </c>
      <c r="S4" s="4" t="b">
        <v>0</v>
      </c>
    </row>
    <row r="5" spans="1:19" x14ac:dyDescent="0.45">
      <c r="A5" s="4" t="s">
        <v>354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>
        <v>0</v>
      </c>
      <c r="S5" s="4">
        <v>0</v>
      </c>
    </row>
    <row r="6" spans="1:19" x14ac:dyDescent="0.45">
      <c r="A6" s="4" t="s">
        <v>355</v>
      </c>
      <c r="B6" s="4" t="s">
        <v>386</v>
      </c>
      <c r="C6" s="4" t="s">
        <v>387</v>
      </c>
      <c r="D6" s="4" t="s">
        <v>387</v>
      </c>
      <c r="E6" s="4" t="s">
        <v>387</v>
      </c>
      <c r="F6" s="4" t="s">
        <v>387</v>
      </c>
      <c r="G6" s="4" t="s">
        <v>387</v>
      </c>
      <c r="H6" s="4" t="s">
        <v>387</v>
      </c>
      <c r="I6" s="4" t="s">
        <v>387</v>
      </c>
      <c r="J6" s="4" t="s">
        <v>387</v>
      </c>
      <c r="K6" s="4" t="s">
        <v>387</v>
      </c>
      <c r="L6" s="4" t="s">
        <v>387</v>
      </c>
      <c r="M6" s="4" t="s">
        <v>387</v>
      </c>
      <c r="N6" s="4" t="s">
        <v>387</v>
      </c>
      <c r="O6" s="4" t="s">
        <v>388</v>
      </c>
      <c r="P6" s="4" t="s">
        <v>388</v>
      </c>
      <c r="Q6" s="4" t="s">
        <v>388</v>
      </c>
      <c r="R6" s="4" t="s">
        <v>389</v>
      </c>
      <c r="S6" s="4" t="s">
        <v>389</v>
      </c>
    </row>
    <row r="7" spans="1:19" x14ac:dyDescent="0.45">
      <c r="A7" s="4" t="s">
        <v>356</v>
      </c>
      <c r="B7">
        <v>341</v>
      </c>
      <c r="C7">
        <v>1609</v>
      </c>
      <c r="D7">
        <v>1515</v>
      </c>
      <c r="E7">
        <v>1388</v>
      </c>
      <c r="F7">
        <v>1305</v>
      </c>
      <c r="G7">
        <v>1201</v>
      </c>
      <c r="H7">
        <v>1102</v>
      </c>
      <c r="I7">
        <v>998</v>
      </c>
      <c r="J7">
        <v>901</v>
      </c>
      <c r="K7">
        <v>796</v>
      </c>
      <c r="L7">
        <v>696</v>
      </c>
      <c r="M7">
        <v>592</v>
      </c>
      <c r="N7">
        <v>504</v>
      </c>
      <c r="O7">
        <v>164</v>
      </c>
      <c r="P7">
        <v>164</v>
      </c>
      <c r="Q7">
        <v>212</v>
      </c>
      <c r="R7">
        <v>152</v>
      </c>
      <c r="S7">
        <v>197</v>
      </c>
    </row>
    <row r="8" spans="1:19" x14ac:dyDescent="0.45">
      <c r="A8" s="4" t="s">
        <v>357</v>
      </c>
      <c r="B8">
        <v>684</v>
      </c>
      <c r="C8">
        <v>206</v>
      </c>
      <c r="D8">
        <v>206</v>
      </c>
      <c r="E8">
        <v>206</v>
      </c>
      <c r="F8">
        <v>206</v>
      </c>
      <c r="G8">
        <v>206</v>
      </c>
      <c r="H8">
        <v>206</v>
      </c>
      <c r="I8">
        <v>206</v>
      </c>
      <c r="J8">
        <v>206</v>
      </c>
      <c r="K8">
        <v>206</v>
      </c>
      <c r="L8">
        <v>206</v>
      </c>
      <c r="M8">
        <v>206</v>
      </c>
      <c r="N8">
        <v>206</v>
      </c>
      <c r="O8">
        <v>152</v>
      </c>
      <c r="P8">
        <v>152</v>
      </c>
      <c r="Q8">
        <v>237</v>
      </c>
      <c r="R8">
        <v>201</v>
      </c>
      <c r="S8">
        <v>197</v>
      </c>
    </row>
    <row r="9" spans="1:19" x14ac:dyDescent="0.45">
      <c r="A9" s="4" t="s">
        <v>358</v>
      </c>
      <c r="B9">
        <v>618</v>
      </c>
      <c r="C9">
        <v>2263</v>
      </c>
      <c r="D9">
        <v>2370</v>
      </c>
      <c r="E9">
        <v>2483</v>
      </c>
      <c r="F9">
        <v>2566</v>
      </c>
      <c r="G9">
        <v>2669</v>
      </c>
      <c r="H9">
        <v>2769</v>
      </c>
      <c r="I9">
        <v>2873</v>
      </c>
      <c r="J9">
        <v>2971</v>
      </c>
      <c r="K9">
        <v>3075</v>
      </c>
      <c r="L9">
        <v>3175</v>
      </c>
      <c r="M9">
        <v>3279</v>
      </c>
      <c r="N9">
        <v>3368</v>
      </c>
      <c r="R9">
        <v>209</v>
      </c>
      <c r="S9">
        <v>239</v>
      </c>
    </row>
    <row r="10" spans="1:19" x14ac:dyDescent="0.45">
      <c r="A10" s="4" t="s">
        <v>359</v>
      </c>
      <c r="B10" s="2">
        <v>490</v>
      </c>
      <c r="C10">
        <v>184</v>
      </c>
      <c r="D10">
        <v>184</v>
      </c>
      <c r="E10">
        <v>184</v>
      </c>
      <c r="F10">
        <v>184</v>
      </c>
      <c r="G10">
        <v>184</v>
      </c>
      <c r="H10">
        <v>184</v>
      </c>
      <c r="I10">
        <v>184</v>
      </c>
      <c r="J10">
        <v>184</v>
      </c>
      <c r="K10">
        <v>184</v>
      </c>
      <c r="L10">
        <v>184</v>
      </c>
      <c r="M10">
        <v>184</v>
      </c>
      <c r="N10">
        <v>184</v>
      </c>
      <c r="R10">
        <v>237</v>
      </c>
      <c r="S10">
        <v>245</v>
      </c>
    </row>
    <row r="11" spans="1:19" x14ac:dyDescent="0.45">
      <c r="A11" s="4" t="s">
        <v>360</v>
      </c>
    </row>
    <row r="12" spans="1:19" x14ac:dyDescent="0.45">
      <c r="A12" s="4" t="s">
        <v>361</v>
      </c>
    </row>
    <row r="13" spans="1:19" x14ac:dyDescent="0.45">
      <c r="A13" s="4" t="s">
        <v>397</v>
      </c>
    </row>
    <row r="14" spans="1:19" x14ac:dyDescent="0.45">
      <c r="A14" s="4" t="s">
        <v>404</v>
      </c>
    </row>
    <row r="15" spans="1:19" x14ac:dyDescent="0.45">
      <c r="A15" s="4" t="s">
        <v>362</v>
      </c>
      <c r="B15">
        <v>541</v>
      </c>
      <c r="C15">
        <v>2247</v>
      </c>
      <c r="D15">
        <v>2354</v>
      </c>
      <c r="E15">
        <v>2467</v>
      </c>
      <c r="F15">
        <v>2550</v>
      </c>
      <c r="G15">
        <v>2653</v>
      </c>
      <c r="H15">
        <v>2753</v>
      </c>
      <c r="I15">
        <v>2857</v>
      </c>
      <c r="J15">
        <v>2955</v>
      </c>
      <c r="K15">
        <v>3059</v>
      </c>
      <c r="L15">
        <v>3159</v>
      </c>
      <c r="M15">
        <v>3263</v>
      </c>
      <c r="N15">
        <v>3352</v>
      </c>
      <c r="O15">
        <v>619</v>
      </c>
      <c r="P15">
        <v>1015</v>
      </c>
      <c r="Q15">
        <v>317</v>
      </c>
      <c r="R15">
        <v>218</v>
      </c>
      <c r="S15">
        <v>273</v>
      </c>
    </row>
    <row r="16" spans="1:19" x14ac:dyDescent="0.45">
      <c r="A16" s="4" t="s">
        <v>363</v>
      </c>
      <c r="B16">
        <v>475</v>
      </c>
      <c r="C16">
        <v>171</v>
      </c>
      <c r="D16">
        <v>171</v>
      </c>
      <c r="E16">
        <v>171</v>
      </c>
      <c r="F16">
        <v>171</v>
      </c>
      <c r="G16">
        <v>171</v>
      </c>
      <c r="H16">
        <v>171</v>
      </c>
      <c r="I16">
        <v>171</v>
      </c>
      <c r="J16">
        <v>171</v>
      </c>
      <c r="K16">
        <v>171</v>
      </c>
      <c r="L16">
        <v>171</v>
      </c>
      <c r="M16">
        <v>171</v>
      </c>
      <c r="N16">
        <v>171</v>
      </c>
      <c r="O16">
        <v>99</v>
      </c>
      <c r="P16">
        <v>97</v>
      </c>
      <c r="Q16">
        <v>190</v>
      </c>
      <c r="R16">
        <v>159</v>
      </c>
      <c r="S16">
        <v>152</v>
      </c>
    </row>
    <row r="17" spans="1:19" x14ac:dyDescent="0.45">
      <c r="A17" s="4" t="s">
        <v>337</v>
      </c>
    </row>
    <row r="18" spans="1:19" x14ac:dyDescent="0.45">
      <c r="A18" s="4" t="s">
        <v>338</v>
      </c>
    </row>
    <row r="19" spans="1:19" x14ac:dyDescent="0.45">
      <c r="A19" s="4" t="s">
        <v>339</v>
      </c>
      <c r="O19">
        <v>194</v>
      </c>
      <c r="P19">
        <v>194</v>
      </c>
      <c r="Q19">
        <v>211</v>
      </c>
      <c r="R19">
        <v>216</v>
      </c>
      <c r="S19">
        <v>272</v>
      </c>
    </row>
    <row r="20" spans="1:19" x14ac:dyDescent="0.45">
      <c r="A20" s="4" t="s">
        <v>340</v>
      </c>
      <c r="O20">
        <v>107</v>
      </c>
      <c r="P20">
        <v>107</v>
      </c>
      <c r="Q20">
        <v>202</v>
      </c>
      <c r="R20">
        <v>202</v>
      </c>
      <c r="S20">
        <v>198</v>
      </c>
    </row>
    <row r="21" spans="1:19" s="19" customFormat="1" x14ac:dyDescent="0.25">
      <c r="A21" s="20" t="s">
        <v>497</v>
      </c>
    </row>
    <row r="22" spans="1:19" s="19" customFormat="1" x14ac:dyDescent="0.25">
      <c r="A22" s="20" t="s">
        <v>499</v>
      </c>
    </row>
    <row r="23" spans="1:19" x14ac:dyDescent="0.45">
      <c r="A23" s="4" t="s">
        <v>368</v>
      </c>
      <c r="B23" t="str">
        <f>"LTM_1070_4.2/"&amp;B1&amp;".png"</f>
        <v>LTM_1070_4.2/BODY.png</v>
      </c>
      <c r="C23" t="str">
        <f t="shared" ref="C23:S23" si="0">"LTM_1070_4.2/"&amp;C1&amp;".png"</f>
        <v>LTM_1070_4.2/T_11.png</v>
      </c>
      <c r="D23" t="str">
        <f t="shared" si="0"/>
        <v>LTM_1070_4.2/T_14.6.png</v>
      </c>
      <c r="E23" t="str">
        <f t="shared" si="0"/>
        <v>LTM_1070_4.2/T_18.2.png</v>
      </c>
      <c r="F23" t="str">
        <f t="shared" si="0"/>
        <v>LTM_1070_4.2/T_21.8.png</v>
      </c>
      <c r="G23" t="str">
        <f t="shared" si="0"/>
        <v>LTM_1070_4.2/T_25.4.png</v>
      </c>
      <c r="H23" t="str">
        <f t="shared" si="0"/>
        <v>LTM_1070_4.2/T_28.9.png</v>
      </c>
      <c r="I23" t="str">
        <f t="shared" si="0"/>
        <v>LTM_1070_4.2/T_32.5.png</v>
      </c>
      <c r="J23" t="str">
        <f t="shared" si="0"/>
        <v>LTM_1070_4.2/T_36.1.png</v>
      </c>
      <c r="K23" t="str">
        <f t="shared" si="0"/>
        <v>LTM_1070_4.2/T_39.7.png</v>
      </c>
      <c r="L23" t="str">
        <f t="shared" si="0"/>
        <v>LTM_1070_4.2/T_43.3.png</v>
      </c>
      <c r="M23" t="str">
        <f t="shared" si="0"/>
        <v>LTM_1070_4.2/T_46.9.png</v>
      </c>
      <c r="N23" t="str">
        <f t="shared" si="0"/>
        <v>LTM_1070_4.2/T_50.png</v>
      </c>
      <c r="O23" t="str">
        <f t="shared" si="0"/>
        <v>LTM_1070_4.2/K_9.5.png</v>
      </c>
      <c r="P23" t="str">
        <f t="shared" si="0"/>
        <v>LTM_1070_4.2/K_16.png</v>
      </c>
      <c r="Q23" t="str">
        <f t="shared" si="0"/>
        <v>LTM_1070_4.2/K_3.2.png</v>
      </c>
      <c r="R23" t="str">
        <f t="shared" si="0"/>
        <v>LTM_1070_4.2/A_H.png</v>
      </c>
      <c r="S23" t="str">
        <f t="shared" si="0"/>
        <v>LTM_1070_4.2/A_0.png</v>
      </c>
    </row>
    <row r="24" spans="1:19" x14ac:dyDescent="0.45">
      <c r="A24" s="4" t="s">
        <v>364</v>
      </c>
      <c r="B24" s="20">
        <v>13</v>
      </c>
      <c r="C24" s="20">
        <v>12</v>
      </c>
      <c r="D24">
        <v>12</v>
      </c>
      <c r="E24" s="20">
        <v>12</v>
      </c>
      <c r="F24" s="20">
        <v>12</v>
      </c>
      <c r="G24" s="20">
        <v>12</v>
      </c>
      <c r="H24" s="20">
        <v>12</v>
      </c>
      <c r="I24" s="20">
        <v>12</v>
      </c>
      <c r="J24" s="20">
        <v>12</v>
      </c>
      <c r="K24" s="20">
        <v>12</v>
      </c>
      <c r="L24" s="20">
        <v>12</v>
      </c>
      <c r="M24" s="20">
        <v>12</v>
      </c>
      <c r="N24" s="20">
        <v>12</v>
      </c>
      <c r="O24" s="20">
        <v>8</v>
      </c>
      <c r="P24" s="20">
        <v>8</v>
      </c>
      <c r="Q24" s="20">
        <v>8</v>
      </c>
      <c r="R24" s="20">
        <v>9</v>
      </c>
      <c r="S24" s="20">
        <v>9</v>
      </c>
    </row>
    <row r="25" spans="1:19" x14ac:dyDescent="0.45">
      <c r="A25" t="s">
        <v>372</v>
      </c>
      <c r="B25">
        <v>714</v>
      </c>
    </row>
    <row r="26" spans="1:19" x14ac:dyDescent="0.45">
      <c r="A26" t="s">
        <v>378</v>
      </c>
      <c r="B26">
        <v>685</v>
      </c>
    </row>
    <row r="28" spans="1:19" x14ac:dyDescent="0.25">
      <c r="B28" s="20"/>
      <c r="C28" s="20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B24" sqref="B24:S24"/>
    </sheetView>
  </sheetViews>
  <sheetFormatPr baseColWidth="10" defaultColWidth="8.7109375" defaultRowHeight="18" x14ac:dyDescent="0.25"/>
  <sheetData>
    <row r="1" spans="1:19" x14ac:dyDescent="0.45">
      <c r="A1" s="4" t="s">
        <v>350</v>
      </c>
      <c r="B1" t="s">
        <v>0</v>
      </c>
      <c r="C1" t="s">
        <v>280</v>
      </c>
      <c r="D1" t="s">
        <v>281</v>
      </c>
      <c r="E1" t="s">
        <v>282</v>
      </c>
      <c r="F1" t="s">
        <v>283</v>
      </c>
      <c r="G1" t="s">
        <v>168</v>
      </c>
      <c r="H1" t="s">
        <v>284</v>
      </c>
      <c r="I1" t="s">
        <v>285</v>
      </c>
      <c r="J1" t="s">
        <v>286</v>
      </c>
      <c r="K1" t="s">
        <v>276</v>
      </c>
      <c r="L1" t="s">
        <v>277</v>
      </c>
      <c r="M1" t="s">
        <v>278</v>
      </c>
      <c r="N1" t="s">
        <v>54</v>
      </c>
      <c r="O1" t="s">
        <v>287</v>
      </c>
      <c r="P1" t="s">
        <v>288</v>
      </c>
      <c r="Q1" s="10" t="s">
        <v>289</v>
      </c>
      <c r="R1" s="10" t="s">
        <v>324</v>
      </c>
      <c r="S1" t="s">
        <v>176</v>
      </c>
    </row>
    <row r="2" spans="1:19" x14ac:dyDescent="0.45">
      <c r="A2" s="4" t="s">
        <v>351</v>
      </c>
      <c r="B2" s="5"/>
      <c r="C2" s="4" t="s">
        <v>412</v>
      </c>
      <c r="D2" s="4" t="s">
        <v>412</v>
      </c>
      <c r="E2" s="4" t="s">
        <v>412</v>
      </c>
      <c r="F2" s="4" t="s">
        <v>412</v>
      </c>
      <c r="G2" s="4" t="s">
        <v>412</v>
      </c>
      <c r="H2" s="4" t="s">
        <v>412</v>
      </c>
      <c r="I2" s="4" t="s">
        <v>412</v>
      </c>
      <c r="J2" s="4" t="s">
        <v>412</v>
      </c>
      <c r="K2" s="4" t="s">
        <v>412</v>
      </c>
      <c r="L2" s="4" t="s">
        <v>412</v>
      </c>
      <c r="M2" s="4" t="s">
        <v>412</v>
      </c>
      <c r="N2" s="4" t="s">
        <v>412</v>
      </c>
      <c r="O2" s="4"/>
      <c r="P2" s="4"/>
      <c r="Q2" s="4"/>
      <c r="R2" s="4"/>
      <c r="S2" s="4"/>
    </row>
    <row r="3" spans="1:19" x14ac:dyDescent="0.45">
      <c r="A3" s="4" t="s">
        <v>352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x14ac:dyDescent="0.45">
      <c r="A4" s="4" t="s">
        <v>353</v>
      </c>
      <c r="B4" s="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 t="b">
        <v>0</v>
      </c>
      <c r="S4" s="4" t="b">
        <v>0</v>
      </c>
    </row>
    <row r="5" spans="1:19" x14ac:dyDescent="0.45">
      <c r="A5" s="4" t="s">
        <v>354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>
        <v>0</v>
      </c>
      <c r="S5" s="4">
        <v>0</v>
      </c>
    </row>
    <row r="6" spans="1:19" x14ac:dyDescent="0.45">
      <c r="A6" s="4" t="s">
        <v>355</v>
      </c>
      <c r="B6" s="4" t="s">
        <v>413</v>
      </c>
      <c r="C6" s="4" t="s">
        <v>414</v>
      </c>
      <c r="D6" s="4" t="s">
        <v>414</v>
      </c>
      <c r="E6" s="4" t="s">
        <v>414</v>
      </c>
      <c r="F6" s="4" t="s">
        <v>414</v>
      </c>
      <c r="G6" s="4" t="s">
        <v>414</v>
      </c>
      <c r="H6" s="4" t="s">
        <v>348</v>
      </c>
      <c r="I6" s="4" t="s">
        <v>414</v>
      </c>
      <c r="J6" s="4" t="s">
        <v>414</v>
      </c>
      <c r="K6" s="4" t="s">
        <v>414</v>
      </c>
      <c r="L6" s="4" t="s">
        <v>414</v>
      </c>
      <c r="M6" s="4" t="s">
        <v>414</v>
      </c>
      <c r="N6" s="4" t="s">
        <v>414</v>
      </c>
      <c r="O6" s="4" t="s">
        <v>415</v>
      </c>
      <c r="P6" s="4" t="s">
        <v>415</v>
      </c>
      <c r="Q6" s="4" t="s">
        <v>415</v>
      </c>
      <c r="R6" s="4" t="s">
        <v>416</v>
      </c>
      <c r="S6" s="4" t="s">
        <v>416</v>
      </c>
    </row>
    <row r="7" spans="1:19" x14ac:dyDescent="0.45">
      <c r="A7" s="4" t="s">
        <v>356</v>
      </c>
      <c r="B7">
        <v>185</v>
      </c>
      <c r="C7">
        <v>1432</v>
      </c>
      <c r="D7">
        <v>1328</v>
      </c>
      <c r="E7">
        <v>1219</v>
      </c>
      <c r="F7">
        <v>1112</v>
      </c>
      <c r="G7">
        <v>1004</v>
      </c>
      <c r="H7">
        <v>898</v>
      </c>
      <c r="I7">
        <v>789</v>
      </c>
      <c r="J7">
        <v>682</v>
      </c>
      <c r="K7">
        <v>575</v>
      </c>
      <c r="L7">
        <v>467</v>
      </c>
      <c r="M7">
        <v>358</v>
      </c>
      <c r="N7">
        <v>265</v>
      </c>
      <c r="O7">
        <v>136</v>
      </c>
      <c r="P7">
        <v>136</v>
      </c>
      <c r="Q7" s="10">
        <v>100</v>
      </c>
      <c r="R7" s="10">
        <v>147</v>
      </c>
      <c r="S7">
        <v>142</v>
      </c>
    </row>
    <row r="8" spans="1:19" x14ac:dyDescent="0.45">
      <c r="A8" s="4" t="s">
        <v>357</v>
      </c>
      <c r="B8">
        <v>476</v>
      </c>
      <c r="C8">
        <v>252</v>
      </c>
      <c r="D8">
        <v>252</v>
      </c>
      <c r="E8">
        <v>252</v>
      </c>
      <c r="F8">
        <v>252</v>
      </c>
      <c r="G8">
        <v>252</v>
      </c>
      <c r="H8">
        <v>252</v>
      </c>
      <c r="I8">
        <v>252</v>
      </c>
      <c r="J8">
        <v>252</v>
      </c>
      <c r="K8">
        <v>252</v>
      </c>
      <c r="L8">
        <v>252</v>
      </c>
      <c r="M8">
        <v>252</v>
      </c>
      <c r="N8">
        <v>252</v>
      </c>
      <c r="O8">
        <v>195</v>
      </c>
      <c r="P8">
        <v>195</v>
      </c>
      <c r="Q8" s="10">
        <v>204</v>
      </c>
      <c r="R8" s="10">
        <v>227</v>
      </c>
      <c r="S8">
        <v>225</v>
      </c>
    </row>
    <row r="9" spans="1:19" x14ac:dyDescent="0.45">
      <c r="A9" s="4" t="s">
        <v>358</v>
      </c>
      <c r="B9">
        <v>477</v>
      </c>
      <c r="C9">
        <v>2108</v>
      </c>
      <c r="D9">
        <v>2213</v>
      </c>
      <c r="E9">
        <v>2321</v>
      </c>
      <c r="F9">
        <v>2429</v>
      </c>
      <c r="G9">
        <v>2537</v>
      </c>
      <c r="H9">
        <v>2643</v>
      </c>
      <c r="I9">
        <v>2751</v>
      </c>
      <c r="J9">
        <v>2858</v>
      </c>
      <c r="K9">
        <v>2965</v>
      </c>
      <c r="L9">
        <v>3075</v>
      </c>
      <c r="M9">
        <v>3182</v>
      </c>
      <c r="N9">
        <v>3276</v>
      </c>
      <c r="R9" s="10">
        <v>183</v>
      </c>
      <c r="S9">
        <v>190</v>
      </c>
    </row>
    <row r="10" spans="1:19" x14ac:dyDescent="0.45">
      <c r="A10" s="4" t="s">
        <v>359</v>
      </c>
      <c r="B10" s="2">
        <v>277</v>
      </c>
      <c r="C10">
        <v>295</v>
      </c>
      <c r="D10">
        <v>296</v>
      </c>
      <c r="E10">
        <v>296</v>
      </c>
      <c r="F10">
        <v>296</v>
      </c>
      <c r="G10">
        <v>296</v>
      </c>
      <c r="H10">
        <v>296</v>
      </c>
      <c r="I10">
        <v>296</v>
      </c>
      <c r="J10">
        <v>296</v>
      </c>
      <c r="K10">
        <v>296</v>
      </c>
      <c r="L10">
        <v>296</v>
      </c>
      <c r="M10">
        <v>296</v>
      </c>
      <c r="N10">
        <v>295</v>
      </c>
      <c r="R10" s="10">
        <v>211</v>
      </c>
      <c r="S10">
        <v>206</v>
      </c>
    </row>
    <row r="11" spans="1:19" x14ac:dyDescent="0.45">
      <c r="A11" s="4" t="s">
        <v>360</v>
      </c>
      <c r="Q11" s="10"/>
    </row>
    <row r="12" spans="1:19" x14ac:dyDescent="0.45">
      <c r="A12" s="4" t="s">
        <v>361</v>
      </c>
      <c r="Q12" s="10"/>
    </row>
    <row r="13" spans="1:19" x14ac:dyDescent="0.45">
      <c r="A13" s="4" t="s">
        <v>398</v>
      </c>
      <c r="Q13" s="10"/>
      <c r="R13" s="10"/>
    </row>
    <row r="14" spans="1:19" x14ac:dyDescent="0.45">
      <c r="A14" s="4" t="s">
        <v>404</v>
      </c>
      <c r="Q14" s="10"/>
      <c r="R14" s="10"/>
    </row>
    <row r="15" spans="1:19" x14ac:dyDescent="0.45">
      <c r="A15" s="4" t="s">
        <v>362</v>
      </c>
      <c r="B15">
        <v>400</v>
      </c>
      <c r="C15">
        <v>2092</v>
      </c>
      <c r="D15">
        <v>2197</v>
      </c>
      <c r="E15">
        <v>2305</v>
      </c>
      <c r="F15">
        <v>2412</v>
      </c>
      <c r="G15">
        <v>2521</v>
      </c>
      <c r="H15">
        <v>2626</v>
      </c>
      <c r="I15">
        <v>2734</v>
      </c>
      <c r="J15">
        <v>2841</v>
      </c>
      <c r="K15">
        <v>2949</v>
      </c>
      <c r="L15">
        <v>3058</v>
      </c>
      <c r="M15">
        <v>3165</v>
      </c>
      <c r="N15">
        <v>3259</v>
      </c>
      <c r="O15">
        <v>611</v>
      </c>
      <c r="P15">
        <v>1031</v>
      </c>
      <c r="Q15" s="10">
        <v>235</v>
      </c>
      <c r="R15" s="10">
        <v>216</v>
      </c>
      <c r="S15">
        <v>221</v>
      </c>
    </row>
    <row r="16" spans="1:19" x14ac:dyDescent="0.45">
      <c r="A16" s="4" t="s">
        <v>363</v>
      </c>
      <c r="B16">
        <v>252</v>
      </c>
      <c r="C16">
        <v>212</v>
      </c>
      <c r="D16">
        <v>212</v>
      </c>
      <c r="E16">
        <v>212</v>
      </c>
      <c r="F16">
        <v>212</v>
      </c>
      <c r="G16">
        <v>212</v>
      </c>
      <c r="H16">
        <v>212</v>
      </c>
      <c r="I16">
        <v>212</v>
      </c>
      <c r="J16">
        <v>212</v>
      </c>
      <c r="K16">
        <v>212</v>
      </c>
      <c r="L16">
        <v>212</v>
      </c>
      <c r="M16">
        <v>212</v>
      </c>
      <c r="N16">
        <v>211</v>
      </c>
      <c r="O16">
        <v>139</v>
      </c>
      <c r="P16">
        <v>147</v>
      </c>
      <c r="Q16" s="10">
        <v>137</v>
      </c>
      <c r="R16" s="10">
        <v>114</v>
      </c>
      <c r="S16">
        <v>111</v>
      </c>
    </row>
    <row r="17" spans="1:19" x14ac:dyDescent="0.45">
      <c r="A17" s="4" t="s">
        <v>337</v>
      </c>
    </row>
    <row r="18" spans="1:19" x14ac:dyDescent="0.45">
      <c r="A18" s="4" t="s">
        <v>338</v>
      </c>
    </row>
    <row r="19" spans="1:19" x14ac:dyDescent="0.45">
      <c r="A19" s="4" t="s">
        <v>339</v>
      </c>
      <c r="O19">
        <v>166</v>
      </c>
      <c r="P19">
        <v>166</v>
      </c>
      <c r="Q19" s="10">
        <v>125</v>
      </c>
      <c r="R19" s="10">
        <v>215</v>
      </c>
      <c r="S19">
        <v>222</v>
      </c>
    </row>
    <row r="20" spans="1:19" x14ac:dyDescent="0.45">
      <c r="A20" s="4" t="s">
        <v>340</v>
      </c>
      <c r="O20">
        <v>146</v>
      </c>
      <c r="P20">
        <v>146</v>
      </c>
      <c r="Q20" s="10">
        <v>152</v>
      </c>
      <c r="R20" s="10">
        <v>158</v>
      </c>
      <c r="S20">
        <v>156</v>
      </c>
    </row>
    <row r="21" spans="1:19" s="19" customFormat="1" x14ac:dyDescent="0.25">
      <c r="A21" s="20" t="s">
        <v>497</v>
      </c>
      <c r="Q21" s="10"/>
      <c r="R21" s="10"/>
    </row>
    <row r="22" spans="1:19" s="19" customFormat="1" x14ac:dyDescent="0.25">
      <c r="A22" s="20" t="s">
        <v>499</v>
      </c>
      <c r="Q22" s="10"/>
      <c r="R22" s="10"/>
    </row>
    <row r="23" spans="1:19" x14ac:dyDescent="0.45">
      <c r="A23" s="4" t="s">
        <v>367</v>
      </c>
      <c r="B23" t="str">
        <f>"LTM_1070_4.1/"&amp;B1&amp;".png"</f>
        <v>LTM_1070_4.1/BODY.png</v>
      </c>
      <c r="C23" t="str">
        <f t="shared" ref="C23:S23" si="0">"LTM_1070_4.1/"&amp;C1&amp;".png"</f>
        <v>LTM_1070_4.1/T_11.png</v>
      </c>
      <c r="D23" t="str">
        <f t="shared" si="0"/>
        <v>LTM_1070_4.1/T_14.6.png</v>
      </c>
      <c r="E23" t="str">
        <f t="shared" si="0"/>
        <v>LTM_1070_4.1/T_18.2.png</v>
      </c>
      <c r="F23" t="str">
        <f t="shared" si="0"/>
        <v>LTM_1070_4.1/T_21.8.png</v>
      </c>
      <c r="G23" t="str">
        <f t="shared" si="0"/>
        <v>LTM_1070_4.1/T_25.4.png</v>
      </c>
      <c r="H23" t="str">
        <f t="shared" si="0"/>
        <v>LTM_1070_4.1/T_28.9.png</v>
      </c>
      <c r="I23" t="str">
        <f t="shared" si="0"/>
        <v>LTM_1070_4.1/T_32.5.png</v>
      </c>
      <c r="J23" t="str">
        <f t="shared" si="0"/>
        <v>LTM_1070_4.1/T_36.1.png</v>
      </c>
      <c r="K23" t="str">
        <f t="shared" si="0"/>
        <v>LTM_1070_4.1/T_39.7.png</v>
      </c>
      <c r="L23" t="str">
        <f t="shared" si="0"/>
        <v>LTM_1070_4.1/T_43.3.png</v>
      </c>
      <c r="M23" t="str">
        <f t="shared" si="0"/>
        <v>LTM_1070_4.1/T_46.9.png</v>
      </c>
      <c r="N23" t="str">
        <f t="shared" si="0"/>
        <v>LTM_1070_4.1/T_50.png</v>
      </c>
      <c r="O23" t="str">
        <f t="shared" si="0"/>
        <v>LTM_1070_4.1/K_9.5.png</v>
      </c>
      <c r="P23" t="str">
        <f t="shared" si="0"/>
        <v>LTM_1070_4.1/K_16.png</v>
      </c>
      <c r="Q23" s="10" t="str">
        <f t="shared" si="0"/>
        <v>LTM_1070_4.1/K_3.2.png</v>
      </c>
      <c r="R23" s="10" t="str">
        <f t="shared" si="0"/>
        <v>LTM_1070_4.1/A_H.png</v>
      </c>
      <c r="S23" t="str">
        <f t="shared" si="0"/>
        <v>LTM_1070_4.1/A_0.png</v>
      </c>
    </row>
    <row r="24" spans="1:19" x14ac:dyDescent="0.45">
      <c r="A24" s="4" t="s">
        <v>364</v>
      </c>
      <c r="B24" s="20">
        <v>13</v>
      </c>
      <c r="C24" s="20">
        <v>12</v>
      </c>
      <c r="D24">
        <v>12</v>
      </c>
      <c r="E24" s="20">
        <v>12</v>
      </c>
      <c r="F24" s="20">
        <v>12</v>
      </c>
      <c r="G24" s="20">
        <v>12</v>
      </c>
      <c r="H24" s="20">
        <v>12</v>
      </c>
      <c r="I24" s="20">
        <v>12</v>
      </c>
      <c r="J24" s="20">
        <v>12</v>
      </c>
      <c r="K24" s="20">
        <v>12</v>
      </c>
      <c r="L24" s="20">
        <v>12</v>
      </c>
      <c r="M24" s="20">
        <v>12</v>
      </c>
      <c r="N24" s="20">
        <v>12</v>
      </c>
      <c r="O24" s="20">
        <v>8</v>
      </c>
      <c r="P24" s="20">
        <v>8</v>
      </c>
      <c r="Q24" s="20">
        <v>8</v>
      </c>
      <c r="R24" s="20">
        <v>9</v>
      </c>
      <c r="S24" s="20">
        <v>9</v>
      </c>
    </row>
    <row r="25" spans="1:19" x14ac:dyDescent="0.45">
      <c r="A25" t="s">
        <v>375</v>
      </c>
      <c r="B25">
        <v>631</v>
      </c>
    </row>
    <row r="26" spans="1:19" x14ac:dyDescent="0.45">
      <c r="A26" t="s">
        <v>378</v>
      </c>
      <c r="B26">
        <v>476</v>
      </c>
    </row>
    <row r="28" spans="1:19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"/>
  <sheetViews>
    <sheetView zoomScale="85" zoomScaleNormal="85" zoomScalePageLayoutView="85" workbookViewId="0">
      <selection activeCell="AD24" sqref="AD24"/>
    </sheetView>
  </sheetViews>
  <sheetFormatPr baseColWidth="10" defaultColWidth="11.140625" defaultRowHeight="18" x14ac:dyDescent="0.25"/>
  <cols>
    <col min="1" max="28" width="9.42578125" customWidth="1"/>
    <col min="29" max="29" width="11.5703125" customWidth="1"/>
    <col min="30" max="30" width="9.42578125" customWidth="1"/>
  </cols>
  <sheetData>
    <row r="1" spans="1:32" x14ac:dyDescent="0.45">
      <c r="A1" s="20" t="s">
        <v>350</v>
      </c>
      <c r="B1" s="20" t="s">
        <v>552</v>
      </c>
      <c r="C1" s="20" t="s">
        <v>584</v>
      </c>
      <c r="D1" s="20" t="s">
        <v>585</v>
      </c>
      <c r="E1" s="20" t="s">
        <v>586</v>
      </c>
      <c r="F1" s="20" t="s">
        <v>587</v>
      </c>
      <c r="G1" s="20" t="s">
        <v>588</v>
      </c>
      <c r="H1" s="20" t="s">
        <v>589</v>
      </c>
      <c r="I1" s="20" t="s">
        <v>590</v>
      </c>
      <c r="J1" s="20" t="s">
        <v>591</v>
      </c>
      <c r="K1" s="20" t="s">
        <v>592</v>
      </c>
      <c r="L1" s="20" t="s">
        <v>593</v>
      </c>
      <c r="M1" s="20" t="s">
        <v>23</v>
      </c>
      <c r="N1" s="20" t="s">
        <v>24</v>
      </c>
      <c r="O1" s="20" t="s">
        <v>25</v>
      </c>
      <c r="P1" s="20" t="s">
        <v>594</v>
      </c>
      <c r="Q1" s="20" t="s">
        <v>26</v>
      </c>
      <c r="R1" s="20" t="s">
        <v>553</v>
      </c>
      <c r="S1" s="20" t="s">
        <v>559</v>
      </c>
      <c r="T1" s="20" t="s">
        <v>595</v>
      </c>
      <c r="U1" s="20" t="s">
        <v>596</v>
      </c>
      <c r="V1" s="20" t="s">
        <v>597</v>
      </c>
      <c r="W1" s="20" t="s">
        <v>598</v>
      </c>
      <c r="X1" s="20" t="s">
        <v>599</v>
      </c>
      <c r="Y1" s="20" t="s">
        <v>562</v>
      </c>
      <c r="Z1" s="20" t="s">
        <v>600</v>
      </c>
      <c r="AA1" s="20" t="s">
        <v>563</v>
      </c>
      <c r="AB1" s="20" t="s">
        <v>601</v>
      </c>
      <c r="AC1" s="20" t="s">
        <v>602</v>
      </c>
      <c r="AD1" s="20" t="s">
        <v>603</v>
      </c>
      <c r="AE1" s="19"/>
      <c r="AF1" s="19"/>
    </row>
    <row r="2" spans="1:32" x14ac:dyDescent="0.45">
      <c r="A2" s="20" t="s">
        <v>351</v>
      </c>
      <c r="B2" s="16"/>
      <c r="C2" s="20" t="s">
        <v>612</v>
      </c>
      <c r="D2" s="20" t="s">
        <v>612</v>
      </c>
      <c r="E2" s="20" t="s">
        <v>612</v>
      </c>
      <c r="F2" s="20" t="s">
        <v>612</v>
      </c>
      <c r="G2" s="20" t="s">
        <v>612</v>
      </c>
      <c r="H2" s="20" t="s">
        <v>612</v>
      </c>
      <c r="I2" s="20" t="s">
        <v>612</v>
      </c>
      <c r="J2" s="20" t="s">
        <v>612</v>
      </c>
      <c r="K2" s="20" t="s">
        <v>612</v>
      </c>
      <c r="L2" s="20" t="s">
        <v>612</v>
      </c>
      <c r="M2" s="20"/>
      <c r="N2" s="20"/>
      <c r="O2" s="20"/>
      <c r="P2" s="20"/>
      <c r="Q2" s="20"/>
      <c r="R2" s="20" t="s">
        <v>509</v>
      </c>
      <c r="S2" s="20"/>
      <c r="T2" s="20"/>
      <c r="U2" s="20" t="s">
        <v>619</v>
      </c>
      <c r="V2" s="20" t="s">
        <v>514</v>
      </c>
      <c r="W2" s="20"/>
      <c r="X2" s="20"/>
      <c r="Y2" s="20"/>
      <c r="Z2" s="20"/>
      <c r="AA2" s="20"/>
      <c r="AB2" s="20"/>
      <c r="AC2" s="20" t="s">
        <v>620</v>
      </c>
      <c r="AD2" s="20" t="s">
        <v>515</v>
      </c>
      <c r="AE2" s="19"/>
      <c r="AF2" s="19"/>
    </row>
    <row r="3" spans="1:32" x14ac:dyDescent="0.45">
      <c r="A3" s="20" t="s">
        <v>352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 t="s">
        <v>618</v>
      </c>
      <c r="T3" s="20" t="s">
        <v>509</v>
      </c>
      <c r="U3" s="20"/>
      <c r="V3" s="20"/>
      <c r="W3" s="20"/>
      <c r="X3" s="20"/>
      <c r="Y3" s="20"/>
      <c r="Z3" s="20"/>
      <c r="AA3" s="20"/>
      <c r="AB3" s="20"/>
      <c r="AC3" s="20"/>
      <c r="AD3" s="20"/>
      <c r="AE3" s="19"/>
      <c r="AF3" s="19"/>
    </row>
    <row r="4" spans="1:32" x14ac:dyDescent="0.45">
      <c r="A4" s="20" t="s">
        <v>353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 t="b">
        <v>1</v>
      </c>
      <c r="N4" s="20" t="b">
        <v>1</v>
      </c>
      <c r="O4" s="20" t="b">
        <v>1</v>
      </c>
      <c r="P4" s="20" t="b">
        <v>0</v>
      </c>
      <c r="Q4" s="20" t="b">
        <v>0</v>
      </c>
      <c r="R4" s="20" t="b">
        <v>0</v>
      </c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19"/>
      <c r="AF4" s="19"/>
    </row>
    <row r="5" spans="1:32" x14ac:dyDescent="0.45">
      <c r="A5" s="20" t="s">
        <v>354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>
        <v>5</v>
      </c>
      <c r="N5" s="20">
        <v>5</v>
      </c>
      <c r="O5" s="20">
        <v>10</v>
      </c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19"/>
      <c r="AF5" s="19"/>
    </row>
    <row r="6" spans="1:32" x14ac:dyDescent="0.45">
      <c r="A6" s="20" t="s">
        <v>355</v>
      </c>
      <c r="B6" s="19" t="s">
        <v>613</v>
      </c>
      <c r="C6" s="19" t="s">
        <v>614</v>
      </c>
      <c r="D6" s="19" t="s">
        <v>614</v>
      </c>
      <c r="E6" s="19" t="s">
        <v>614</v>
      </c>
      <c r="F6" s="19" t="s">
        <v>614</v>
      </c>
      <c r="G6" s="19" t="s">
        <v>614</v>
      </c>
      <c r="H6" s="19" t="s">
        <v>614</v>
      </c>
      <c r="I6" s="19" t="s">
        <v>614</v>
      </c>
      <c r="J6" s="19" t="s">
        <v>614</v>
      </c>
      <c r="K6" s="19" t="s">
        <v>614</v>
      </c>
      <c r="L6" s="19" t="s">
        <v>614</v>
      </c>
      <c r="M6" s="19" t="s">
        <v>572</v>
      </c>
      <c r="N6" s="19" t="s">
        <v>572</v>
      </c>
      <c r="O6" s="19" t="s">
        <v>572</v>
      </c>
      <c r="P6" s="19" t="s">
        <v>572</v>
      </c>
      <c r="Q6" s="19" t="s">
        <v>572</v>
      </c>
      <c r="R6" s="19" t="s">
        <v>572</v>
      </c>
      <c r="S6" s="19" t="s">
        <v>615</v>
      </c>
      <c r="T6" s="19" t="s">
        <v>616</v>
      </c>
      <c r="U6" s="19" t="s">
        <v>617</v>
      </c>
      <c r="V6" s="19" t="s">
        <v>617</v>
      </c>
      <c r="W6" s="19" t="s">
        <v>617</v>
      </c>
      <c r="X6" s="19" t="s">
        <v>617</v>
      </c>
      <c r="Y6" s="19" t="s">
        <v>617</v>
      </c>
      <c r="Z6" s="19" t="s">
        <v>617</v>
      </c>
      <c r="AA6" s="19" t="s">
        <v>617</v>
      </c>
      <c r="AB6" s="19" t="s">
        <v>617</v>
      </c>
      <c r="AC6" s="19" t="s">
        <v>617</v>
      </c>
      <c r="AD6" s="19" t="s">
        <v>617</v>
      </c>
      <c r="AE6" s="19"/>
      <c r="AF6" s="19"/>
    </row>
    <row r="7" spans="1:32" x14ac:dyDescent="0.45">
      <c r="A7" s="20" t="s">
        <v>356</v>
      </c>
      <c r="B7" s="19">
        <v>147</v>
      </c>
      <c r="C7" s="19">
        <v>565</v>
      </c>
      <c r="D7" s="19">
        <v>487</v>
      </c>
      <c r="E7" s="19">
        <v>405</v>
      </c>
      <c r="F7" s="19">
        <v>327</v>
      </c>
      <c r="G7" s="19">
        <v>246</v>
      </c>
      <c r="H7" s="19">
        <v>168</v>
      </c>
      <c r="I7" s="19">
        <v>73</v>
      </c>
      <c r="J7" s="19">
        <v>73</v>
      </c>
      <c r="K7" s="19">
        <v>61</v>
      </c>
      <c r="L7" s="19">
        <v>48</v>
      </c>
      <c r="M7" s="19">
        <v>435</v>
      </c>
      <c r="N7" s="19">
        <v>85</v>
      </c>
      <c r="O7" s="19">
        <v>58</v>
      </c>
      <c r="P7" s="19">
        <v>131</v>
      </c>
      <c r="Q7" s="19">
        <v>136</v>
      </c>
      <c r="R7" s="19">
        <v>133</v>
      </c>
      <c r="S7" s="19">
        <v>453</v>
      </c>
      <c r="T7" s="19">
        <v>566</v>
      </c>
      <c r="U7" s="19">
        <v>110</v>
      </c>
      <c r="V7" s="19">
        <v>317</v>
      </c>
      <c r="W7" s="19">
        <v>106</v>
      </c>
      <c r="X7" s="19">
        <v>55</v>
      </c>
      <c r="Y7" s="19">
        <v>123</v>
      </c>
      <c r="Z7" s="19">
        <v>137</v>
      </c>
      <c r="AA7" s="19">
        <v>55</v>
      </c>
      <c r="AB7" s="19">
        <v>143</v>
      </c>
      <c r="AC7" s="19">
        <v>127</v>
      </c>
      <c r="AD7" s="19"/>
      <c r="AE7" s="19"/>
      <c r="AF7" s="19"/>
    </row>
    <row r="8" spans="1:32" x14ac:dyDescent="0.45">
      <c r="A8" s="20" t="s">
        <v>357</v>
      </c>
      <c r="B8" s="19">
        <v>464</v>
      </c>
      <c r="C8" s="19">
        <v>354</v>
      </c>
      <c r="D8" s="19">
        <v>354</v>
      </c>
      <c r="E8" s="19">
        <v>354</v>
      </c>
      <c r="F8" s="19">
        <v>354</v>
      </c>
      <c r="G8" s="19">
        <v>354</v>
      </c>
      <c r="H8" s="19">
        <v>354</v>
      </c>
      <c r="I8" s="19">
        <v>354</v>
      </c>
      <c r="J8" s="19">
        <v>354</v>
      </c>
      <c r="K8" s="19">
        <v>354</v>
      </c>
      <c r="L8" s="19">
        <v>354</v>
      </c>
      <c r="M8" s="19">
        <v>441</v>
      </c>
      <c r="N8" s="19">
        <v>152</v>
      </c>
      <c r="O8" s="19">
        <v>152</v>
      </c>
      <c r="P8" s="19">
        <v>146</v>
      </c>
      <c r="Q8" s="19">
        <v>169</v>
      </c>
      <c r="R8" s="19">
        <v>144</v>
      </c>
      <c r="S8" s="19">
        <v>514</v>
      </c>
      <c r="T8" s="19">
        <v>405</v>
      </c>
      <c r="U8" s="19">
        <v>153</v>
      </c>
      <c r="V8" s="19">
        <v>540</v>
      </c>
      <c r="W8" s="19">
        <v>153</v>
      </c>
      <c r="X8" s="19">
        <v>153</v>
      </c>
      <c r="Y8" s="19">
        <v>152</v>
      </c>
      <c r="Z8" s="19">
        <v>152</v>
      </c>
      <c r="AA8" s="19">
        <v>145</v>
      </c>
      <c r="AB8" s="19">
        <v>144</v>
      </c>
      <c r="AC8" s="19">
        <v>145</v>
      </c>
      <c r="AD8" s="19"/>
      <c r="AE8" s="19"/>
      <c r="AF8" s="19"/>
    </row>
    <row r="9" spans="1:32" x14ac:dyDescent="0.45">
      <c r="A9" s="20" t="s">
        <v>358</v>
      </c>
      <c r="B9" s="2">
        <v>551</v>
      </c>
      <c r="C9" s="19">
        <v>1038</v>
      </c>
      <c r="D9" s="19">
        <v>1115</v>
      </c>
      <c r="E9" s="19">
        <v>1197</v>
      </c>
      <c r="F9" s="19">
        <v>1275</v>
      </c>
      <c r="G9" s="19">
        <v>1357</v>
      </c>
      <c r="H9" s="19">
        <v>1435</v>
      </c>
      <c r="I9" s="19">
        <v>1530</v>
      </c>
      <c r="J9" s="19">
        <v>1530</v>
      </c>
      <c r="K9" s="19">
        <v>1541</v>
      </c>
      <c r="L9" s="19">
        <v>1555</v>
      </c>
      <c r="M9" s="19">
        <v>582</v>
      </c>
      <c r="N9" s="19">
        <v>232</v>
      </c>
      <c r="O9" s="19">
        <v>353</v>
      </c>
      <c r="P9" s="19">
        <v>186</v>
      </c>
      <c r="Q9" s="19">
        <v>136</v>
      </c>
      <c r="R9" s="19">
        <v>159</v>
      </c>
      <c r="S9" s="19"/>
      <c r="T9" s="19"/>
      <c r="U9" s="19">
        <v>191</v>
      </c>
      <c r="V9" s="19">
        <v>633</v>
      </c>
      <c r="W9" s="19">
        <v>211</v>
      </c>
      <c r="X9" s="19">
        <v>262</v>
      </c>
      <c r="Y9" s="19">
        <v>542</v>
      </c>
      <c r="Z9" s="19">
        <v>181</v>
      </c>
      <c r="AA9" s="19">
        <v>262</v>
      </c>
      <c r="AB9" s="19">
        <v>560</v>
      </c>
      <c r="AC9" s="19"/>
      <c r="AD9" s="19"/>
      <c r="AE9" s="19"/>
      <c r="AF9" s="19"/>
    </row>
    <row r="10" spans="1:32" x14ac:dyDescent="0.45">
      <c r="A10" s="20" t="s">
        <v>359</v>
      </c>
      <c r="B10" s="19">
        <v>349</v>
      </c>
      <c r="C10" s="19">
        <v>376</v>
      </c>
      <c r="D10" s="19">
        <v>377</v>
      </c>
      <c r="E10" s="19">
        <v>377</v>
      </c>
      <c r="F10" s="19">
        <v>376</v>
      </c>
      <c r="G10" s="19">
        <v>375</v>
      </c>
      <c r="H10" s="19">
        <v>374</v>
      </c>
      <c r="I10" s="19">
        <v>377</v>
      </c>
      <c r="J10" s="19">
        <v>376</v>
      </c>
      <c r="K10" s="19">
        <v>377</v>
      </c>
      <c r="L10" s="19">
        <v>375</v>
      </c>
      <c r="M10" s="19">
        <v>441</v>
      </c>
      <c r="N10" s="19">
        <v>152</v>
      </c>
      <c r="O10" s="19">
        <v>152</v>
      </c>
      <c r="P10" s="19">
        <v>152</v>
      </c>
      <c r="Q10" s="19">
        <v>170</v>
      </c>
      <c r="R10" s="19">
        <v>97</v>
      </c>
      <c r="S10" s="19"/>
      <c r="T10" s="19"/>
      <c r="U10" s="19">
        <v>107</v>
      </c>
      <c r="V10" s="19">
        <v>565</v>
      </c>
      <c r="W10" s="19">
        <v>153</v>
      </c>
      <c r="X10" s="19">
        <v>152</v>
      </c>
      <c r="Y10" s="19">
        <v>152</v>
      </c>
      <c r="Z10" s="19">
        <v>145</v>
      </c>
      <c r="AA10" s="19">
        <v>145</v>
      </c>
      <c r="AB10" s="19">
        <v>145</v>
      </c>
      <c r="AC10" s="19"/>
      <c r="AD10" s="19"/>
      <c r="AE10" s="19"/>
      <c r="AF10" s="19"/>
    </row>
    <row r="11" spans="1:32" x14ac:dyDescent="0.45">
      <c r="A11" s="20" t="s">
        <v>360</v>
      </c>
      <c r="B11" s="19"/>
      <c r="C11" s="19">
        <v>986</v>
      </c>
      <c r="D11" s="19">
        <v>908</v>
      </c>
      <c r="E11" s="19">
        <v>826</v>
      </c>
      <c r="F11" s="19">
        <v>748</v>
      </c>
      <c r="G11" s="19">
        <v>667</v>
      </c>
      <c r="H11" s="19">
        <v>589</v>
      </c>
      <c r="I11" s="19">
        <v>494</v>
      </c>
      <c r="J11" s="19">
        <v>494</v>
      </c>
      <c r="K11" s="19">
        <v>482</v>
      </c>
      <c r="L11" s="19">
        <v>469</v>
      </c>
      <c r="M11" s="19"/>
      <c r="N11" s="19"/>
      <c r="O11" s="19"/>
      <c r="P11" s="19"/>
      <c r="R11" s="19">
        <v>183</v>
      </c>
      <c r="S11" s="19"/>
      <c r="T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</row>
    <row r="12" spans="1:32" x14ac:dyDescent="0.45">
      <c r="A12" s="20" t="s">
        <v>361</v>
      </c>
      <c r="B12" s="19"/>
      <c r="C12" s="19">
        <v>379</v>
      </c>
      <c r="D12" s="19">
        <v>378</v>
      </c>
      <c r="E12" s="19">
        <v>379</v>
      </c>
      <c r="F12" s="19">
        <v>378</v>
      </c>
      <c r="G12" s="19">
        <v>378</v>
      </c>
      <c r="H12" s="19">
        <v>378</v>
      </c>
      <c r="I12" s="19">
        <v>378</v>
      </c>
      <c r="J12" s="19">
        <v>378</v>
      </c>
      <c r="K12" s="19">
        <v>378</v>
      </c>
      <c r="L12" s="19">
        <v>378</v>
      </c>
      <c r="M12" s="19"/>
      <c r="N12" s="19"/>
      <c r="O12" s="19"/>
      <c r="P12" s="19"/>
      <c r="R12" s="19">
        <v>161</v>
      </c>
      <c r="S12" s="19"/>
      <c r="T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</row>
    <row r="13" spans="1:32" x14ac:dyDescent="0.45">
      <c r="A13" s="20" t="s">
        <v>580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</row>
    <row r="14" spans="1:32" x14ac:dyDescent="0.45">
      <c r="A14" s="20" t="s">
        <v>581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</row>
    <row r="15" spans="1:32" x14ac:dyDescent="0.45">
      <c r="A15" s="20" t="s">
        <v>362</v>
      </c>
      <c r="B15" s="19">
        <v>367</v>
      </c>
      <c r="C15" s="19">
        <v>1025</v>
      </c>
      <c r="D15" s="19">
        <v>1101</v>
      </c>
      <c r="E15" s="19">
        <v>1184</v>
      </c>
      <c r="F15" s="19">
        <v>1261</v>
      </c>
      <c r="G15" s="19">
        <v>1343</v>
      </c>
      <c r="H15" s="19">
        <v>1421</v>
      </c>
      <c r="I15" s="19">
        <v>1517</v>
      </c>
      <c r="J15" s="19">
        <v>1516</v>
      </c>
      <c r="K15" s="19">
        <v>1527</v>
      </c>
      <c r="L15" s="19">
        <v>1541</v>
      </c>
      <c r="M15" s="19">
        <v>346</v>
      </c>
      <c r="N15" s="19"/>
      <c r="O15" s="19"/>
      <c r="P15" s="19"/>
      <c r="Q15" s="19">
        <v>170</v>
      </c>
      <c r="R15" s="19"/>
      <c r="S15" s="19">
        <v>437</v>
      </c>
      <c r="T15" s="19">
        <v>237</v>
      </c>
      <c r="U15" s="19"/>
      <c r="V15" s="19">
        <v>374</v>
      </c>
      <c r="W15" s="19"/>
      <c r="X15" s="19"/>
      <c r="Y15" s="19"/>
      <c r="Z15" s="19">
        <v>181</v>
      </c>
      <c r="AA15" s="19"/>
      <c r="AB15" s="19"/>
      <c r="AC15" s="19">
        <v>182</v>
      </c>
      <c r="AD15" s="19"/>
      <c r="AE15" s="19"/>
      <c r="AF15" s="19"/>
    </row>
    <row r="16" spans="1:32" x14ac:dyDescent="0.45">
      <c r="A16" s="20" t="s">
        <v>363</v>
      </c>
      <c r="B16" s="19">
        <v>289</v>
      </c>
      <c r="C16" s="19">
        <v>326</v>
      </c>
      <c r="D16" s="19">
        <v>327</v>
      </c>
      <c r="E16" s="19">
        <v>327</v>
      </c>
      <c r="F16" s="19">
        <v>326</v>
      </c>
      <c r="G16" s="19">
        <v>325</v>
      </c>
      <c r="H16" s="19">
        <v>324</v>
      </c>
      <c r="I16" s="19">
        <v>327</v>
      </c>
      <c r="J16" s="19">
        <v>326</v>
      </c>
      <c r="K16" s="19">
        <v>327</v>
      </c>
      <c r="L16" s="19">
        <v>325</v>
      </c>
      <c r="M16" s="19">
        <v>308</v>
      </c>
      <c r="N16" s="19"/>
      <c r="O16" s="19"/>
      <c r="P16" s="19"/>
      <c r="Q16" s="19">
        <v>93</v>
      </c>
      <c r="R16" s="19"/>
      <c r="S16" s="19">
        <v>259</v>
      </c>
      <c r="T16" s="19">
        <v>252</v>
      </c>
      <c r="U16" s="19"/>
      <c r="V16" s="19">
        <v>155</v>
      </c>
      <c r="W16" s="19"/>
      <c r="X16" s="19"/>
      <c r="Y16" s="19"/>
      <c r="Z16" s="19">
        <v>113</v>
      </c>
      <c r="AA16" s="19"/>
      <c r="AB16" s="19"/>
      <c r="AC16" s="19">
        <v>106</v>
      </c>
      <c r="AD16" s="19"/>
      <c r="AE16" s="19"/>
      <c r="AF16" s="19"/>
    </row>
    <row r="17" spans="1:32" x14ac:dyDescent="0.45">
      <c r="A17" s="20" t="s">
        <v>337</v>
      </c>
      <c r="B17" s="19">
        <v>406</v>
      </c>
      <c r="N17" s="19"/>
      <c r="O17" s="19"/>
      <c r="P17" s="19"/>
      <c r="Q17" s="19"/>
      <c r="R17" s="19"/>
      <c r="S17" s="19">
        <v>477</v>
      </c>
      <c r="T17" s="19">
        <v>407</v>
      </c>
      <c r="U17" s="19"/>
      <c r="V17" s="19">
        <v>345</v>
      </c>
      <c r="W17" s="19"/>
      <c r="X17" s="19"/>
      <c r="Y17" s="19"/>
      <c r="Z17" s="19"/>
      <c r="AA17" s="19"/>
      <c r="AB17" s="19"/>
      <c r="AC17" s="19">
        <v>189</v>
      </c>
      <c r="AD17" s="19"/>
      <c r="AE17" s="19"/>
      <c r="AF17" s="19"/>
    </row>
    <row r="18" spans="1:32" x14ac:dyDescent="0.45">
      <c r="A18" s="20" t="s">
        <v>338</v>
      </c>
      <c r="B18" s="19">
        <v>290</v>
      </c>
      <c r="N18" s="19"/>
      <c r="O18" s="19"/>
      <c r="P18" s="19"/>
      <c r="Q18" s="19"/>
      <c r="R18" s="19"/>
      <c r="S18" s="19">
        <v>208</v>
      </c>
      <c r="T18" s="19">
        <v>329</v>
      </c>
      <c r="U18" s="19"/>
      <c r="V18" s="19">
        <v>366</v>
      </c>
      <c r="W18" s="19"/>
      <c r="X18" s="19"/>
      <c r="Y18" s="19"/>
      <c r="Z18" s="19"/>
      <c r="AA18" s="19"/>
      <c r="AB18" s="19"/>
      <c r="AC18" s="19">
        <v>112</v>
      </c>
      <c r="AD18" s="19"/>
      <c r="AE18" s="19"/>
      <c r="AF18" s="19"/>
    </row>
    <row r="19" spans="1:32" x14ac:dyDescent="0.45">
      <c r="A19" s="20" t="s">
        <v>339</v>
      </c>
      <c r="B19" s="19">
        <v>486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>
        <v>475</v>
      </c>
      <c r="T19" s="19"/>
      <c r="U19" s="19"/>
      <c r="V19" s="19"/>
      <c r="W19" s="19"/>
      <c r="X19" s="19"/>
      <c r="Y19" s="19"/>
      <c r="Z19" s="19"/>
      <c r="AA19" s="19"/>
      <c r="AB19" s="19"/>
      <c r="AC19" s="19">
        <v>189</v>
      </c>
      <c r="AD19" s="19"/>
      <c r="AE19" s="19"/>
      <c r="AF19" s="19"/>
    </row>
    <row r="20" spans="1:32" x14ac:dyDescent="0.45">
      <c r="A20" s="20" t="s">
        <v>340</v>
      </c>
      <c r="B20" s="19">
        <v>342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>
        <v>236</v>
      </c>
      <c r="T20" s="19"/>
      <c r="U20" s="19"/>
      <c r="V20" s="19"/>
      <c r="W20" s="19"/>
      <c r="X20" s="19"/>
      <c r="Y20" s="19"/>
      <c r="Z20" s="19"/>
      <c r="AA20" s="19"/>
      <c r="AB20" s="19"/>
      <c r="AC20" s="19">
        <v>147</v>
      </c>
      <c r="AD20" s="19"/>
      <c r="AE20" s="19"/>
      <c r="AF20" s="19"/>
    </row>
    <row r="21" spans="1:32" s="19" customFormat="1" x14ac:dyDescent="0.45">
      <c r="A21" s="20" t="s">
        <v>490</v>
      </c>
      <c r="Q21" s="19">
        <v>167</v>
      </c>
      <c r="U21" s="19">
        <v>206</v>
      </c>
    </row>
    <row r="22" spans="1:32" s="19" customFormat="1" x14ac:dyDescent="0.45">
      <c r="A22" s="20" t="s">
        <v>611</v>
      </c>
      <c r="Q22" s="19">
        <v>124</v>
      </c>
      <c r="U22" s="19">
        <v>152</v>
      </c>
    </row>
    <row r="23" spans="1:32" x14ac:dyDescent="0.45">
      <c r="A23" s="20" t="s">
        <v>604</v>
      </c>
      <c r="B23" s="19" t="str">
        <f t="shared" ref="B23:AD23" si="0">"LTM_1750_9.1/"&amp;B1&amp;".png"</f>
        <v>LTM_1750_9.1/BODY.png</v>
      </c>
      <c r="C23" s="19" t="str">
        <f t="shared" si="0"/>
        <v>LTM_1750_9.1/T_16.3.png</v>
      </c>
      <c r="D23" s="19" t="str">
        <f t="shared" si="0"/>
        <v>LTM_1750_9.1/T_21.8.png</v>
      </c>
      <c r="E23" s="19" t="str">
        <f t="shared" si="0"/>
        <v>LTM_1750_9.1/T_27.2.png</v>
      </c>
      <c r="F23" s="19" t="str">
        <f t="shared" si="0"/>
        <v>LTM_1750_9.1/T_32.7.png</v>
      </c>
      <c r="G23" s="19" t="str">
        <f t="shared" si="0"/>
        <v>LTM_1750_9.1/T_38.2.png</v>
      </c>
      <c r="H23" s="19" t="str">
        <f t="shared" si="0"/>
        <v>LTM_1750_9.1/T_43.7.png</v>
      </c>
      <c r="I23" s="19" t="str">
        <f t="shared" si="0"/>
        <v>LTM_1750_9.1/T_49.1.png</v>
      </c>
      <c r="J23" s="19" t="str">
        <f t="shared" si="0"/>
        <v>LTM_1750_9.1/T_50.1.png</v>
      </c>
      <c r="K23" s="19" t="str">
        <f t="shared" si="0"/>
        <v>LTM_1750_9.1/T_51.png</v>
      </c>
      <c r="L23" s="19" t="str">
        <f t="shared" si="0"/>
        <v>LTM_1750_9.1/T_52.png</v>
      </c>
      <c r="M23" s="19" t="str">
        <f t="shared" si="0"/>
        <v>LTM_1750_9.1/VE.png</v>
      </c>
      <c r="N23" s="19" t="str">
        <f t="shared" si="0"/>
        <v>LTM_1750_9.1/V3.png</v>
      </c>
      <c r="O23" s="19" t="str">
        <f t="shared" si="0"/>
        <v>LTM_1750_9.1/V2.png</v>
      </c>
      <c r="P23" s="19" t="str">
        <f t="shared" si="0"/>
        <v>LTM_1750_9.1/A_2.2.png</v>
      </c>
      <c r="Q23" s="19" t="str">
        <f t="shared" si="0"/>
        <v>LTM_1750_9.1/A_0.5.png</v>
      </c>
      <c r="R23" s="19" t="str">
        <f t="shared" si="0"/>
        <v>LTM_1750_9.1/A_1.8.png</v>
      </c>
      <c r="S23" s="19" t="str">
        <f t="shared" si="0"/>
        <v>LTM_1750_9.1/Y.png</v>
      </c>
      <c r="T23" s="19" t="str">
        <f t="shared" si="0"/>
        <v>LTM_1750_9.1/L.png</v>
      </c>
      <c r="U23" s="19" t="str">
        <f t="shared" si="0"/>
        <v>LTM_1750_9.1/F2.5m_TF_a.png</v>
      </c>
      <c r="V23" s="19" t="str">
        <f t="shared" si="0"/>
        <v>LTM_1750_9.1/F10.5m_nsbs.png</v>
      </c>
      <c r="W23" s="19" t="str">
        <f t="shared" si="0"/>
        <v>LTM_1750_9.1/NA_3.5m.png</v>
      </c>
      <c r="X23" s="19" t="str">
        <f t="shared" si="0"/>
        <v>LTM_1750_9.1/NA_7m.png</v>
      </c>
      <c r="Y23" s="19" t="str">
        <f t="shared" si="0"/>
        <v>LTM_1750_9.1/NA_14m.png</v>
      </c>
      <c r="Z23" s="19" t="str">
        <f t="shared" si="0"/>
        <v>LTM_1750_9.1/1.5m_NM_rs.png</v>
      </c>
      <c r="AA23" s="19" t="str">
        <f t="shared" si="0"/>
        <v>LTM_1750_9.1/NI_7m.png</v>
      </c>
      <c r="AB23" s="19" t="str">
        <f t="shared" si="0"/>
        <v>LTM_1750_9.1/NI_14m.png</v>
      </c>
      <c r="AC23" s="19" t="str">
        <f t="shared" si="0"/>
        <v>LTM_1750_9.1/2m_N_head.png</v>
      </c>
      <c r="AD23" s="19" t="str">
        <f t="shared" si="0"/>
        <v>LTM_1750_9.1/1.7m_head.png</v>
      </c>
      <c r="AE23" s="19"/>
      <c r="AF23" s="19"/>
    </row>
    <row r="24" spans="1:32" x14ac:dyDescent="0.45">
      <c r="A24" s="20" t="s">
        <v>364</v>
      </c>
      <c r="B24" s="19">
        <v>13</v>
      </c>
      <c r="C24" s="19">
        <v>12</v>
      </c>
      <c r="D24" s="19">
        <v>12</v>
      </c>
      <c r="E24" s="19">
        <v>12</v>
      </c>
      <c r="F24" s="19">
        <v>12</v>
      </c>
      <c r="G24" s="19">
        <v>12</v>
      </c>
      <c r="H24" s="19">
        <v>12</v>
      </c>
      <c r="I24" s="19">
        <v>12</v>
      </c>
      <c r="J24" s="19">
        <v>12</v>
      </c>
      <c r="K24" s="19">
        <v>12</v>
      </c>
      <c r="L24" s="19">
        <v>12</v>
      </c>
      <c r="M24" s="19">
        <v>9</v>
      </c>
      <c r="N24" s="19">
        <v>9</v>
      </c>
      <c r="O24" s="19">
        <v>9</v>
      </c>
      <c r="P24" s="19">
        <v>9</v>
      </c>
      <c r="Q24" s="19">
        <v>9</v>
      </c>
      <c r="R24" s="19">
        <v>9</v>
      </c>
      <c r="S24" s="19">
        <v>16</v>
      </c>
      <c r="T24" s="19">
        <v>15</v>
      </c>
      <c r="U24" s="19">
        <v>8</v>
      </c>
      <c r="V24" s="19">
        <v>8</v>
      </c>
      <c r="W24" s="19">
        <v>8</v>
      </c>
      <c r="X24" s="19">
        <v>8</v>
      </c>
      <c r="Y24" s="19">
        <v>8</v>
      </c>
      <c r="Z24" s="19">
        <v>8</v>
      </c>
      <c r="AA24" s="19">
        <v>8</v>
      </c>
      <c r="AB24" s="19">
        <v>8</v>
      </c>
      <c r="AC24" s="19">
        <v>8</v>
      </c>
      <c r="AD24" s="19">
        <v>8</v>
      </c>
      <c r="AE24" s="19"/>
      <c r="AF24" s="19"/>
    </row>
    <row r="25" spans="1:32" x14ac:dyDescent="0.45">
      <c r="A25" s="20" t="s">
        <v>582</v>
      </c>
      <c r="B25" s="19">
        <v>685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</row>
    <row r="26" spans="1:32" x14ac:dyDescent="0.45">
      <c r="A26" s="20" t="s">
        <v>583</v>
      </c>
      <c r="B26" s="19">
        <v>464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 x14ac:dyDescent="0.45">
      <c r="A27" s="20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</row>
    <row r="28" spans="1:32" x14ac:dyDescent="0.4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</row>
    <row r="29" spans="1:32" x14ac:dyDescent="0.45">
      <c r="A29" s="19"/>
      <c r="B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</row>
    <row r="30" spans="1:32" x14ac:dyDescent="0.45">
      <c r="B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</row>
    <row r="31" spans="1:32" x14ac:dyDescent="0.45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</row>
    <row r="32" spans="1:32" x14ac:dyDescent="0.45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</row>
    <row r="33" spans="2:31" x14ac:dyDescent="0.45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</row>
    <row r="34" spans="2:31" x14ac:dyDescent="0.45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</row>
    <row r="35" spans="2:31" x14ac:dyDescent="0.45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</row>
    <row r="36" spans="2:31" x14ac:dyDescent="0.45">
      <c r="C36" s="4"/>
    </row>
    <row r="37" spans="2:31" x14ac:dyDescent="0.45">
      <c r="C37" s="4"/>
    </row>
  </sheetData>
  <sortState ref="C26:C35">
    <sortCondition ref="C2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B24" sqref="B24:S24"/>
    </sheetView>
  </sheetViews>
  <sheetFormatPr baseColWidth="10" defaultColWidth="8.7109375" defaultRowHeight="18" x14ac:dyDescent="0.25"/>
  <sheetData>
    <row r="1" spans="1:19" x14ac:dyDescent="0.45">
      <c r="A1" s="4" t="s">
        <v>350</v>
      </c>
      <c r="B1" t="s">
        <v>0</v>
      </c>
      <c r="C1" t="s">
        <v>290</v>
      </c>
      <c r="D1" t="s">
        <v>291</v>
      </c>
      <c r="E1" t="s">
        <v>292</v>
      </c>
      <c r="F1" t="s">
        <v>180</v>
      </c>
      <c r="G1" t="s">
        <v>293</v>
      </c>
      <c r="H1" t="s">
        <v>294</v>
      </c>
      <c r="I1" t="s">
        <v>295</v>
      </c>
      <c r="J1" t="s">
        <v>296</v>
      </c>
      <c r="K1" t="s">
        <v>297</v>
      </c>
      <c r="L1" t="s">
        <v>298</v>
      </c>
      <c r="M1" t="s">
        <v>299</v>
      </c>
      <c r="N1" t="s">
        <v>300</v>
      </c>
      <c r="O1" t="s">
        <v>287</v>
      </c>
      <c r="P1" t="s">
        <v>288</v>
      </c>
      <c r="Q1" t="s">
        <v>279</v>
      </c>
      <c r="R1" t="s">
        <v>324</v>
      </c>
      <c r="S1" t="s">
        <v>176</v>
      </c>
    </row>
    <row r="2" spans="1:19" x14ac:dyDescent="0.45">
      <c r="A2" s="4" t="s">
        <v>351</v>
      </c>
      <c r="B2" s="5"/>
      <c r="C2" s="4" t="s">
        <v>347</v>
      </c>
      <c r="D2" s="4" t="s">
        <v>405</v>
      </c>
      <c r="E2" s="4" t="s">
        <v>347</v>
      </c>
      <c r="F2" s="4" t="s">
        <v>405</v>
      </c>
      <c r="G2" s="4" t="s">
        <v>405</v>
      </c>
      <c r="H2" s="4" t="s">
        <v>405</v>
      </c>
      <c r="I2" s="4" t="s">
        <v>405</v>
      </c>
      <c r="J2" s="4" t="s">
        <v>405</v>
      </c>
      <c r="K2" s="4" t="s">
        <v>405</v>
      </c>
      <c r="L2" s="4" t="s">
        <v>405</v>
      </c>
      <c r="M2" s="4" t="s">
        <v>405</v>
      </c>
      <c r="N2" s="4" t="s">
        <v>405</v>
      </c>
      <c r="O2" s="4"/>
      <c r="P2" s="4"/>
      <c r="Q2" s="4"/>
      <c r="R2" s="4"/>
      <c r="S2" s="4"/>
    </row>
    <row r="3" spans="1:19" x14ac:dyDescent="0.45">
      <c r="A3" s="4" t="s">
        <v>352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x14ac:dyDescent="0.45">
      <c r="A4" s="4" t="s">
        <v>353</v>
      </c>
      <c r="B4" s="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 t="b">
        <v>0</v>
      </c>
      <c r="S4" s="4" t="b">
        <v>0</v>
      </c>
    </row>
    <row r="5" spans="1:19" x14ac:dyDescent="0.45">
      <c r="A5" s="4" t="s">
        <v>354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>
        <v>0</v>
      </c>
      <c r="S5" s="4">
        <v>0</v>
      </c>
    </row>
    <row r="6" spans="1:19" x14ac:dyDescent="0.45">
      <c r="A6" s="4" t="s">
        <v>355</v>
      </c>
      <c r="B6" s="4" t="s">
        <v>346</v>
      </c>
      <c r="C6" s="4" t="s">
        <v>407</v>
      </c>
      <c r="D6" s="4" t="s">
        <v>408</v>
      </c>
      <c r="E6" s="4" t="s">
        <v>408</v>
      </c>
      <c r="F6" s="4" t="s">
        <v>408</v>
      </c>
      <c r="G6" s="4" t="s">
        <v>348</v>
      </c>
      <c r="H6" s="4" t="s">
        <v>348</v>
      </c>
      <c r="I6" s="4" t="s">
        <v>348</v>
      </c>
      <c r="J6" s="4" t="s">
        <v>348</v>
      </c>
      <c r="K6" s="4" t="s">
        <v>348</v>
      </c>
      <c r="L6" s="4" t="s">
        <v>348</v>
      </c>
      <c r="M6" s="4" t="s">
        <v>348</v>
      </c>
      <c r="N6" s="4" t="s">
        <v>348</v>
      </c>
      <c r="O6" s="4" t="s">
        <v>410</v>
      </c>
      <c r="P6" s="4" t="s">
        <v>409</v>
      </c>
      <c r="Q6" s="4" t="s">
        <v>410</v>
      </c>
      <c r="R6" s="4" t="s">
        <v>411</v>
      </c>
      <c r="S6" s="4" t="s">
        <v>411</v>
      </c>
    </row>
    <row r="7" spans="1:19" x14ac:dyDescent="0.45">
      <c r="A7" s="4" t="s">
        <v>356</v>
      </c>
      <c r="B7">
        <v>315</v>
      </c>
      <c r="C7">
        <v>1327</v>
      </c>
      <c r="D7">
        <v>1212</v>
      </c>
      <c r="E7">
        <v>1105</v>
      </c>
      <c r="F7">
        <v>997</v>
      </c>
      <c r="G7">
        <v>888</v>
      </c>
      <c r="H7">
        <v>779</v>
      </c>
      <c r="I7">
        <v>669</v>
      </c>
      <c r="J7">
        <v>564</v>
      </c>
      <c r="K7">
        <v>455</v>
      </c>
      <c r="L7">
        <v>345</v>
      </c>
      <c r="M7">
        <v>237</v>
      </c>
      <c r="N7">
        <v>145</v>
      </c>
      <c r="O7">
        <v>378</v>
      </c>
      <c r="P7">
        <v>178</v>
      </c>
      <c r="Q7">
        <v>153</v>
      </c>
      <c r="R7">
        <v>212</v>
      </c>
      <c r="S7">
        <v>149</v>
      </c>
    </row>
    <row r="8" spans="1:19" x14ac:dyDescent="0.45">
      <c r="A8" s="4" t="s">
        <v>357</v>
      </c>
      <c r="B8">
        <v>637</v>
      </c>
      <c r="C8">
        <v>239</v>
      </c>
      <c r="D8">
        <v>239</v>
      </c>
      <c r="E8">
        <v>239</v>
      </c>
      <c r="F8">
        <v>239</v>
      </c>
      <c r="G8">
        <v>239</v>
      </c>
      <c r="H8">
        <v>239</v>
      </c>
      <c r="I8">
        <v>239</v>
      </c>
      <c r="J8">
        <v>239</v>
      </c>
      <c r="K8">
        <v>239</v>
      </c>
      <c r="L8">
        <v>239</v>
      </c>
      <c r="M8">
        <v>239</v>
      </c>
      <c r="N8">
        <v>239</v>
      </c>
      <c r="O8">
        <v>236</v>
      </c>
      <c r="P8">
        <v>236</v>
      </c>
      <c r="Q8">
        <v>228</v>
      </c>
      <c r="R8">
        <v>237</v>
      </c>
      <c r="S8">
        <v>260</v>
      </c>
    </row>
    <row r="9" spans="1:19" x14ac:dyDescent="0.45">
      <c r="A9" s="4" t="s">
        <v>358</v>
      </c>
      <c r="B9">
        <v>575</v>
      </c>
      <c r="C9">
        <v>1961</v>
      </c>
      <c r="D9">
        <v>2077</v>
      </c>
      <c r="E9">
        <v>2183</v>
      </c>
      <c r="F9">
        <v>2291</v>
      </c>
      <c r="G9">
        <v>2401</v>
      </c>
      <c r="H9">
        <v>2509</v>
      </c>
      <c r="I9">
        <v>2618</v>
      </c>
      <c r="J9">
        <v>2724</v>
      </c>
      <c r="K9">
        <v>2834</v>
      </c>
      <c r="L9">
        <v>2943</v>
      </c>
      <c r="M9">
        <v>3050</v>
      </c>
      <c r="N9">
        <v>3142</v>
      </c>
      <c r="R9">
        <v>225</v>
      </c>
      <c r="S9">
        <v>228</v>
      </c>
    </row>
    <row r="10" spans="1:19" x14ac:dyDescent="0.45">
      <c r="A10" s="4" t="s">
        <v>359</v>
      </c>
      <c r="B10" s="2">
        <v>398</v>
      </c>
      <c r="C10">
        <v>274</v>
      </c>
      <c r="D10">
        <v>274</v>
      </c>
      <c r="E10">
        <v>274</v>
      </c>
      <c r="F10">
        <v>274</v>
      </c>
      <c r="G10">
        <v>274</v>
      </c>
      <c r="H10">
        <v>274</v>
      </c>
      <c r="I10">
        <v>274</v>
      </c>
      <c r="J10">
        <v>274</v>
      </c>
      <c r="K10">
        <v>274</v>
      </c>
      <c r="L10">
        <v>274</v>
      </c>
      <c r="M10">
        <v>274</v>
      </c>
      <c r="N10">
        <v>274</v>
      </c>
      <c r="R10">
        <v>237</v>
      </c>
      <c r="S10">
        <v>248</v>
      </c>
    </row>
    <row r="11" spans="1:19" x14ac:dyDescent="0.45">
      <c r="A11" s="4" t="s">
        <v>360</v>
      </c>
    </row>
    <row r="12" spans="1:19" x14ac:dyDescent="0.45">
      <c r="A12" s="4" t="s">
        <v>361</v>
      </c>
    </row>
    <row r="13" spans="1:19" x14ac:dyDescent="0.45">
      <c r="A13" s="4" t="s">
        <v>397</v>
      </c>
    </row>
    <row r="14" spans="1:19" x14ac:dyDescent="0.45">
      <c r="A14" s="4" t="s">
        <v>404</v>
      </c>
    </row>
    <row r="15" spans="1:19" x14ac:dyDescent="0.45">
      <c r="A15" s="4" t="s">
        <v>362</v>
      </c>
      <c r="B15">
        <v>506</v>
      </c>
      <c r="C15">
        <v>1954</v>
      </c>
      <c r="D15">
        <v>2069</v>
      </c>
      <c r="E15">
        <v>2176</v>
      </c>
      <c r="F15">
        <v>2284</v>
      </c>
      <c r="G15">
        <v>2394</v>
      </c>
      <c r="H15">
        <v>2501</v>
      </c>
      <c r="I15">
        <v>2611</v>
      </c>
      <c r="J15">
        <v>2716</v>
      </c>
      <c r="K15">
        <v>2826</v>
      </c>
      <c r="L15">
        <v>2936</v>
      </c>
      <c r="M15">
        <v>3043</v>
      </c>
      <c r="N15">
        <v>3135</v>
      </c>
      <c r="O15">
        <v>881</v>
      </c>
      <c r="P15">
        <v>1088</v>
      </c>
      <c r="Q15">
        <v>168</v>
      </c>
      <c r="S15">
        <v>276</v>
      </c>
    </row>
    <row r="16" spans="1:19" x14ac:dyDescent="0.45">
      <c r="A16" s="4" t="s">
        <v>363</v>
      </c>
      <c r="B16">
        <v>398</v>
      </c>
      <c r="C16">
        <v>201</v>
      </c>
      <c r="D16">
        <v>201</v>
      </c>
      <c r="E16">
        <v>201</v>
      </c>
      <c r="F16">
        <v>201</v>
      </c>
      <c r="G16">
        <v>201</v>
      </c>
      <c r="H16">
        <v>201</v>
      </c>
      <c r="I16">
        <v>201</v>
      </c>
      <c r="J16">
        <v>201</v>
      </c>
      <c r="K16">
        <v>201</v>
      </c>
      <c r="L16">
        <v>201</v>
      </c>
      <c r="M16">
        <v>201</v>
      </c>
      <c r="N16">
        <v>201</v>
      </c>
      <c r="O16">
        <v>176</v>
      </c>
      <c r="P16">
        <v>181</v>
      </c>
      <c r="Q16">
        <v>148</v>
      </c>
      <c r="S16">
        <v>152</v>
      </c>
    </row>
    <row r="17" spans="1:19" x14ac:dyDescent="0.45">
      <c r="A17" s="4" t="s">
        <v>337</v>
      </c>
      <c r="Q17">
        <v>176</v>
      </c>
    </row>
    <row r="18" spans="1:19" x14ac:dyDescent="0.45">
      <c r="A18" s="4" t="s">
        <v>338</v>
      </c>
      <c r="Q18">
        <v>151</v>
      </c>
    </row>
    <row r="19" spans="1:19" x14ac:dyDescent="0.45">
      <c r="A19" s="4" t="s">
        <v>339</v>
      </c>
      <c r="O19">
        <v>498</v>
      </c>
      <c r="P19">
        <v>296</v>
      </c>
      <c r="Q19">
        <v>290</v>
      </c>
      <c r="S19">
        <v>269</v>
      </c>
    </row>
    <row r="20" spans="1:19" x14ac:dyDescent="0.45">
      <c r="A20" s="4" t="s">
        <v>340</v>
      </c>
      <c r="O20">
        <v>185</v>
      </c>
      <c r="P20">
        <v>185</v>
      </c>
      <c r="Q20">
        <v>238</v>
      </c>
      <c r="S20">
        <v>197</v>
      </c>
    </row>
    <row r="21" spans="1:19" s="19" customFormat="1" x14ac:dyDescent="0.25">
      <c r="A21" s="20" t="s">
        <v>497</v>
      </c>
    </row>
    <row r="22" spans="1:19" s="19" customFormat="1" x14ac:dyDescent="0.25">
      <c r="A22" s="20" t="s">
        <v>500</v>
      </c>
    </row>
    <row r="23" spans="1:19" x14ac:dyDescent="0.45">
      <c r="A23" s="4" t="s">
        <v>365</v>
      </c>
      <c r="B23" t="str">
        <f>"LTM_1060_3.1/"&amp;B1&amp;".png"</f>
        <v>LTM_1060_3.1/BODY.png</v>
      </c>
      <c r="C23" t="str">
        <f t="shared" ref="C23:S23" si="0">"LTM_1060_3.1/"&amp;C1&amp;".png"</f>
        <v>LTM_1060_3.1/T_10.3.png</v>
      </c>
      <c r="D23" t="str">
        <f t="shared" si="0"/>
        <v>LTM_1060_3.1/T_13.8.png</v>
      </c>
      <c r="E23" t="str">
        <f t="shared" si="0"/>
        <v>LTM_1060_3.1/T_17.3.png</v>
      </c>
      <c r="F23" t="str">
        <f t="shared" si="0"/>
        <v>LTM_1060_3.1/T_20.7.png</v>
      </c>
      <c r="G23" t="str">
        <f t="shared" si="0"/>
        <v>LTM_1060_3.1/T_24.2.png</v>
      </c>
      <c r="H23" t="str">
        <f t="shared" si="0"/>
        <v>LTM_1060_3.1/T_27.7.png</v>
      </c>
      <c r="I23" t="str">
        <f t="shared" si="0"/>
        <v>LTM_1060_3.1/T_31.2.png</v>
      </c>
      <c r="J23" t="str">
        <f t="shared" si="0"/>
        <v>LTM_1060_3.1/T_34.6.png</v>
      </c>
      <c r="K23" t="str">
        <f t="shared" si="0"/>
        <v>LTM_1060_3.1/T_38.1.png</v>
      </c>
      <c r="L23" t="str">
        <f t="shared" si="0"/>
        <v>LTM_1060_3.1/T_41.6.png</v>
      </c>
      <c r="M23" t="str">
        <f t="shared" si="0"/>
        <v>LTM_1060_3.1/T_45.1.png</v>
      </c>
      <c r="N23" t="str">
        <f t="shared" si="0"/>
        <v>LTM_1060_3.1/T_48.png</v>
      </c>
      <c r="O23" t="str">
        <f t="shared" si="0"/>
        <v>LTM_1060_3.1/K_9.5.png</v>
      </c>
      <c r="P23" t="str">
        <f t="shared" si="0"/>
        <v>LTM_1060_3.1/K_16.png</v>
      </c>
      <c r="Q23" t="str">
        <f t="shared" si="0"/>
        <v>LTM_1060_3.1/K_2.5.png</v>
      </c>
      <c r="R23" t="str">
        <f t="shared" si="0"/>
        <v>LTM_1060_3.1/A_H.png</v>
      </c>
      <c r="S23" t="str">
        <f t="shared" si="0"/>
        <v>LTM_1060_3.1/A_0.png</v>
      </c>
    </row>
    <row r="24" spans="1:19" x14ac:dyDescent="0.45">
      <c r="A24" s="4" t="s">
        <v>364</v>
      </c>
      <c r="B24" s="20">
        <v>13</v>
      </c>
      <c r="C24" s="20">
        <v>12</v>
      </c>
      <c r="D24" s="20">
        <v>12</v>
      </c>
      <c r="E24" s="20">
        <v>12</v>
      </c>
      <c r="F24" s="20">
        <v>12</v>
      </c>
      <c r="G24" s="20">
        <v>12</v>
      </c>
      <c r="H24" s="20">
        <v>12</v>
      </c>
      <c r="I24" s="20">
        <v>12</v>
      </c>
      <c r="J24" s="20">
        <v>12</v>
      </c>
      <c r="K24" s="20">
        <v>12</v>
      </c>
      <c r="L24" s="20">
        <v>12</v>
      </c>
      <c r="M24" s="20">
        <v>12</v>
      </c>
      <c r="N24" s="20">
        <v>12</v>
      </c>
      <c r="O24" s="20">
        <v>8</v>
      </c>
      <c r="P24" s="20">
        <v>8</v>
      </c>
      <c r="Q24" s="20">
        <v>8</v>
      </c>
      <c r="R24" s="20">
        <v>9</v>
      </c>
      <c r="S24" s="20">
        <v>9</v>
      </c>
    </row>
    <row r="25" spans="1:19" x14ac:dyDescent="0.45">
      <c r="A25" t="s">
        <v>372</v>
      </c>
      <c r="B25">
        <v>715</v>
      </c>
    </row>
    <row r="26" spans="1:19" x14ac:dyDescent="0.45">
      <c r="A26" t="s">
        <v>379</v>
      </c>
      <c r="B26">
        <v>637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zoomScale="85" zoomScaleNormal="85" zoomScalePageLayoutView="85" workbookViewId="0">
      <selection activeCell="A23" sqref="A23"/>
    </sheetView>
  </sheetViews>
  <sheetFormatPr baseColWidth="10" defaultColWidth="8.7109375" defaultRowHeight="18" x14ac:dyDescent="0.25"/>
  <sheetData>
    <row r="1" spans="1:17" x14ac:dyDescent="0.45">
      <c r="A1" s="4" t="s">
        <v>350</v>
      </c>
      <c r="B1" s="4" t="s">
        <v>0</v>
      </c>
      <c r="C1" s="4" t="s">
        <v>301</v>
      </c>
      <c r="D1" s="4" t="s">
        <v>302</v>
      </c>
      <c r="E1" s="4" t="s">
        <v>229</v>
      </c>
      <c r="F1" s="4" t="s">
        <v>108</v>
      </c>
      <c r="G1" s="4" t="s">
        <v>303</v>
      </c>
      <c r="H1" s="4" t="s">
        <v>304</v>
      </c>
      <c r="I1" s="4" t="s">
        <v>305</v>
      </c>
      <c r="J1" s="4" t="s">
        <v>143</v>
      </c>
      <c r="K1" s="4" t="s">
        <v>263</v>
      </c>
      <c r="L1" s="4" t="s">
        <v>306</v>
      </c>
      <c r="M1" s="4" t="s">
        <v>287</v>
      </c>
      <c r="N1" s="4" t="s">
        <v>288</v>
      </c>
      <c r="O1" s="4" t="s">
        <v>279</v>
      </c>
      <c r="P1" s="4" t="s">
        <v>324</v>
      </c>
      <c r="Q1" s="4" t="s">
        <v>176</v>
      </c>
    </row>
    <row r="2" spans="1:17" x14ac:dyDescent="0.45">
      <c r="A2" s="4" t="s">
        <v>351</v>
      </c>
      <c r="B2" s="5"/>
      <c r="C2" s="4" t="s">
        <v>385</v>
      </c>
      <c r="D2" s="4" t="s">
        <v>385</v>
      </c>
      <c r="E2" s="4" t="s">
        <v>385</v>
      </c>
      <c r="F2" s="4" t="s">
        <v>385</v>
      </c>
      <c r="G2" s="4" t="s">
        <v>385</v>
      </c>
      <c r="H2" s="4" t="s">
        <v>385</v>
      </c>
      <c r="I2" s="4" t="s">
        <v>385</v>
      </c>
      <c r="J2" s="4" t="s">
        <v>385</v>
      </c>
      <c r="K2" s="4" t="s">
        <v>385</v>
      </c>
      <c r="L2" s="4" t="s">
        <v>385</v>
      </c>
      <c r="M2" s="4"/>
      <c r="N2" s="4"/>
      <c r="O2" s="4"/>
      <c r="P2" s="4"/>
      <c r="Q2" s="4"/>
    </row>
    <row r="3" spans="1:17" x14ac:dyDescent="0.45">
      <c r="A3" s="4" t="s">
        <v>352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45">
      <c r="A4" s="4" t="s">
        <v>353</v>
      </c>
      <c r="B4" s="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b">
        <v>0</v>
      </c>
      <c r="Q4" s="4" t="b">
        <v>0</v>
      </c>
    </row>
    <row r="5" spans="1:17" x14ac:dyDescent="0.45">
      <c r="A5" s="4" t="s">
        <v>354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>
        <v>0</v>
      </c>
      <c r="Q5" s="4">
        <v>0</v>
      </c>
    </row>
    <row r="6" spans="1:17" x14ac:dyDescent="0.45">
      <c r="A6" s="4" t="s">
        <v>355</v>
      </c>
      <c r="B6" s="4" t="s">
        <v>386</v>
      </c>
      <c r="C6" s="4" t="s">
        <v>387</v>
      </c>
      <c r="D6" s="4" t="s">
        <v>387</v>
      </c>
      <c r="E6" s="4" t="s">
        <v>387</v>
      </c>
      <c r="F6" s="4" t="s">
        <v>387</v>
      </c>
      <c r="G6" s="4" t="s">
        <v>387</v>
      </c>
      <c r="H6" s="4" t="s">
        <v>387</v>
      </c>
      <c r="I6" s="4" t="s">
        <v>387</v>
      </c>
      <c r="J6" s="4" t="s">
        <v>387</v>
      </c>
      <c r="K6" s="4" t="s">
        <v>387</v>
      </c>
      <c r="L6" s="4" t="s">
        <v>387</v>
      </c>
      <c r="M6" s="4" t="s">
        <v>388</v>
      </c>
      <c r="N6" s="4" t="s">
        <v>388</v>
      </c>
      <c r="O6" s="4" t="s">
        <v>388</v>
      </c>
      <c r="P6" s="4" t="s">
        <v>389</v>
      </c>
      <c r="Q6" s="4" t="s">
        <v>389</v>
      </c>
    </row>
    <row r="7" spans="1:17" x14ac:dyDescent="0.45">
      <c r="A7" s="4" t="s">
        <v>356</v>
      </c>
      <c r="B7" s="4">
        <v>353</v>
      </c>
      <c r="C7" s="4">
        <v>1191</v>
      </c>
      <c r="D7" s="4">
        <v>1084</v>
      </c>
      <c r="E7" s="4">
        <v>972</v>
      </c>
      <c r="F7" s="4">
        <v>862</v>
      </c>
      <c r="G7" s="4">
        <v>749</v>
      </c>
      <c r="H7" s="4">
        <v>644</v>
      </c>
      <c r="I7" s="4">
        <v>527</v>
      </c>
      <c r="J7" s="4">
        <v>420</v>
      </c>
      <c r="K7" s="4">
        <v>310</v>
      </c>
      <c r="L7" s="4">
        <v>230</v>
      </c>
      <c r="M7" s="4">
        <v>291</v>
      </c>
      <c r="N7" s="4">
        <v>80</v>
      </c>
      <c r="O7" s="4">
        <v>213</v>
      </c>
      <c r="P7" s="4">
        <v>292</v>
      </c>
      <c r="Q7" s="4">
        <v>221</v>
      </c>
    </row>
    <row r="8" spans="1:17" x14ac:dyDescent="0.45">
      <c r="A8" s="4" t="s">
        <v>357</v>
      </c>
      <c r="B8" s="4">
        <v>694</v>
      </c>
      <c r="C8" s="4">
        <v>251</v>
      </c>
      <c r="D8" s="4">
        <v>251</v>
      </c>
      <c r="E8" s="4">
        <v>251</v>
      </c>
      <c r="F8" s="4">
        <v>251</v>
      </c>
      <c r="G8" s="4">
        <v>251</v>
      </c>
      <c r="H8" s="4">
        <v>251</v>
      </c>
      <c r="I8" s="4">
        <v>251</v>
      </c>
      <c r="J8" s="4">
        <v>251</v>
      </c>
      <c r="K8" s="4">
        <v>251</v>
      </c>
      <c r="L8" s="4">
        <v>251</v>
      </c>
      <c r="M8" s="4">
        <v>288</v>
      </c>
      <c r="N8" s="4">
        <v>289</v>
      </c>
      <c r="O8" s="4">
        <v>287</v>
      </c>
      <c r="P8" s="4">
        <v>293</v>
      </c>
      <c r="Q8" s="4">
        <v>318</v>
      </c>
    </row>
    <row r="9" spans="1:17" x14ac:dyDescent="0.45">
      <c r="A9" s="4" t="s">
        <v>358</v>
      </c>
      <c r="B9" s="4">
        <v>618</v>
      </c>
      <c r="C9" s="4">
        <v>1857</v>
      </c>
      <c r="D9" s="4">
        <v>1964</v>
      </c>
      <c r="E9" s="4">
        <v>2077</v>
      </c>
      <c r="F9" s="4">
        <v>2188</v>
      </c>
      <c r="G9" s="4">
        <v>2300</v>
      </c>
      <c r="H9" s="4">
        <v>2406</v>
      </c>
      <c r="I9" s="4">
        <v>2522</v>
      </c>
      <c r="J9" s="4">
        <v>2628</v>
      </c>
      <c r="K9" s="4">
        <v>2739</v>
      </c>
      <c r="L9" s="4">
        <v>2820</v>
      </c>
      <c r="P9" s="4">
        <v>299</v>
      </c>
      <c r="Q9" s="4">
        <v>306</v>
      </c>
    </row>
    <row r="10" spans="1:17" x14ac:dyDescent="0.45">
      <c r="A10" s="4" t="s">
        <v>359</v>
      </c>
      <c r="B10" s="5">
        <v>444</v>
      </c>
      <c r="C10" s="4">
        <v>292</v>
      </c>
      <c r="D10" s="4">
        <v>292</v>
      </c>
      <c r="E10" s="4">
        <v>292</v>
      </c>
      <c r="F10" s="4">
        <v>292</v>
      </c>
      <c r="G10" s="4">
        <v>292</v>
      </c>
      <c r="H10" s="4">
        <v>292</v>
      </c>
      <c r="I10" s="4">
        <v>292</v>
      </c>
      <c r="J10" s="4">
        <v>292</v>
      </c>
      <c r="K10" s="4">
        <v>292</v>
      </c>
      <c r="L10" s="4">
        <v>292</v>
      </c>
      <c r="P10" s="4">
        <v>293</v>
      </c>
      <c r="Q10" s="4">
        <v>306</v>
      </c>
    </row>
    <row r="11" spans="1:17" x14ac:dyDescent="0.45">
      <c r="A11" s="4" t="s">
        <v>360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O11" s="4"/>
      <c r="P11" s="4"/>
    </row>
    <row r="12" spans="1:17" x14ac:dyDescent="0.45">
      <c r="A12" s="4" t="s">
        <v>361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O12" s="4"/>
      <c r="P12" s="4"/>
    </row>
    <row r="13" spans="1:17" x14ac:dyDescent="0.45">
      <c r="A13" s="4" t="s">
        <v>399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O13" s="4"/>
      <c r="P13" s="4"/>
      <c r="Q13" s="4"/>
    </row>
    <row r="14" spans="1:17" x14ac:dyDescent="0.45">
      <c r="A14" s="4" t="s">
        <v>402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O14" s="4"/>
      <c r="P14" s="4"/>
      <c r="Q14" s="4"/>
    </row>
    <row r="15" spans="1:17" x14ac:dyDescent="0.45">
      <c r="A15" s="4" t="s">
        <v>362</v>
      </c>
      <c r="B15" s="4">
        <v>546</v>
      </c>
      <c r="C15" s="4">
        <v>1846</v>
      </c>
      <c r="D15" s="4">
        <v>1953</v>
      </c>
      <c r="E15" s="4">
        <v>2066</v>
      </c>
      <c r="F15" s="4">
        <v>2177</v>
      </c>
      <c r="G15" s="4">
        <v>2289</v>
      </c>
      <c r="H15" s="4">
        <v>2395</v>
      </c>
      <c r="I15" s="4">
        <v>2511</v>
      </c>
      <c r="J15" s="4">
        <v>2617</v>
      </c>
      <c r="K15" s="4">
        <v>2728</v>
      </c>
      <c r="L15" s="4">
        <v>2809</v>
      </c>
      <c r="M15" s="4">
        <v>809</v>
      </c>
      <c r="N15" s="4">
        <v>1022</v>
      </c>
      <c r="O15" s="4">
        <v>242</v>
      </c>
      <c r="P15" s="4"/>
      <c r="Q15" s="4">
        <v>354</v>
      </c>
    </row>
    <row r="16" spans="1:17" x14ac:dyDescent="0.45">
      <c r="A16" s="4" t="s">
        <v>363</v>
      </c>
      <c r="B16" s="4">
        <v>445</v>
      </c>
      <c r="C16" s="4">
        <v>216</v>
      </c>
      <c r="D16" s="4">
        <v>217</v>
      </c>
      <c r="E16" s="4">
        <v>217</v>
      </c>
      <c r="F16" s="4">
        <v>217</v>
      </c>
      <c r="G16" s="4">
        <v>217</v>
      </c>
      <c r="H16" s="4">
        <v>217</v>
      </c>
      <c r="I16" s="4">
        <v>217</v>
      </c>
      <c r="J16" s="4">
        <v>217</v>
      </c>
      <c r="K16" s="4">
        <v>217</v>
      </c>
      <c r="L16" s="4">
        <v>217</v>
      </c>
      <c r="M16" s="4">
        <v>233</v>
      </c>
      <c r="N16" s="4">
        <v>241</v>
      </c>
      <c r="O16" s="4">
        <v>200</v>
      </c>
      <c r="P16" s="4"/>
      <c r="Q16" s="4">
        <v>207</v>
      </c>
    </row>
    <row r="17" spans="1:17" x14ac:dyDescent="0.45">
      <c r="A17" s="4" t="s">
        <v>337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O17" s="4">
        <v>367</v>
      </c>
      <c r="P17" s="4"/>
    </row>
    <row r="18" spans="1:17" x14ac:dyDescent="0.45">
      <c r="A18" s="4" t="s">
        <v>338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O18" s="4">
        <v>295</v>
      </c>
      <c r="P18" s="4"/>
    </row>
    <row r="19" spans="1:17" x14ac:dyDescent="0.45">
      <c r="A19" s="4" t="s">
        <v>339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>
        <v>421</v>
      </c>
      <c r="N19" s="4">
        <v>210</v>
      </c>
      <c r="P19" s="4"/>
      <c r="Q19" s="4">
        <v>349</v>
      </c>
    </row>
    <row r="20" spans="1:17" x14ac:dyDescent="0.45">
      <c r="A20" s="4" t="s">
        <v>340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>
        <v>238</v>
      </c>
      <c r="N20" s="4">
        <v>239</v>
      </c>
      <c r="P20" s="4"/>
      <c r="Q20" s="4">
        <v>252</v>
      </c>
    </row>
    <row r="21" spans="1:17" s="19" customFormat="1" x14ac:dyDescent="0.25">
      <c r="A21" s="20" t="s">
        <v>497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P21" s="20"/>
      <c r="Q21" s="20"/>
    </row>
    <row r="22" spans="1:17" s="19" customFormat="1" x14ac:dyDescent="0.25">
      <c r="A22" s="20" t="s">
        <v>502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P22" s="20"/>
      <c r="Q22" s="20"/>
    </row>
    <row r="23" spans="1:17" x14ac:dyDescent="0.45">
      <c r="A23" s="4" t="s">
        <v>365</v>
      </c>
      <c r="B23" s="4" t="str">
        <f>"LTM_1055_3.2/"&amp;B1&amp;".png"</f>
        <v>LTM_1055_3.2/BODY.png</v>
      </c>
      <c r="C23" s="4" t="str">
        <f t="shared" ref="C23:Q23" si="0">"LTM_1055_3.2/"&amp;C1&amp;".png"</f>
        <v>LTM_1055_3.2/T_10.2.png</v>
      </c>
      <c r="D23" s="4" t="str">
        <f t="shared" si="0"/>
        <v>LTM_1055_3.2/T_13.6.png</v>
      </c>
      <c r="E23" s="4" t="str">
        <f t="shared" si="0"/>
        <v>LTM_1055_3.2/T_17.png</v>
      </c>
      <c r="F23" s="4" t="str">
        <f t="shared" si="0"/>
        <v>LTM_1055_3.2/T_20.5.png</v>
      </c>
      <c r="G23" s="4" t="str">
        <f t="shared" si="0"/>
        <v>LTM_1055_3.2/T_23.9.png</v>
      </c>
      <c r="H23" s="4" t="str">
        <f t="shared" si="0"/>
        <v>LTM_1055_3.2/T_27.3.png</v>
      </c>
      <c r="I23" s="4" t="str">
        <f t="shared" si="0"/>
        <v>LTM_1055_3.2/T_30.7.png</v>
      </c>
      <c r="J23" s="4" t="str">
        <f t="shared" si="0"/>
        <v>LTM_1055_3.2/T_34.2.png</v>
      </c>
      <c r="K23" s="4" t="str">
        <f t="shared" si="0"/>
        <v>LTM_1055_3.2/T_37.6.png</v>
      </c>
      <c r="L23" s="4" t="str">
        <f t="shared" si="0"/>
        <v>LTM_1055_3.2/T_40.png</v>
      </c>
      <c r="M23" s="4" t="str">
        <f t="shared" si="0"/>
        <v>LTM_1055_3.2/K_9.5.png</v>
      </c>
      <c r="N23" s="4" t="str">
        <f t="shared" si="0"/>
        <v>LTM_1055_3.2/K_16.png</v>
      </c>
      <c r="O23" s="4" t="str">
        <f t="shared" si="0"/>
        <v>LTM_1055_3.2/K_2.5.png</v>
      </c>
      <c r="P23" s="4" t="str">
        <f t="shared" si="0"/>
        <v>LTM_1055_3.2/A_H.png</v>
      </c>
      <c r="Q23" s="4" t="str">
        <f t="shared" si="0"/>
        <v>LTM_1055_3.2/A_0.png</v>
      </c>
    </row>
    <row r="24" spans="1:17" x14ac:dyDescent="0.45">
      <c r="A24" s="4" t="s">
        <v>364</v>
      </c>
      <c r="B24" s="4">
        <v>13</v>
      </c>
      <c r="C24" s="4">
        <v>12</v>
      </c>
      <c r="D24" s="4">
        <v>12</v>
      </c>
      <c r="E24" s="4">
        <v>12</v>
      </c>
      <c r="F24" s="4">
        <v>12</v>
      </c>
      <c r="G24" s="4">
        <v>12</v>
      </c>
      <c r="H24" s="4">
        <v>12</v>
      </c>
      <c r="I24" s="4">
        <v>12</v>
      </c>
      <c r="J24" s="4">
        <v>12</v>
      </c>
      <c r="K24" s="4">
        <v>12</v>
      </c>
      <c r="L24" s="4">
        <v>12</v>
      </c>
      <c r="M24" s="4">
        <v>8</v>
      </c>
      <c r="N24" s="4">
        <v>8</v>
      </c>
      <c r="O24" s="4">
        <v>8</v>
      </c>
      <c r="P24" s="4">
        <v>9</v>
      </c>
      <c r="Q24" s="4">
        <v>9</v>
      </c>
    </row>
    <row r="25" spans="1:17" x14ac:dyDescent="0.45">
      <c r="A25" t="s">
        <v>374</v>
      </c>
      <c r="B25" s="4">
        <v>758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45">
      <c r="A26" t="s">
        <v>378</v>
      </c>
      <c r="B26" s="4">
        <v>694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="85" zoomScaleNormal="85" zoomScalePageLayoutView="85" workbookViewId="0">
      <selection activeCell="A23" sqref="A23"/>
    </sheetView>
  </sheetViews>
  <sheetFormatPr baseColWidth="10" defaultColWidth="8.7109375" defaultRowHeight="18" x14ac:dyDescent="0.25"/>
  <sheetData>
    <row r="1" spans="1:13" x14ac:dyDescent="0.45">
      <c r="A1" s="4" t="s">
        <v>350</v>
      </c>
      <c r="B1" s="4" t="s">
        <v>0</v>
      </c>
      <c r="C1" s="4" t="s">
        <v>307</v>
      </c>
      <c r="D1" s="4" t="s">
        <v>308</v>
      </c>
      <c r="E1" s="4" t="s">
        <v>309</v>
      </c>
      <c r="F1" s="4" t="s">
        <v>304</v>
      </c>
      <c r="G1" s="4" t="s">
        <v>274</v>
      </c>
      <c r="H1" s="4" t="s">
        <v>203</v>
      </c>
      <c r="I1" s="4" t="s">
        <v>310</v>
      </c>
      <c r="J1" s="4" t="s">
        <v>311</v>
      </c>
      <c r="K1" s="4" t="s">
        <v>288</v>
      </c>
      <c r="L1" s="4" t="s">
        <v>312</v>
      </c>
      <c r="M1" s="9" t="s">
        <v>176</v>
      </c>
    </row>
    <row r="2" spans="1:13" x14ac:dyDescent="0.45">
      <c r="A2" s="4" t="s">
        <v>351</v>
      </c>
      <c r="B2" s="5"/>
      <c r="C2" s="4" t="s">
        <v>385</v>
      </c>
      <c r="D2" s="4" t="s">
        <v>385</v>
      </c>
      <c r="E2" s="4" t="s">
        <v>385</v>
      </c>
      <c r="F2" s="4" t="s">
        <v>385</v>
      </c>
      <c r="G2" s="4" t="s">
        <v>385</v>
      </c>
      <c r="H2" s="4" t="s">
        <v>385</v>
      </c>
      <c r="I2" s="4" t="s">
        <v>385</v>
      </c>
      <c r="J2" s="4"/>
      <c r="K2" s="4"/>
      <c r="L2" s="4"/>
      <c r="M2" s="9"/>
    </row>
    <row r="3" spans="1:13" x14ac:dyDescent="0.45">
      <c r="A3" s="4" t="s">
        <v>352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9" t="s">
        <v>486</v>
      </c>
    </row>
    <row r="4" spans="1:13" x14ac:dyDescent="0.45">
      <c r="A4" s="4" t="s">
        <v>353</v>
      </c>
      <c r="B4" s="7"/>
      <c r="C4" s="4"/>
      <c r="D4" s="4"/>
      <c r="E4" s="4"/>
      <c r="F4" s="4"/>
      <c r="G4" s="4"/>
      <c r="H4" s="4"/>
      <c r="I4" s="4"/>
      <c r="J4" s="4"/>
      <c r="K4" s="4"/>
      <c r="L4" s="4"/>
      <c r="M4" s="9" t="b">
        <v>0</v>
      </c>
    </row>
    <row r="5" spans="1:13" x14ac:dyDescent="0.45">
      <c r="A5" s="4" t="s">
        <v>354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9">
        <v>0</v>
      </c>
    </row>
    <row r="6" spans="1:13" x14ac:dyDescent="0.45">
      <c r="A6" s="4" t="s">
        <v>355</v>
      </c>
      <c r="B6" s="20" t="s">
        <v>386</v>
      </c>
      <c r="C6" s="20" t="s">
        <v>387</v>
      </c>
      <c r="D6" s="20" t="s">
        <v>387</v>
      </c>
      <c r="E6" s="20" t="s">
        <v>387</v>
      </c>
      <c r="F6" s="20" t="s">
        <v>387</v>
      </c>
      <c r="G6" s="20" t="s">
        <v>387</v>
      </c>
      <c r="H6" s="20" t="s">
        <v>387</v>
      </c>
      <c r="I6" s="20" t="s">
        <v>387</v>
      </c>
      <c r="J6" s="4" t="s">
        <v>488</v>
      </c>
      <c r="K6" s="20" t="s">
        <v>488</v>
      </c>
      <c r="L6" s="20" t="s">
        <v>488</v>
      </c>
      <c r="M6" s="9" t="s">
        <v>487</v>
      </c>
    </row>
    <row r="7" spans="1:13" x14ac:dyDescent="0.45">
      <c r="A7" s="4" t="s">
        <v>356</v>
      </c>
      <c r="B7" s="4">
        <v>317</v>
      </c>
      <c r="C7" s="4">
        <v>1044</v>
      </c>
      <c r="D7" s="4">
        <v>870</v>
      </c>
      <c r="E7" s="4">
        <v>698</v>
      </c>
      <c r="F7" s="4">
        <v>522</v>
      </c>
      <c r="G7" s="4">
        <v>423</v>
      </c>
      <c r="H7" s="4">
        <v>242</v>
      </c>
      <c r="I7" s="4">
        <v>169</v>
      </c>
      <c r="J7" s="4">
        <v>229</v>
      </c>
      <c r="K7" s="4">
        <v>79</v>
      </c>
      <c r="L7" s="4">
        <v>194</v>
      </c>
      <c r="M7" s="9">
        <v>244</v>
      </c>
    </row>
    <row r="8" spans="1:13" x14ac:dyDescent="0.45">
      <c r="A8" s="4" t="s">
        <v>357</v>
      </c>
      <c r="B8" s="4">
        <v>598</v>
      </c>
      <c r="C8" s="4">
        <v>183</v>
      </c>
      <c r="D8" s="4">
        <v>183</v>
      </c>
      <c r="E8" s="4">
        <v>183</v>
      </c>
      <c r="F8" s="4">
        <v>183</v>
      </c>
      <c r="G8" s="4">
        <v>183</v>
      </c>
      <c r="H8" s="4">
        <v>183</v>
      </c>
      <c r="I8" s="4">
        <v>183</v>
      </c>
      <c r="J8" s="4">
        <v>234</v>
      </c>
      <c r="K8" s="4">
        <v>234</v>
      </c>
      <c r="L8" s="4">
        <v>233</v>
      </c>
      <c r="M8" s="9">
        <v>224</v>
      </c>
    </row>
    <row r="9" spans="1:13" x14ac:dyDescent="0.45">
      <c r="A9" s="4" t="s">
        <v>358</v>
      </c>
      <c r="B9" s="4">
        <v>513</v>
      </c>
      <c r="C9" s="4">
        <v>1796</v>
      </c>
      <c r="D9" s="4">
        <v>1969</v>
      </c>
      <c r="E9" s="4">
        <v>2143</v>
      </c>
      <c r="F9" s="4">
        <v>2319</v>
      </c>
      <c r="G9" s="4">
        <v>2572</v>
      </c>
      <c r="H9" s="4">
        <v>2599</v>
      </c>
      <c r="I9" s="4">
        <v>2671</v>
      </c>
      <c r="M9" s="9"/>
    </row>
    <row r="10" spans="1:13" x14ac:dyDescent="0.45">
      <c r="A10" s="4" t="s">
        <v>359</v>
      </c>
      <c r="B10" s="5">
        <v>340</v>
      </c>
      <c r="C10" s="4">
        <v>225</v>
      </c>
      <c r="D10" s="4">
        <v>225</v>
      </c>
      <c r="E10" s="4">
        <v>224</v>
      </c>
      <c r="F10" s="4">
        <v>225</v>
      </c>
      <c r="G10" s="4">
        <v>225</v>
      </c>
      <c r="H10" s="4">
        <v>225</v>
      </c>
      <c r="I10" s="4">
        <v>224</v>
      </c>
      <c r="M10" s="9"/>
    </row>
    <row r="11" spans="1:13" x14ac:dyDescent="0.45">
      <c r="A11" s="4" t="s">
        <v>360</v>
      </c>
      <c r="B11" s="4"/>
      <c r="C11" s="4">
        <v>1788</v>
      </c>
      <c r="D11" s="4">
        <v>1961</v>
      </c>
      <c r="E11" s="4">
        <v>2135</v>
      </c>
      <c r="F11" s="4">
        <v>2311</v>
      </c>
      <c r="G11" s="4">
        <v>2564</v>
      </c>
      <c r="H11" s="4">
        <v>2591</v>
      </c>
      <c r="I11" s="4">
        <v>2663</v>
      </c>
      <c r="J11" s="4"/>
      <c r="K11" s="4"/>
      <c r="L11" s="4"/>
      <c r="M11" s="9"/>
    </row>
    <row r="12" spans="1:13" x14ac:dyDescent="0.45">
      <c r="A12" s="4" t="s">
        <v>361</v>
      </c>
      <c r="B12" s="4"/>
      <c r="C12" s="4">
        <v>158</v>
      </c>
      <c r="D12" s="4">
        <v>158</v>
      </c>
      <c r="E12" s="4">
        <v>157</v>
      </c>
      <c r="F12" s="4">
        <v>158</v>
      </c>
      <c r="G12" s="4">
        <v>158</v>
      </c>
      <c r="H12" s="4">
        <v>158</v>
      </c>
      <c r="I12" s="4">
        <v>157</v>
      </c>
      <c r="J12" s="4"/>
      <c r="K12" s="4"/>
      <c r="L12" s="4"/>
      <c r="M12" s="9"/>
    </row>
    <row r="13" spans="1:13" x14ac:dyDescent="0.45">
      <c r="A13" s="4" t="s">
        <v>397</v>
      </c>
      <c r="B13" s="4"/>
      <c r="J13" s="4"/>
      <c r="K13" s="4"/>
      <c r="L13" s="4"/>
      <c r="M13" s="9"/>
    </row>
    <row r="14" spans="1:13" x14ac:dyDescent="0.45">
      <c r="A14" s="4" t="s">
        <v>404</v>
      </c>
      <c r="B14" s="4"/>
      <c r="J14" s="4"/>
      <c r="K14" s="4"/>
      <c r="L14" s="4"/>
      <c r="M14" s="9"/>
    </row>
    <row r="15" spans="1:13" x14ac:dyDescent="0.45">
      <c r="A15" s="4" t="s">
        <v>362</v>
      </c>
      <c r="B15" s="4">
        <v>479</v>
      </c>
      <c r="C15" s="4">
        <v>1784</v>
      </c>
      <c r="D15" s="4">
        <v>1957</v>
      </c>
      <c r="E15" s="4">
        <v>2131</v>
      </c>
      <c r="F15" s="4">
        <v>2307</v>
      </c>
      <c r="G15" s="4">
        <v>2561</v>
      </c>
      <c r="H15" s="4">
        <v>2588</v>
      </c>
      <c r="I15" s="4">
        <v>2660</v>
      </c>
      <c r="J15" s="4">
        <v>816</v>
      </c>
      <c r="K15" s="4">
        <v>1112</v>
      </c>
      <c r="L15" s="4">
        <v>270</v>
      </c>
      <c r="M15" s="9">
        <v>237</v>
      </c>
    </row>
    <row r="16" spans="1:13" x14ac:dyDescent="0.45">
      <c r="A16" s="4" t="s">
        <v>363</v>
      </c>
      <c r="B16" s="4">
        <v>339</v>
      </c>
      <c r="C16" s="4">
        <v>148</v>
      </c>
      <c r="D16" s="4">
        <v>148</v>
      </c>
      <c r="E16" s="4">
        <v>149</v>
      </c>
      <c r="F16" s="4">
        <v>149</v>
      </c>
      <c r="G16" s="4">
        <v>149</v>
      </c>
      <c r="H16" s="4">
        <v>149</v>
      </c>
      <c r="I16" s="4">
        <v>148</v>
      </c>
      <c r="J16" s="4">
        <v>163</v>
      </c>
      <c r="K16" s="4">
        <v>162</v>
      </c>
      <c r="L16" s="4">
        <v>166</v>
      </c>
      <c r="M16" s="9">
        <v>172</v>
      </c>
    </row>
    <row r="17" spans="1:13" x14ac:dyDescent="0.45">
      <c r="A17" s="4" t="s">
        <v>337</v>
      </c>
      <c r="B17" s="4"/>
      <c r="M17" s="9"/>
    </row>
    <row r="18" spans="1:13" x14ac:dyDescent="0.45">
      <c r="A18" s="4" t="s">
        <v>338</v>
      </c>
      <c r="B18" s="4"/>
      <c r="M18" s="9"/>
    </row>
    <row r="19" spans="1:13" x14ac:dyDescent="0.45">
      <c r="A19" s="4" t="s">
        <v>339</v>
      </c>
      <c r="B19" s="4"/>
      <c r="C19" s="4">
        <v>1795</v>
      </c>
      <c r="D19" s="4">
        <v>1968</v>
      </c>
      <c r="E19" s="4">
        <v>2142</v>
      </c>
      <c r="F19" s="4">
        <v>2318</v>
      </c>
      <c r="G19" s="4">
        <v>2571</v>
      </c>
      <c r="H19" s="4">
        <v>2598</v>
      </c>
      <c r="I19" s="4">
        <v>2670</v>
      </c>
      <c r="J19" s="4">
        <v>230</v>
      </c>
      <c r="K19" s="4">
        <v>79</v>
      </c>
      <c r="L19" s="4">
        <v>195</v>
      </c>
      <c r="M19" s="9"/>
    </row>
    <row r="20" spans="1:13" x14ac:dyDescent="0.45">
      <c r="A20" s="4" t="s">
        <v>340</v>
      </c>
      <c r="B20" s="4"/>
      <c r="C20" s="4">
        <v>160</v>
      </c>
      <c r="D20" s="4">
        <v>160</v>
      </c>
      <c r="E20" s="4">
        <v>159</v>
      </c>
      <c r="F20" s="4">
        <v>160</v>
      </c>
      <c r="G20" s="4">
        <v>160</v>
      </c>
      <c r="H20" s="4">
        <v>160</v>
      </c>
      <c r="I20" s="4">
        <v>159</v>
      </c>
      <c r="J20" s="4">
        <v>169</v>
      </c>
      <c r="K20" s="4">
        <v>169</v>
      </c>
      <c r="L20" s="4">
        <v>177</v>
      </c>
      <c r="M20" s="9"/>
    </row>
    <row r="21" spans="1:13" s="19" customFormat="1" x14ac:dyDescent="0.25">
      <c r="A21" s="20" t="s">
        <v>498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9"/>
    </row>
    <row r="22" spans="1:13" s="19" customFormat="1" x14ac:dyDescent="0.25">
      <c r="A22" s="20" t="s">
        <v>501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9"/>
    </row>
    <row r="23" spans="1:13" x14ac:dyDescent="0.45">
      <c r="A23" s="4" t="s">
        <v>366</v>
      </c>
      <c r="B23" s="4" t="str">
        <f>"LTM_1050_3.1/"&amp;B1&amp;".png"</f>
        <v>LTM_1050_3.1/BODY.png</v>
      </c>
      <c r="C23" s="4" t="str">
        <f t="shared" ref="C23:M23" si="0">"LTM_1050_3.1/"&amp;C1&amp;".png"</f>
        <v>LTM_1050_3.1/T_11.4.png</v>
      </c>
      <c r="D23" s="4" t="str">
        <f t="shared" si="0"/>
        <v>LTM_1050_3.1/T_16.7.png</v>
      </c>
      <c r="E23" s="4" t="str">
        <f t="shared" si="0"/>
        <v>LTM_1050_3.1/T_22.png</v>
      </c>
      <c r="F23" s="4" t="str">
        <f t="shared" si="0"/>
        <v>LTM_1050_3.1/T_27.3.png</v>
      </c>
      <c r="G23" s="4" t="str">
        <f t="shared" si="0"/>
        <v>LTM_1050_3.1/T_32.6.png</v>
      </c>
      <c r="H23" s="4" t="str">
        <f t="shared" si="0"/>
        <v>LTM_1050_3.1/T_35.8.png</v>
      </c>
      <c r="I23" s="4" t="str">
        <f t="shared" si="0"/>
        <v>LTM_1050_3.1/T_38.png</v>
      </c>
      <c r="J23" s="4" t="str">
        <f t="shared" si="0"/>
        <v>LTM_1050_3.1/K_9.2.png</v>
      </c>
      <c r="K23" s="4" t="str">
        <f t="shared" si="0"/>
        <v>LTM_1050_3.1/K_16.png</v>
      </c>
      <c r="L23" s="4" t="str">
        <f t="shared" si="0"/>
        <v>LTM_1050_3.1/K_1.4.png</v>
      </c>
      <c r="M23" s="9" t="str">
        <f t="shared" si="0"/>
        <v>LTM_1050_3.1/A_0.png</v>
      </c>
    </row>
    <row r="24" spans="1:13" x14ac:dyDescent="0.45">
      <c r="A24" s="4" t="s">
        <v>364</v>
      </c>
      <c r="B24" s="4">
        <v>13</v>
      </c>
      <c r="C24" s="4">
        <v>12</v>
      </c>
      <c r="D24" s="4">
        <v>12</v>
      </c>
      <c r="E24" s="4">
        <v>12</v>
      </c>
      <c r="F24" s="4">
        <v>12</v>
      </c>
      <c r="G24" s="4">
        <v>12</v>
      </c>
      <c r="H24" s="4">
        <v>12</v>
      </c>
      <c r="I24" s="4">
        <v>12</v>
      </c>
      <c r="J24" s="4">
        <v>8</v>
      </c>
      <c r="K24" s="4">
        <v>8</v>
      </c>
      <c r="L24" s="4">
        <v>8</v>
      </c>
      <c r="M24" s="9">
        <v>9</v>
      </c>
    </row>
    <row r="25" spans="1:13" x14ac:dyDescent="0.45">
      <c r="A25" s="4" t="s">
        <v>374</v>
      </c>
      <c r="B25" s="4">
        <v>702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9"/>
    </row>
    <row r="26" spans="1:13" x14ac:dyDescent="0.45">
      <c r="A26" s="4" t="s">
        <v>379</v>
      </c>
      <c r="B26" s="4">
        <v>597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9"/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85" zoomScaleNormal="85" zoomScalePageLayoutView="85" workbookViewId="0">
      <selection activeCell="A23" sqref="A23"/>
    </sheetView>
  </sheetViews>
  <sheetFormatPr baseColWidth="10" defaultColWidth="8.7109375" defaultRowHeight="18" x14ac:dyDescent="0.25"/>
  <sheetData>
    <row r="1" spans="1:11" x14ac:dyDescent="0.45">
      <c r="A1" s="4" t="s">
        <v>350</v>
      </c>
      <c r="B1" s="4" t="s">
        <v>0</v>
      </c>
      <c r="C1" s="4" t="s">
        <v>313</v>
      </c>
      <c r="D1" s="4" t="s">
        <v>107</v>
      </c>
      <c r="E1" s="4" t="s">
        <v>314</v>
      </c>
      <c r="F1" s="4" t="s">
        <v>315</v>
      </c>
      <c r="G1" s="4" t="s">
        <v>120</v>
      </c>
      <c r="H1" s="4" t="s">
        <v>274</v>
      </c>
      <c r="I1" s="4" t="s">
        <v>316</v>
      </c>
      <c r="J1" s="4" t="s">
        <v>317</v>
      </c>
      <c r="K1" s="9" t="s">
        <v>406</v>
      </c>
    </row>
    <row r="2" spans="1:11" x14ac:dyDescent="0.45">
      <c r="A2" s="4" t="s">
        <v>351</v>
      </c>
      <c r="B2" s="5"/>
      <c r="C2" s="4" t="s">
        <v>385</v>
      </c>
      <c r="D2" s="4" t="s">
        <v>385</v>
      </c>
      <c r="E2" s="4" t="s">
        <v>385</v>
      </c>
      <c r="F2" s="4" t="s">
        <v>385</v>
      </c>
      <c r="G2" s="4" t="s">
        <v>385</v>
      </c>
      <c r="H2" s="4" t="s">
        <v>385</v>
      </c>
      <c r="I2" s="4" t="s">
        <v>385</v>
      </c>
      <c r="J2" s="4"/>
      <c r="K2" s="9"/>
    </row>
    <row r="3" spans="1:11" x14ac:dyDescent="0.45">
      <c r="A3" s="4" t="s">
        <v>352</v>
      </c>
      <c r="B3" s="5"/>
      <c r="C3" s="4"/>
      <c r="D3" s="4"/>
      <c r="E3" s="4"/>
      <c r="F3" s="4"/>
      <c r="G3" s="4"/>
      <c r="H3" s="4"/>
      <c r="I3" s="4"/>
      <c r="J3" s="4"/>
      <c r="K3" s="9" t="s">
        <v>485</v>
      </c>
    </row>
    <row r="4" spans="1:11" x14ac:dyDescent="0.45">
      <c r="A4" s="4" t="s">
        <v>353</v>
      </c>
      <c r="B4" s="7"/>
      <c r="C4" s="4"/>
      <c r="D4" s="4"/>
      <c r="E4" s="4"/>
      <c r="F4" s="4"/>
      <c r="G4" s="4"/>
      <c r="H4" s="4"/>
      <c r="I4" s="4"/>
      <c r="J4" s="4"/>
      <c r="K4" s="9"/>
    </row>
    <row r="5" spans="1:11" x14ac:dyDescent="0.45">
      <c r="A5" s="4" t="s">
        <v>354</v>
      </c>
      <c r="B5" s="4"/>
      <c r="C5" s="4"/>
      <c r="D5" s="4"/>
      <c r="E5" s="4"/>
      <c r="F5" s="4"/>
      <c r="G5" s="4"/>
      <c r="H5" s="4"/>
      <c r="I5" s="4"/>
      <c r="J5" s="4"/>
      <c r="K5" s="9"/>
    </row>
    <row r="6" spans="1:11" x14ac:dyDescent="0.45">
      <c r="A6" s="4" t="s">
        <v>355</v>
      </c>
      <c r="B6" s="4" t="s">
        <v>386</v>
      </c>
      <c r="C6" s="4" t="s">
        <v>387</v>
      </c>
      <c r="D6" s="4" t="s">
        <v>387</v>
      </c>
      <c r="E6" s="4" t="s">
        <v>387</v>
      </c>
      <c r="F6" s="4" t="s">
        <v>387</v>
      </c>
      <c r="G6" s="4" t="s">
        <v>387</v>
      </c>
      <c r="H6" s="4" t="s">
        <v>387</v>
      </c>
      <c r="I6" s="4" t="s">
        <v>387</v>
      </c>
      <c r="J6" s="4" t="s">
        <v>388</v>
      </c>
      <c r="K6" s="9" t="s">
        <v>484</v>
      </c>
    </row>
    <row r="7" spans="1:11" x14ac:dyDescent="0.45">
      <c r="A7" s="4" t="s">
        <v>356</v>
      </c>
      <c r="B7" s="4">
        <v>268</v>
      </c>
      <c r="C7" s="4">
        <v>1165</v>
      </c>
      <c r="D7" s="4">
        <v>986</v>
      </c>
      <c r="E7" s="4">
        <v>839</v>
      </c>
      <c r="F7" s="4">
        <v>676</v>
      </c>
      <c r="G7" s="4">
        <v>510</v>
      </c>
      <c r="H7" s="4">
        <v>424</v>
      </c>
      <c r="I7" s="4">
        <v>349</v>
      </c>
      <c r="J7" s="4">
        <v>233</v>
      </c>
      <c r="K7" s="9">
        <v>149</v>
      </c>
    </row>
    <row r="8" spans="1:11" x14ac:dyDescent="0.45">
      <c r="A8" s="4" t="s">
        <v>357</v>
      </c>
      <c r="B8" s="4">
        <v>511</v>
      </c>
      <c r="C8" s="4">
        <v>149</v>
      </c>
      <c r="D8" s="4">
        <v>149</v>
      </c>
      <c r="E8" s="4">
        <v>149</v>
      </c>
      <c r="F8" s="4">
        <v>149</v>
      </c>
      <c r="G8" s="4">
        <v>149</v>
      </c>
      <c r="H8" s="4">
        <v>149</v>
      </c>
      <c r="I8" s="4">
        <v>149</v>
      </c>
      <c r="J8" s="4">
        <v>159</v>
      </c>
      <c r="K8" s="9">
        <v>157</v>
      </c>
    </row>
    <row r="9" spans="1:11" x14ac:dyDescent="0.45">
      <c r="A9" s="4" t="s">
        <v>358</v>
      </c>
      <c r="B9" s="4">
        <v>452</v>
      </c>
      <c r="C9" s="4">
        <v>1870</v>
      </c>
      <c r="D9" s="4">
        <v>2050</v>
      </c>
      <c r="E9" s="4">
        <v>2197</v>
      </c>
      <c r="F9" s="4">
        <v>2360</v>
      </c>
      <c r="G9" s="4">
        <v>2526</v>
      </c>
      <c r="H9" s="4">
        <v>2612</v>
      </c>
      <c r="I9" s="4">
        <v>2686</v>
      </c>
      <c r="K9" s="9"/>
    </row>
    <row r="10" spans="1:11" x14ac:dyDescent="0.45">
      <c r="A10" s="4" t="s">
        <v>359</v>
      </c>
      <c r="B10" s="5">
        <v>274</v>
      </c>
      <c r="C10" s="4">
        <v>188</v>
      </c>
      <c r="D10" s="4">
        <v>188</v>
      </c>
      <c r="E10" s="4">
        <v>188</v>
      </c>
      <c r="F10" s="4">
        <v>188</v>
      </c>
      <c r="G10" s="4">
        <v>188</v>
      </c>
      <c r="H10" s="4">
        <v>188</v>
      </c>
      <c r="I10" s="4">
        <v>188</v>
      </c>
      <c r="K10" s="9"/>
    </row>
    <row r="11" spans="1:11" x14ac:dyDescent="0.45">
      <c r="A11" s="4" t="s">
        <v>360</v>
      </c>
      <c r="B11" s="4"/>
      <c r="C11" s="4">
        <v>1866</v>
      </c>
      <c r="D11" s="4">
        <v>2044</v>
      </c>
      <c r="E11" s="4">
        <v>2192</v>
      </c>
      <c r="F11" s="4">
        <v>2355</v>
      </c>
      <c r="G11" s="4">
        <v>2521</v>
      </c>
      <c r="H11" s="4">
        <v>2607</v>
      </c>
      <c r="I11" s="4">
        <v>2681</v>
      </c>
      <c r="J11" s="4"/>
      <c r="K11" s="9"/>
    </row>
    <row r="12" spans="1:11" x14ac:dyDescent="0.45">
      <c r="A12" s="4" t="s">
        <v>361</v>
      </c>
      <c r="B12" s="4"/>
      <c r="C12" s="4">
        <v>128</v>
      </c>
      <c r="D12" s="4">
        <v>128</v>
      </c>
      <c r="E12" s="4">
        <v>128</v>
      </c>
      <c r="F12" s="4">
        <v>128</v>
      </c>
      <c r="G12" s="4">
        <v>128</v>
      </c>
      <c r="H12" s="4">
        <v>128</v>
      </c>
      <c r="I12" s="4">
        <v>128</v>
      </c>
      <c r="J12" s="4"/>
      <c r="K12" s="9"/>
    </row>
    <row r="13" spans="1:11" x14ac:dyDescent="0.45">
      <c r="A13" s="4" t="s">
        <v>398</v>
      </c>
      <c r="B13" s="4"/>
      <c r="J13" s="4"/>
      <c r="K13" s="9"/>
    </row>
    <row r="14" spans="1:11" x14ac:dyDescent="0.45">
      <c r="A14" s="4" t="s">
        <v>403</v>
      </c>
      <c r="B14" s="4"/>
      <c r="J14" s="4"/>
      <c r="K14" s="9"/>
    </row>
    <row r="15" spans="1:11" x14ac:dyDescent="0.45">
      <c r="A15" s="4" t="s">
        <v>362</v>
      </c>
      <c r="B15" s="4">
        <v>420</v>
      </c>
      <c r="C15" s="4">
        <v>1868</v>
      </c>
      <c r="D15" s="4">
        <v>2045</v>
      </c>
      <c r="E15" s="4">
        <v>2193</v>
      </c>
      <c r="F15" s="4">
        <v>2357</v>
      </c>
      <c r="G15" s="4">
        <v>2523</v>
      </c>
      <c r="H15" s="4">
        <v>2608</v>
      </c>
      <c r="I15" s="4">
        <v>2682</v>
      </c>
      <c r="J15" s="4">
        <v>845</v>
      </c>
      <c r="K15" s="9">
        <v>140</v>
      </c>
    </row>
    <row r="16" spans="1:11" x14ac:dyDescent="0.45">
      <c r="A16" s="4" t="s">
        <v>363</v>
      </c>
      <c r="B16" s="4">
        <v>273</v>
      </c>
      <c r="C16" s="4">
        <v>116</v>
      </c>
      <c r="D16" s="4">
        <v>116</v>
      </c>
      <c r="E16" s="4">
        <v>116</v>
      </c>
      <c r="F16" s="4">
        <v>116</v>
      </c>
      <c r="G16" s="4">
        <v>116</v>
      </c>
      <c r="H16" s="4">
        <v>116</v>
      </c>
      <c r="I16" s="4">
        <v>116</v>
      </c>
      <c r="J16" s="4">
        <v>98</v>
      </c>
      <c r="K16" s="9">
        <v>114</v>
      </c>
    </row>
    <row r="17" spans="1:11" x14ac:dyDescent="0.45">
      <c r="A17" s="4" t="s">
        <v>337</v>
      </c>
      <c r="B17" s="4"/>
      <c r="K17" s="9"/>
    </row>
    <row r="18" spans="1:11" x14ac:dyDescent="0.45">
      <c r="A18" s="4" t="s">
        <v>338</v>
      </c>
      <c r="B18" s="4"/>
      <c r="K18" s="9"/>
    </row>
    <row r="19" spans="1:11" x14ac:dyDescent="0.45">
      <c r="A19" s="4" t="s">
        <v>339</v>
      </c>
      <c r="B19" s="4"/>
      <c r="C19" s="4">
        <v>1879</v>
      </c>
      <c r="D19" s="4">
        <v>2057</v>
      </c>
      <c r="E19" s="4">
        <v>2205</v>
      </c>
      <c r="F19" s="4">
        <v>2368</v>
      </c>
      <c r="G19" s="4">
        <v>2534</v>
      </c>
      <c r="H19" s="4">
        <v>2620</v>
      </c>
      <c r="I19" s="4">
        <v>2694</v>
      </c>
      <c r="J19" s="4">
        <v>288</v>
      </c>
      <c r="K19" s="9"/>
    </row>
    <row r="20" spans="1:11" x14ac:dyDescent="0.45">
      <c r="A20" s="4" t="s">
        <v>340</v>
      </c>
      <c r="B20" s="4"/>
      <c r="C20" s="4">
        <v>127</v>
      </c>
      <c r="D20" s="4">
        <v>127</v>
      </c>
      <c r="E20" s="4">
        <v>127</v>
      </c>
      <c r="F20" s="4">
        <v>127</v>
      </c>
      <c r="G20" s="4">
        <v>127</v>
      </c>
      <c r="H20" s="4">
        <v>127</v>
      </c>
      <c r="I20" s="4">
        <v>127</v>
      </c>
      <c r="J20" s="4">
        <v>100</v>
      </c>
      <c r="K20" s="9"/>
    </row>
    <row r="21" spans="1:11" s="19" customFormat="1" x14ac:dyDescent="0.25">
      <c r="A21" s="20" t="s">
        <v>497</v>
      </c>
      <c r="B21" s="20"/>
      <c r="C21" s="20"/>
      <c r="D21" s="20"/>
      <c r="E21" s="20"/>
      <c r="F21" s="20"/>
      <c r="G21" s="20"/>
      <c r="H21" s="20"/>
      <c r="I21" s="20"/>
      <c r="J21" s="20"/>
      <c r="K21" s="9"/>
    </row>
    <row r="22" spans="1:11" s="19" customFormat="1" x14ac:dyDescent="0.25">
      <c r="A22" s="20" t="s">
        <v>499</v>
      </c>
      <c r="B22" s="20"/>
      <c r="C22" s="20"/>
      <c r="D22" s="20"/>
      <c r="E22" s="20"/>
      <c r="F22" s="20"/>
      <c r="G22" s="20"/>
      <c r="H22" s="20"/>
      <c r="I22" s="20"/>
      <c r="J22" s="20"/>
      <c r="K22" s="9"/>
    </row>
    <row r="23" spans="1:11" x14ac:dyDescent="0.45">
      <c r="A23" s="4" t="s">
        <v>365</v>
      </c>
      <c r="B23" s="4" t="str">
        <f>"LTM_1040_2.1/"&amp;B1&amp;".png"</f>
        <v>LTM_1040_2.1/BODY.png</v>
      </c>
      <c r="C23" s="4" t="str">
        <f t="shared" ref="C23:K23" si="0">"LTM_1040_2.1/"&amp;C1&amp;".png"</f>
        <v>LTM_1040_2.1/T_10.5.png</v>
      </c>
      <c r="D23" s="4" t="str">
        <f t="shared" si="0"/>
        <v>LTM_1040_2.1/T_15.4.png</v>
      </c>
      <c r="E23" s="4" t="str">
        <f t="shared" si="0"/>
        <v>LTM_1040_2.1/T_20.3.png</v>
      </c>
      <c r="F23" s="4" t="str">
        <f t="shared" si="0"/>
        <v>LTM_1040_2.1/T_25.2.png</v>
      </c>
      <c r="G23" s="4" t="str">
        <f t="shared" si="0"/>
        <v>LTM_1040_2.1/T_30.1.png</v>
      </c>
      <c r="H23" s="4" t="str">
        <f t="shared" si="0"/>
        <v>LTM_1040_2.1/T_32.6.png</v>
      </c>
      <c r="I23" s="4" t="str">
        <f t="shared" si="0"/>
        <v>LTM_1040_2.1/T_35.png</v>
      </c>
      <c r="J23" s="4" t="str">
        <f t="shared" si="0"/>
        <v>LTM_1040_2.1/K_9.5.png</v>
      </c>
      <c r="K23" s="9" t="str">
        <f t="shared" si="0"/>
        <v>LTM_1040_2.1/A_pulley.png</v>
      </c>
    </row>
    <row r="24" spans="1:11" x14ac:dyDescent="0.45">
      <c r="A24" s="4" t="s">
        <v>364</v>
      </c>
      <c r="B24" s="4">
        <v>13</v>
      </c>
      <c r="C24" s="4">
        <v>12</v>
      </c>
      <c r="D24" s="4">
        <v>12</v>
      </c>
      <c r="E24" s="4">
        <v>12</v>
      </c>
      <c r="F24" s="4">
        <v>12</v>
      </c>
      <c r="G24" s="4">
        <v>12</v>
      </c>
      <c r="H24" s="4">
        <v>12</v>
      </c>
      <c r="I24" s="4">
        <v>12</v>
      </c>
      <c r="J24" s="4">
        <v>11</v>
      </c>
      <c r="K24" s="9"/>
    </row>
    <row r="25" spans="1:11" x14ac:dyDescent="0.45">
      <c r="A25" t="s">
        <v>374</v>
      </c>
      <c r="B25" s="4">
        <v>638</v>
      </c>
      <c r="C25" s="4"/>
      <c r="D25" s="4"/>
      <c r="E25" s="4"/>
      <c r="F25" s="4"/>
      <c r="G25" s="4"/>
      <c r="H25" s="4"/>
      <c r="I25" s="4"/>
      <c r="J25" s="4"/>
      <c r="K25" s="9"/>
    </row>
    <row r="26" spans="1:11" x14ac:dyDescent="0.45">
      <c r="A26" t="s">
        <v>378</v>
      </c>
      <c r="B26" s="4">
        <v>511</v>
      </c>
      <c r="C26" s="4"/>
      <c r="D26" s="4"/>
      <c r="E26" s="4"/>
      <c r="F26" s="4"/>
      <c r="G26" s="4"/>
      <c r="H26" s="4"/>
      <c r="I26" s="4"/>
      <c r="J26" s="4"/>
      <c r="K26" s="9"/>
    </row>
    <row r="27" spans="1:11" x14ac:dyDescent="0.45">
      <c r="K27" s="8"/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zoomScale="85" zoomScaleNormal="85" zoomScalePageLayoutView="85" workbookViewId="0">
      <selection activeCell="A23" sqref="A23"/>
    </sheetView>
  </sheetViews>
  <sheetFormatPr baseColWidth="10" defaultColWidth="8.7109375" defaultRowHeight="18" x14ac:dyDescent="0.25"/>
  <sheetData>
    <row r="1" spans="1:12" x14ac:dyDescent="0.45">
      <c r="A1" s="4" t="s">
        <v>350</v>
      </c>
      <c r="B1" s="4" t="s">
        <v>0</v>
      </c>
      <c r="C1" s="4" t="s">
        <v>318</v>
      </c>
      <c r="D1" s="4" t="s">
        <v>319</v>
      </c>
      <c r="E1" s="4" t="s">
        <v>140</v>
      </c>
      <c r="F1" s="4" t="s">
        <v>320</v>
      </c>
      <c r="G1" s="4" t="s">
        <v>273</v>
      </c>
      <c r="H1" s="4" t="s">
        <v>321</v>
      </c>
      <c r="I1" s="4" t="s">
        <v>322</v>
      </c>
      <c r="J1" s="4" t="s">
        <v>323</v>
      </c>
      <c r="K1" s="9" t="s">
        <v>396</v>
      </c>
      <c r="L1" s="4"/>
    </row>
    <row r="2" spans="1:12" x14ac:dyDescent="0.45">
      <c r="A2" s="4" t="s">
        <v>351</v>
      </c>
      <c r="B2" s="5"/>
      <c r="C2" s="4" t="s">
        <v>385</v>
      </c>
      <c r="D2" s="4" t="s">
        <v>385</v>
      </c>
      <c r="E2" s="4" t="s">
        <v>385</v>
      </c>
      <c r="F2" s="4" t="s">
        <v>385</v>
      </c>
      <c r="G2" s="4" t="s">
        <v>385</v>
      </c>
      <c r="H2" s="4" t="s">
        <v>385</v>
      </c>
      <c r="I2" s="4"/>
      <c r="J2" s="4"/>
      <c r="K2" s="9"/>
      <c r="L2" s="4"/>
    </row>
    <row r="3" spans="1:12" x14ac:dyDescent="0.45">
      <c r="A3" s="4" t="s">
        <v>352</v>
      </c>
      <c r="B3" s="5"/>
      <c r="C3" s="4"/>
      <c r="D3" s="4"/>
      <c r="E3" s="4"/>
      <c r="F3" s="4"/>
      <c r="G3" s="4"/>
      <c r="H3" s="4"/>
      <c r="I3" s="4"/>
      <c r="J3" s="4"/>
      <c r="K3" s="9" t="s">
        <v>430</v>
      </c>
      <c r="L3" s="4"/>
    </row>
    <row r="4" spans="1:12" x14ac:dyDescent="0.45">
      <c r="A4" s="4" t="s">
        <v>353</v>
      </c>
      <c r="B4" s="7"/>
      <c r="C4" s="4"/>
      <c r="D4" s="4"/>
      <c r="E4" s="4"/>
      <c r="F4" s="4"/>
      <c r="G4" s="4"/>
      <c r="H4" s="4"/>
      <c r="I4" s="4"/>
      <c r="J4" s="4"/>
      <c r="K4" s="9"/>
      <c r="L4" s="4"/>
    </row>
    <row r="5" spans="1:12" x14ac:dyDescent="0.45">
      <c r="A5" s="4" t="s">
        <v>354</v>
      </c>
      <c r="B5" s="4"/>
      <c r="C5" s="4"/>
      <c r="D5" s="4"/>
      <c r="E5" s="4"/>
      <c r="F5" s="4"/>
      <c r="G5" s="4"/>
      <c r="H5" s="4"/>
      <c r="I5" s="4"/>
      <c r="J5" s="4"/>
      <c r="K5" s="9"/>
      <c r="L5" s="4"/>
    </row>
    <row r="6" spans="1:12" x14ac:dyDescent="0.45">
      <c r="A6" s="4" t="s">
        <v>355</v>
      </c>
      <c r="B6" s="4" t="s">
        <v>386</v>
      </c>
      <c r="C6" s="4" t="s">
        <v>387</v>
      </c>
      <c r="D6" s="4" t="s">
        <v>387</v>
      </c>
      <c r="E6" s="4" t="s">
        <v>387</v>
      </c>
      <c r="F6" s="4" t="s">
        <v>387</v>
      </c>
      <c r="G6" s="4" t="s">
        <v>387</v>
      </c>
      <c r="H6" s="4" t="s">
        <v>387</v>
      </c>
      <c r="I6" s="4" t="s">
        <v>388</v>
      </c>
      <c r="J6" s="4" t="s">
        <v>388</v>
      </c>
      <c r="K6" s="9" t="s">
        <v>429</v>
      </c>
      <c r="L6" s="4"/>
    </row>
    <row r="7" spans="1:12" x14ac:dyDescent="0.45">
      <c r="A7" s="4" t="s">
        <v>356</v>
      </c>
      <c r="B7" s="4">
        <v>252</v>
      </c>
      <c r="C7" s="4">
        <v>1276</v>
      </c>
      <c r="D7" s="4">
        <v>1108</v>
      </c>
      <c r="E7" s="4">
        <v>933</v>
      </c>
      <c r="F7" s="4">
        <v>757</v>
      </c>
      <c r="G7" s="4">
        <v>615</v>
      </c>
      <c r="H7" s="4">
        <v>582</v>
      </c>
      <c r="I7" s="4">
        <v>235</v>
      </c>
      <c r="J7" s="4">
        <v>363</v>
      </c>
      <c r="K7" s="9">
        <v>184</v>
      </c>
      <c r="L7" s="4"/>
    </row>
    <row r="8" spans="1:12" x14ac:dyDescent="0.45">
      <c r="A8" s="4" t="s">
        <v>357</v>
      </c>
      <c r="B8" s="4">
        <v>552</v>
      </c>
      <c r="C8" s="4">
        <v>204</v>
      </c>
      <c r="D8" s="4">
        <v>204</v>
      </c>
      <c r="E8" s="4">
        <v>204</v>
      </c>
      <c r="F8" s="4">
        <v>204</v>
      </c>
      <c r="G8" s="4">
        <v>204</v>
      </c>
      <c r="H8" s="4">
        <v>204</v>
      </c>
      <c r="I8" s="4">
        <v>214</v>
      </c>
      <c r="J8" s="4">
        <v>215</v>
      </c>
      <c r="K8" s="9">
        <v>205</v>
      </c>
      <c r="L8" s="4"/>
    </row>
    <row r="9" spans="1:12" x14ac:dyDescent="0.45">
      <c r="A9" s="4" t="s">
        <v>358</v>
      </c>
      <c r="B9" s="4">
        <v>482</v>
      </c>
      <c r="C9" s="4">
        <v>1924</v>
      </c>
      <c r="D9" s="4">
        <v>2091</v>
      </c>
      <c r="E9" s="4">
        <v>2265</v>
      </c>
      <c r="F9" s="4">
        <v>2442</v>
      </c>
      <c r="G9" s="4">
        <v>2584</v>
      </c>
      <c r="H9" s="4">
        <v>2617</v>
      </c>
      <c r="K9" s="9"/>
      <c r="L9" s="4"/>
    </row>
    <row r="10" spans="1:12" x14ac:dyDescent="0.45">
      <c r="A10" s="4" t="s">
        <v>359</v>
      </c>
      <c r="B10" s="5">
        <v>341</v>
      </c>
      <c r="C10" s="4">
        <v>241</v>
      </c>
      <c r="D10" s="4">
        <v>241</v>
      </c>
      <c r="E10" s="4">
        <v>241</v>
      </c>
      <c r="F10" s="4">
        <v>241</v>
      </c>
      <c r="G10" s="4">
        <v>241</v>
      </c>
      <c r="H10" s="4">
        <v>241</v>
      </c>
      <c r="K10" s="9"/>
      <c r="L10" s="4"/>
    </row>
    <row r="11" spans="1:12" x14ac:dyDescent="0.45">
      <c r="A11" s="4" t="s">
        <v>360</v>
      </c>
      <c r="B11" s="4"/>
      <c r="C11" s="4">
        <v>1910</v>
      </c>
      <c r="D11" s="4">
        <v>2077</v>
      </c>
      <c r="E11" s="4">
        <v>2252</v>
      </c>
      <c r="F11" s="4">
        <v>2428</v>
      </c>
      <c r="G11" s="4">
        <v>2570</v>
      </c>
      <c r="H11" s="4">
        <v>2604</v>
      </c>
      <c r="I11" s="4"/>
      <c r="J11" s="4"/>
      <c r="K11" s="9"/>
      <c r="L11" s="4"/>
    </row>
    <row r="12" spans="1:12" x14ac:dyDescent="0.45">
      <c r="A12" s="4" t="s">
        <v>361</v>
      </c>
      <c r="B12" s="4"/>
      <c r="C12" s="4">
        <v>188</v>
      </c>
      <c r="D12" s="4">
        <v>188</v>
      </c>
      <c r="E12" s="4">
        <v>188</v>
      </c>
      <c r="F12" s="4">
        <v>188</v>
      </c>
      <c r="G12" s="4">
        <v>188</v>
      </c>
      <c r="H12" s="4">
        <v>188</v>
      </c>
      <c r="I12" s="4"/>
      <c r="J12" s="4"/>
      <c r="K12" s="9"/>
      <c r="L12" s="4"/>
    </row>
    <row r="13" spans="1:12" x14ac:dyDescent="0.45">
      <c r="A13" s="4" t="s">
        <v>397</v>
      </c>
      <c r="B13" s="4"/>
      <c r="I13" s="4"/>
      <c r="J13" s="4"/>
      <c r="K13" s="9"/>
      <c r="L13" s="4"/>
    </row>
    <row r="14" spans="1:12" x14ac:dyDescent="0.45">
      <c r="A14" s="4" t="s">
        <v>402</v>
      </c>
      <c r="B14" s="4"/>
      <c r="I14" s="4"/>
      <c r="J14" s="4"/>
      <c r="K14" s="9"/>
      <c r="L14" s="4"/>
    </row>
    <row r="15" spans="1:12" x14ac:dyDescent="0.45">
      <c r="A15" s="4" t="s">
        <v>362</v>
      </c>
      <c r="B15" s="4">
        <v>427</v>
      </c>
      <c r="C15" s="4">
        <v>1911</v>
      </c>
      <c r="D15" s="4">
        <v>2077</v>
      </c>
      <c r="E15" s="4">
        <v>2252</v>
      </c>
      <c r="F15" s="4">
        <v>2429</v>
      </c>
      <c r="G15" s="4">
        <v>2571</v>
      </c>
      <c r="H15" s="4">
        <v>2604</v>
      </c>
      <c r="I15" s="4">
        <v>812</v>
      </c>
      <c r="J15" s="4">
        <v>1369</v>
      </c>
      <c r="K15" s="9">
        <v>203</v>
      </c>
      <c r="L15" s="4"/>
    </row>
    <row r="16" spans="1:12" x14ac:dyDescent="0.45">
      <c r="A16" s="4" t="s">
        <v>363</v>
      </c>
      <c r="B16" s="4">
        <v>341</v>
      </c>
      <c r="C16" s="4">
        <v>176</v>
      </c>
      <c r="D16" s="4">
        <v>176</v>
      </c>
      <c r="E16" s="4">
        <v>176</v>
      </c>
      <c r="F16" s="4">
        <v>176</v>
      </c>
      <c r="G16" s="4">
        <v>176</v>
      </c>
      <c r="H16" s="4">
        <v>176</v>
      </c>
      <c r="I16" s="4">
        <v>150</v>
      </c>
      <c r="J16" s="4">
        <v>153</v>
      </c>
      <c r="K16" s="9">
        <v>164</v>
      </c>
      <c r="L16" s="4"/>
    </row>
    <row r="17" spans="1:12" x14ac:dyDescent="0.45">
      <c r="A17" s="4" t="s">
        <v>337</v>
      </c>
      <c r="B17" s="4"/>
      <c r="K17" s="9"/>
      <c r="L17" s="4"/>
    </row>
    <row r="18" spans="1:12" x14ac:dyDescent="0.45">
      <c r="A18" s="4" t="s">
        <v>338</v>
      </c>
      <c r="B18" s="4"/>
      <c r="K18" s="9"/>
      <c r="L18" s="4"/>
    </row>
    <row r="19" spans="1:12" x14ac:dyDescent="0.45">
      <c r="A19" s="4" t="s">
        <v>339</v>
      </c>
      <c r="B19" s="4"/>
      <c r="C19" s="4">
        <v>1922</v>
      </c>
      <c r="D19" s="4">
        <v>2088</v>
      </c>
      <c r="E19" s="4">
        <v>2263</v>
      </c>
      <c r="F19" s="4">
        <v>2440</v>
      </c>
      <c r="G19" s="4">
        <v>2582</v>
      </c>
      <c r="H19" s="4">
        <v>2615</v>
      </c>
      <c r="I19" s="4">
        <v>293</v>
      </c>
      <c r="J19" s="4">
        <v>423</v>
      </c>
      <c r="K19" s="9"/>
      <c r="L19" s="4"/>
    </row>
    <row r="20" spans="1:12" x14ac:dyDescent="0.45">
      <c r="A20" s="4" t="s">
        <v>340</v>
      </c>
      <c r="B20" s="4"/>
      <c r="C20" s="4">
        <v>183</v>
      </c>
      <c r="D20" s="4">
        <v>183</v>
      </c>
      <c r="E20" s="4">
        <v>183</v>
      </c>
      <c r="F20" s="4">
        <v>183</v>
      </c>
      <c r="G20" s="4">
        <v>183</v>
      </c>
      <c r="H20" s="4">
        <v>183</v>
      </c>
      <c r="I20" s="4">
        <v>160</v>
      </c>
      <c r="J20" s="4">
        <v>160</v>
      </c>
      <c r="K20" s="9"/>
      <c r="L20" s="4"/>
    </row>
    <row r="21" spans="1:12" s="19" customFormat="1" x14ac:dyDescent="0.25">
      <c r="A21" s="20" t="s">
        <v>496</v>
      </c>
      <c r="B21" s="20"/>
      <c r="C21" s="20"/>
      <c r="D21" s="20"/>
      <c r="E21" s="20"/>
      <c r="F21" s="20"/>
      <c r="G21" s="20"/>
      <c r="H21" s="20"/>
      <c r="I21" s="20"/>
      <c r="J21" s="20"/>
      <c r="K21" s="9"/>
      <c r="L21" s="20"/>
    </row>
    <row r="22" spans="1:12" s="19" customFormat="1" x14ac:dyDescent="0.25">
      <c r="A22" s="20" t="s">
        <v>500</v>
      </c>
      <c r="B22" s="20"/>
      <c r="C22" s="20"/>
      <c r="D22" s="20"/>
      <c r="E22" s="20"/>
      <c r="F22" s="20"/>
      <c r="G22" s="20"/>
      <c r="H22" s="20"/>
      <c r="I22" s="20"/>
      <c r="J22" s="20"/>
      <c r="K22" s="9"/>
      <c r="L22" s="20"/>
    </row>
    <row r="23" spans="1:12" x14ac:dyDescent="0.45">
      <c r="A23" s="4" t="s">
        <v>365</v>
      </c>
      <c r="B23" s="4" t="str">
        <f>"LTM_1030_2.1/"&amp;B1&amp;".png"</f>
        <v>LTM_1030_2.1/BODY.png</v>
      </c>
      <c r="C23" s="4" t="str">
        <f t="shared" ref="C23:K23" si="0">"LTM_1030_2.1/"&amp;C1&amp;".png"</f>
        <v>LTM_1030_2.1/T_9.2.png</v>
      </c>
      <c r="D23" s="4" t="str">
        <f t="shared" si="0"/>
        <v>LTM_1030_2.1/T_14.4.png</v>
      </c>
      <c r="E23" s="4" t="str">
        <f t="shared" si="0"/>
        <v>LTM_1030_2.1/T_19.6.png</v>
      </c>
      <c r="F23" s="4" t="str">
        <f t="shared" si="0"/>
        <v>LTM_1030_2.1/T_24.8.png</v>
      </c>
      <c r="G23" s="4" t="str">
        <f t="shared" si="0"/>
        <v>LTM_1030_2.1/T_29.png</v>
      </c>
      <c r="H23" s="4" t="str">
        <f t="shared" si="0"/>
        <v>LTM_1030_2.1/T_30.png</v>
      </c>
      <c r="I23" s="4" t="str">
        <f t="shared" si="0"/>
        <v>LTM_1030_2.1/K_8.6.png</v>
      </c>
      <c r="J23" s="4" t="str">
        <f t="shared" si="0"/>
        <v>LTM_1030_2.1/K_15.png</v>
      </c>
      <c r="K23" s="9" t="str">
        <f t="shared" si="0"/>
        <v>LTM_1030_2.1/A_pulley.png</v>
      </c>
      <c r="L23" s="4"/>
    </row>
    <row r="24" spans="1:12" x14ac:dyDescent="0.45">
      <c r="A24" s="4" t="s">
        <v>364</v>
      </c>
      <c r="B24" s="4">
        <v>13</v>
      </c>
      <c r="C24" s="4">
        <v>12</v>
      </c>
      <c r="D24" s="4">
        <v>12</v>
      </c>
      <c r="E24" s="4">
        <v>12</v>
      </c>
      <c r="F24" s="4">
        <v>12</v>
      </c>
      <c r="G24" s="4">
        <v>12</v>
      </c>
      <c r="H24" s="4">
        <v>12</v>
      </c>
      <c r="I24" s="4">
        <v>11</v>
      </c>
      <c r="J24" s="4">
        <v>11</v>
      </c>
      <c r="K24" s="9"/>
      <c r="L24" s="4"/>
    </row>
    <row r="25" spans="1:12" x14ac:dyDescent="0.45">
      <c r="A25" s="4" t="s">
        <v>373</v>
      </c>
      <c r="B25" s="4">
        <v>621</v>
      </c>
      <c r="C25" s="4"/>
      <c r="D25" s="4"/>
      <c r="E25" s="4"/>
      <c r="F25" s="4"/>
      <c r="G25" s="4"/>
      <c r="H25" s="4"/>
      <c r="I25" s="4"/>
      <c r="J25" s="4"/>
      <c r="K25" s="9"/>
      <c r="L25" s="4"/>
    </row>
    <row r="26" spans="1:12" x14ac:dyDescent="0.45">
      <c r="A26" s="4" t="s">
        <v>378</v>
      </c>
      <c r="B26" s="4">
        <v>552</v>
      </c>
      <c r="C26" s="4"/>
      <c r="D26" s="4"/>
      <c r="E26" s="4"/>
      <c r="F26" s="4"/>
      <c r="G26" s="4"/>
      <c r="H26" s="4"/>
      <c r="I26" s="4"/>
      <c r="J26" s="4"/>
      <c r="K26" s="9"/>
      <c r="L26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6"/>
  <sheetViews>
    <sheetView workbookViewId="0">
      <selection activeCell="AB26" sqref="AB26"/>
    </sheetView>
  </sheetViews>
  <sheetFormatPr baseColWidth="10" defaultColWidth="11.140625" defaultRowHeight="18" x14ac:dyDescent="0.25"/>
  <cols>
    <col min="1" max="28" width="9.140625" style="4" customWidth="1"/>
  </cols>
  <sheetData>
    <row r="1" spans="1:30" x14ac:dyDescent="0.45">
      <c r="A1" s="20" t="s">
        <v>350</v>
      </c>
      <c r="B1" s="20" t="s">
        <v>552</v>
      </c>
      <c r="C1" s="20" t="s">
        <v>61</v>
      </c>
      <c r="D1" s="20" t="s">
        <v>60</v>
      </c>
      <c r="E1" s="20" t="s">
        <v>59</v>
      </c>
      <c r="F1" s="20" t="s">
        <v>58</v>
      </c>
      <c r="G1" s="20" t="s">
        <v>57</v>
      </c>
      <c r="H1" s="20" t="s">
        <v>56</v>
      </c>
      <c r="I1" s="20" t="s">
        <v>55</v>
      </c>
      <c r="J1" s="20" t="s">
        <v>54</v>
      </c>
      <c r="K1" s="20" t="s">
        <v>553</v>
      </c>
      <c r="L1" s="20" t="s">
        <v>554</v>
      </c>
      <c r="M1" s="20" t="s">
        <v>532</v>
      </c>
      <c r="N1" s="20" t="s">
        <v>555</v>
      </c>
      <c r="O1" s="20" t="s">
        <v>556</v>
      </c>
      <c r="P1" s="20" t="s">
        <v>557</v>
      </c>
      <c r="Q1" s="20" t="s">
        <v>558</v>
      </c>
      <c r="R1" s="20" t="s">
        <v>559</v>
      </c>
      <c r="S1" s="20" t="s">
        <v>537</v>
      </c>
      <c r="T1" s="17" t="s">
        <v>560</v>
      </c>
      <c r="U1" s="17" t="s">
        <v>539</v>
      </c>
      <c r="V1" s="17" t="s">
        <v>561</v>
      </c>
      <c r="W1" s="17" t="s">
        <v>562</v>
      </c>
      <c r="X1" s="17" t="s">
        <v>542</v>
      </c>
      <c r="Y1" s="17" t="s">
        <v>563</v>
      </c>
      <c r="Z1" s="17" t="s">
        <v>564</v>
      </c>
      <c r="AA1" s="17" t="s">
        <v>545</v>
      </c>
      <c r="AB1" s="17" t="s">
        <v>565</v>
      </c>
      <c r="AC1" s="19"/>
      <c r="AD1" s="19"/>
    </row>
    <row r="2" spans="1:30" x14ac:dyDescent="0.45">
      <c r="A2" s="20" t="s">
        <v>351</v>
      </c>
      <c r="B2" s="16"/>
      <c r="C2" s="20" t="s">
        <v>566</v>
      </c>
      <c r="D2" s="20" t="s">
        <v>485</v>
      </c>
      <c r="E2" s="20" t="s">
        <v>566</v>
      </c>
      <c r="F2" s="20" t="s">
        <v>566</v>
      </c>
      <c r="G2" s="20" t="s">
        <v>566</v>
      </c>
      <c r="H2" s="20" t="s">
        <v>566</v>
      </c>
      <c r="I2" s="20" t="s">
        <v>566</v>
      </c>
      <c r="J2" s="20" t="s">
        <v>567</v>
      </c>
      <c r="K2" s="9" t="s">
        <v>508</v>
      </c>
      <c r="L2" s="9"/>
      <c r="M2" s="9"/>
      <c r="N2" s="9"/>
      <c r="O2" s="9"/>
      <c r="P2" s="9"/>
      <c r="Q2" s="9"/>
      <c r="R2" s="9"/>
      <c r="S2" s="9"/>
      <c r="T2" s="9" t="s">
        <v>609</v>
      </c>
      <c r="U2" s="9" t="s">
        <v>516</v>
      </c>
      <c r="V2" s="9"/>
      <c r="W2" s="9"/>
      <c r="X2" s="9"/>
      <c r="Y2" s="9"/>
      <c r="Z2" s="9"/>
      <c r="AA2" s="9" t="s">
        <v>515</v>
      </c>
      <c r="AB2" s="9" t="s">
        <v>515</v>
      </c>
      <c r="AC2" s="19"/>
      <c r="AD2" s="19"/>
    </row>
    <row r="3" spans="1:30" x14ac:dyDescent="0.45">
      <c r="A3" s="20" t="s">
        <v>352</v>
      </c>
      <c r="B3" s="16"/>
      <c r="C3" s="20"/>
      <c r="D3" s="20"/>
      <c r="E3" s="20"/>
      <c r="F3" s="20"/>
      <c r="G3" s="20"/>
      <c r="H3" s="20"/>
      <c r="I3" s="20"/>
      <c r="J3" s="20"/>
      <c r="K3" s="9"/>
      <c r="L3" s="9"/>
      <c r="M3" s="9"/>
      <c r="N3" s="9"/>
      <c r="O3" s="9"/>
      <c r="P3" s="9"/>
      <c r="Q3" s="9"/>
      <c r="R3" s="9" t="s">
        <v>567</v>
      </c>
      <c r="S3" s="9" t="s">
        <v>608</v>
      </c>
      <c r="T3" s="9"/>
      <c r="U3" s="9"/>
      <c r="V3" s="9"/>
      <c r="W3" s="9"/>
      <c r="X3" s="9"/>
      <c r="Y3" s="9"/>
      <c r="Z3" s="9"/>
      <c r="AA3" s="9"/>
      <c r="AB3" s="9"/>
      <c r="AC3" s="19"/>
      <c r="AD3" s="19"/>
    </row>
    <row r="4" spans="1:30" x14ac:dyDescent="0.45">
      <c r="A4" s="20" t="s">
        <v>353</v>
      </c>
      <c r="B4" s="7"/>
      <c r="C4" s="20"/>
      <c r="D4" s="20"/>
      <c r="E4" s="20"/>
      <c r="F4" s="20"/>
      <c r="G4" s="20"/>
      <c r="H4" s="20"/>
      <c r="I4" s="20"/>
      <c r="J4" s="20"/>
      <c r="K4" s="9" t="b">
        <v>0</v>
      </c>
      <c r="L4" s="9" t="b">
        <v>0</v>
      </c>
      <c r="M4" s="9" t="b">
        <v>0</v>
      </c>
      <c r="N4" s="9" t="b">
        <v>0</v>
      </c>
      <c r="O4" s="9"/>
      <c r="P4" s="9" t="b">
        <v>1</v>
      </c>
      <c r="Q4" s="9" t="b">
        <v>1</v>
      </c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19"/>
      <c r="AD4" s="19"/>
    </row>
    <row r="5" spans="1:30" x14ac:dyDescent="0.45">
      <c r="A5" s="20" t="s">
        <v>354</v>
      </c>
      <c r="B5" s="20"/>
      <c r="C5" s="20"/>
      <c r="D5" s="20"/>
      <c r="E5" s="20"/>
      <c r="F5" s="20"/>
      <c r="G5" s="20"/>
      <c r="H5" s="20"/>
      <c r="I5" s="20"/>
      <c r="J5" s="20"/>
      <c r="K5" s="9">
        <v>1.8</v>
      </c>
      <c r="L5" s="9">
        <v>2.2000000000000002</v>
      </c>
      <c r="M5" s="9">
        <v>2.2000000000000002</v>
      </c>
      <c r="N5" s="9">
        <v>14</v>
      </c>
      <c r="O5" s="9"/>
      <c r="P5" s="9">
        <v>14</v>
      </c>
      <c r="Q5" s="9">
        <v>14</v>
      </c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19"/>
      <c r="AD5" s="19"/>
    </row>
    <row r="6" spans="1:30" x14ac:dyDescent="0.45">
      <c r="A6" s="20" t="s">
        <v>355</v>
      </c>
      <c r="B6" s="16" t="s">
        <v>568</v>
      </c>
      <c r="C6" s="20" t="s">
        <v>570</v>
      </c>
      <c r="D6" s="20" t="s">
        <v>569</v>
      </c>
      <c r="E6" s="20" t="s">
        <v>570</v>
      </c>
      <c r="F6" s="20" t="s">
        <v>569</v>
      </c>
      <c r="G6" s="20" t="s">
        <v>570</v>
      </c>
      <c r="H6" s="20" t="s">
        <v>571</v>
      </c>
      <c r="I6" s="20" t="s">
        <v>571</v>
      </c>
      <c r="J6" s="20" t="s">
        <v>571</v>
      </c>
      <c r="K6" s="9" t="s">
        <v>572</v>
      </c>
      <c r="L6" s="9" t="s">
        <v>573</v>
      </c>
      <c r="M6" s="9" t="s">
        <v>574</v>
      </c>
      <c r="N6" s="9" t="s">
        <v>572</v>
      </c>
      <c r="O6" s="9" t="s">
        <v>572</v>
      </c>
      <c r="P6" s="9" t="s">
        <v>574</v>
      </c>
      <c r="Q6" s="9" t="s">
        <v>572</v>
      </c>
      <c r="R6" s="9" t="s">
        <v>575</v>
      </c>
      <c r="S6" s="9" t="s">
        <v>576</v>
      </c>
      <c r="T6" s="9" t="s">
        <v>577</v>
      </c>
      <c r="U6" s="9" t="s">
        <v>578</v>
      </c>
      <c r="V6" s="9" t="s">
        <v>578</v>
      </c>
      <c r="W6" s="9" t="s">
        <v>579</v>
      </c>
      <c r="X6" s="9" t="s">
        <v>578</v>
      </c>
      <c r="Y6" s="9" t="s">
        <v>579</v>
      </c>
      <c r="Z6" s="9" t="s">
        <v>579</v>
      </c>
      <c r="AA6" s="9" t="s">
        <v>579</v>
      </c>
      <c r="AB6" s="9" t="s">
        <v>578</v>
      </c>
      <c r="AC6" s="19"/>
      <c r="AD6" s="19"/>
    </row>
    <row r="7" spans="1:30" x14ac:dyDescent="0.45">
      <c r="A7" s="20" t="s">
        <v>356</v>
      </c>
      <c r="B7" s="20">
        <v>286</v>
      </c>
      <c r="C7" s="20">
        <v>610</v>
      </c>
      <c r="D7" s="20">
        <v>518</v>
      </c>
      <c r="E7" s="20">
        <v>440</v>
      </c>
      <c r="F7" s="20">
        <v>356</v>
      </c>
      <c r="G7" s="20">
        <v>272</v>
      </c>
      <c r="H7" s="20">
        <v>189</v>
      </c>
      <c r="I7" s="20">
        <v>106</v>
      </c>
      <c r="J7" s="20">
        <v>64</v>
      </c>
      <c r="K7" s="12">
        <v>189</v>
      </c>
      <c r="L7" s="20">
        <v>184</v>
      </c>
      <c r="M7" s="12">
        <v>171</v>
      </c>
      <c r="N7" s="12">
        <v>240</v>
      </c>
      <c r="O7" s="12">
        <v>176</v>
      </c>
      <c r="P7" s="20">
        <v>86</v>
      </c>
      <c r="Q7" s="20">
        <v>257</v>
      </c>
      <c r="R7" s="20">
        <v>296</v>
      </c>
      <c r="S7" s="12">
        <v>284</v>
      </c>
      <c r="T7" s="20">
        <v>92</v>
      </c>
      <c r="U7" s="20">
        <v>176</v>
      </c>
      <c r="V7" s="20">
        <v>105</v>
      </c>
      <c r="W7" s="20">
        <v>89</v>
      </c>
      <c r="X7" s="20">
        <v>257</v>
      </c>
      <c r="Y7" s="20">
        <v>85</v>
      </c>
      <c r="Z7" s="20">
        <v>100</v>
      </c>
      <c r="AA7" s="20">
        <v>210</v>
      </c>
      <c r="AB7" s="20">
        <v>90</v>
      </c>
      <c r="AC7" s="19"/>
      <c r="AD7" s="19"/>
    </row>
    <row r="8" spans="1:30" x14ac:dyDescent="0.45">
      <c r="A8" s="20" t="s">
        <v>357</v>
      </c>
      <c r="B8" s="20">
        <v>614</v>
      </c>
      <c r="C8" s="20">
        <v>369</v>
      </c>
      <c r="D8" s="20">
        <v>368</v>
      </c>
      <c r="E8" s="20">
        <v>368</v>
      </c>
      <c r="F8" s="20">
        <v>368</v>
      </c>
      <c r="G8" s="20">
        <v>368</v>
      </c>
      <c r="H8" s="20">
        <v>368</v>
      </c>
      <c r="I8" s="20">
        <v>368</v>
      </c>
      <c r="J8" s="20">
        <v>342</v>
      </c>
      <c r="K8" s="12">
        <v>252</v>
      </c>
      <c r="L8" s="20">
        <v>259</v>
      </c>
      <c r="M8" s="12">
        <v>271</v>
      </c>
      <c r="N8" s="12">
        <v>279</v>
      </c>
      <c r="O8" s="12">
        <v>264</v>
      </c>
      <c r="P8" s="20">
        <v>268</v>
      </c>
      <c r="Q8" s="20">
        <v>263</v>
      </c>
      <c r="R8" s="20">
        <v>358</v>
      </c>
      <c r="S8" s="12">
        <v>378</v>
      </c>
      <c r="T8" s="20">
        <v>420</v>
      </c>
      <c r="U8" s="20">
        <v>269</v>
      </c>
      <c r="V8" s="20">
        <v>268</v>
      </c>
      <c r="W8" s="20">
        <v>268</v>
      </c>
      <c r="X8" s="20">
        <v>268</v>
      </c>
      <c r="Y8" s="20">
        <v>194</v>
      </c>
      <c r="Z8" s="20">
        <v>195</v>
      </c>
      <c r="AA8" s="20">
        <v>195</v>
      </c>
      <c r="AB8" s="20">
        <v>192</v>
      </c>
      <c r="AC8" s="19"/>
      <c r="AD8" s="19"/>
    </row>
    <row r="9" spans="1:30" x14ac:dyDescent="0.45">
      <c r="A9" s="20" t="s">
        <v>358</v>
      </c>
      <c r="B9" s="20">
        <v>684</v>
      </c>
      <c r="C9" s="12">
        <v>1102</v>
      </c>
      <c r="D9" s="12">
        <v>1193</v>
      </c>
      <c r="E9" s="12">
        <v>1272</v>
      </c>
      <c r="F9" s="12">
        <v>1355</v>
      </c>
      <c r="G9" s="12">
        <v>1439</v>
      </c>
      <c r="H9" s="12">
        <v>1523</v>
      </c>
      <c r="I9" s="12">
        <v>1606</v>
      </c>
      <c r="J9" s="12">
        <v>1647</v>
      </c>
      <c r="K9" s="12">
        <v>216</v>
      </c>
      <c r="L9" s="20">
        <v>250</v>
      </c>
      <c r="M9" s="12">
        <v>240</v>
      </c>
      <c r="N9" s="12">
        <v>245</v>
      </c>
      <c r="O9" s="12">
        <v>256</v>
      </c>
      <c r="P9" s="20">
        <v>543</v>
      </c>
      <c r="Q9" s="20">
        <v>715</v>
      </c>
      <c r="R9" s="20"/>
      <c r="S9" s="12"/>
      <c r="T9" s="20">
        <v>403</v>
      </c>
      <c r="U9" s="20">
        <v>245</v>
      </c>
      <c r="V9" s="20">
        <v>330</v>
      </c>
      <c r="W9" s="20">
        <v>537</v>
      </c>
      <c r="X9" s="20">
        <v>369</v>
      </c>
      <c r="Y9" s="20">
        <v>309</v>
      </c>
      <c r="Z9" s="20">
        <v>548</v>
      </c>
      <c r="AA9" s="20"/>
      <c r="AB9" s="20"/>
      <c r="AC9" s="19"/>
      <c r="AD9" s="19"/>
    </row>
    <row r="10" spans="1:30" x14ac:dyDescent="0.45">
      <c r="A10" s="20" t="s">
        <v>359</v>
      </c>
      <c r="B10" s="16">
        <v>499</v>
      </c>
      <c r="C10" s="12">
        <v>392</v>
      </c>
      <c r="D10" s="12">
        <v>392</v>
      </c>
      <c r="E10" s="12">
        <v>392</v>
      </c>
      <c r="F10" s="12">
        <v>392</v>
      </c>
      <c r="G10" s="12">
        <v>392</v>
      </c>
      <c r="H10" s="12">
        <v>392</v>
      </c>
      <c r="I10" s="12">
        <v>392</v>
      </c>
      <c r="J10" s="12">
        <v>392</v>
      </c>
      <c r="K10" s="12">
        <v>213</v>
      </c>
      <c r="L10" s="20">
        <v>267</v>
      </c>
      <c r="M10" s="12">
        <v>279</v>
      </c>
      <c r="N10" s="12">
        <v>224</v>
      </c>
      <c r="O10" s="12">
        <v>263</v>
      </c>
      <c r="P10" s="20">
        <v>268</v>
      </c>
      <c r="Q10" s="20">
        <v>263</v>
      </c>
      <c r="R10" s="20"/>
      <c r="S10" s="12"/>
      <c r="T10" s="20">
        <v>446</v>
      </c>
      <c r="U10" s="20">
        <v>214</v>
      </c>
      <c r="V10" s="20">
        <v>268</v>
      </c>
      <c r="W10" s="20">
        <v>268</v>
      </c>
      <c r="X10" s="20">
        <v>261</v>
      </c>
      <c r="Y10" s="20">
        <v>194</v>
      </c>
      <c r="Z10" s="20">
        <v>195</v>
      </c>
      <c r="AA10" s="20"/>
      <c r="AB10" s="20"/>
      <c r="AC10" s="19"/>
      <c r="AD10" s="19"/>
    </row>
    <row r="11" spans="1:30" x14ac:dyDescent="0.45">
      <c r="A11" s="20" t="s">
        <v>360</v>
      </c>
      <c r="B11" s="20"/>
      <c r="C11" s="20">
        <v>1043</v>
      </c>
      <c r="D11" s="20">
        <v>948</v>
      </c>
      <c r="E11" s="20">
        <v>871</v>
      </c>
      <c r="F11" s="20">
        <v>788</v>
      </c>
      <c r="G11" s="20">
        <v>705</v>
      </c>
      <c r="H11" s="20">
        <v>620</v>
      </c>
      <c r="I11" s="20">
        <v>538</v>
      </c>
      <c r="J11" s="20">
        <v>496</v>
      </c>
      <c r="K11" s="12">
        <v>244</v>
      </c>
      <c r="L11" s="20"/>
      <c r="M11" s="12"/>
      <c r="N11" s="12"/>
      <c r="O11" s="12"/>
      <c r="P11" s="20"/>
      <c r="Q11" s="20"/>
      <c r="R11" s="20"/>
      <c r="S11" s="12"/>
      <c r="T11" s="20"/>
      <c r="U11" s="20"/>
      <c r="V11" s="20"/>
      <c r="W11" s="20"/>
      <c r="X11" s="20"/>
      <c r="Y11" s="20"/>
      <c r="Z11" s="20"/>
      <c r="AA11" s="20"/>
      <c r="AB11" s="20"/>
      <c r="AC11" s="19"/>
      <c r="AD11" s="19"/>
    </row>
    <row r="12" spans="1:30" x14ac:dyDescent="0.45">
      <c r="A12" s="20" t="s">
        <v>361</v>
      </c>
      <c r="B12" s="20"/>
      <c r="C12" s="20">
        <v>344</v>
      </c>
      <c r="D12" s="20">
        <v>342</v>
      </c>
      <c r="E12" s="20">
        <v>342</v>
      </c>
      <c r="F12" s="20">
        <v>342</v>
      </c>
      <c r="G12" s="20">
        <v>342</v>
      </c>
      <c r="H12" s="20">
        <v>342</v>
      </c>
      <c r="I12" s="20">
        <v>342</v>
      </c>
      <c r="J12" s="20">
        <v>316</v>
      </c>
      <c r="K12" s="12">
        <v>272</v>
      </c>
      <c r="L12" s="20"/>
      <c r="M12" s="12"/>
      <c r="N12" s="12"/>
      <c r="O12" s="12"/>
      <c r="P12" s="20"/>
      <c r="Q12" s="20"/>
      <c r="R12" s="20"/>
      <c r="S12" s="12"/>
      <c r="T12" s="20"/>
      <c r="U12" s="20"/>
      <c r="V12" s="20"/>
      <c r="W12" s="20"/>
      <c r="X12" s="20"/>
      <c r="Y12" s="20"/>
      <c r="Z12" s="20"/>
      <c r="AA12" s="20"/>
      <c r="AB12" s="20"/>
      <c r="AC12" s="19"/>
      <c r="AD12" s="19"/>
    </row>
    <row r="13" spans="1:30" x14ac:dyDescent="0.45">
      <c r="A13" s="20" t="s">
        <v>580</v>
      </c>
      <c r="B13" s="20"/>
      <c r="C13" s="12"/>
      <c r="D13" s="12"/>
      <c r="E13" s="12"/>
      <c r="F13" s="12"/>
      <c r="G13" s="12"/>
      <c r="H13" s="12"/>
      <c r="I13" s="12"/>
      <c r="J13" s="12"/>
      <c r="K13" s="12"/>
      <c r="L13" s="20"/>
      <c r="M13" s="12"/>
      <c r="N13" s="12"/>
      <c r="O13" s="12"/>
      <c r="P13" s="20"/>
      <c r="Q13" s="20"/>
      <c r="R13" s="20"/>
      <c r="S13" s="12"/>
      <c r="T13" s="20"/>
      <c r="U13" s="20"/>
      <c r="V13" s="20"/>
      <c r="W13" s="20"/>
      <c r="X13" s="20"/>
      <c r="Y13" s="20"/>
      <c r="Z13" s="20"/>
      <c r="AA13" s="20"/>
      <c r="AB13" s="20"/>
      <c r="AC13" s="19"/>
      <c r="AD13" s="19"/>
    </row>
    <row r="14" spans="1:30" x14ac:dyDescent="0.45">
      <c r="A14" s="20" t="s">
        <v>581</v>
      </c>
      <c r="B14" s="20"/>
      <c r="C14" s="12"/>
      <c r="D14" s="12"/>
      <c r="E14" s="12"/>
      <c r="F14" s="12"/>
      <c r="G14" s="12"/>
      <c r="H14" s="12"/>
      <c r="I14" s="12"/>
      <c r="J14" s="12"/>
      <c r="K14" s="12"/>
      <c r="L14" s="20"/>
      <c r="M14" s="12"/>
      <c r="N14" s="12"/>
      <c r="O14" s="12"/>
      <c r="P14" s="20"/>
      <c r="Q14" s="20"/>
      <c r="R14" s="20"/>
      <c r="S14" s="12"/>
      <c r="T14" s="20"/>
      <c r="U14" s="20"/>
      <c r="V14" s="20"/>
      <c r="W14" s="20"/>
      <c r="X14" s="20"/>
      <c r="Y14" s="20"/>
      <c r="Z14" s="20"/>
      <c r="AA14" s="20"/>
      <c r="AB14" s="20"/>
      <c r="AC14" s="19"/>
      <c r="AD14" s="19"/>
    </row>
    <row r="15" spans="1:30" x14ac:dyDescent="0.45">
      <c r="A15" s="20" t="s">
        <v>362</v>
      </c>
      <c r="B15" s="20">
        <v>508</v>
      </c>
      <c r="C15" s="20">
        <v>1096</v>
      </c>
      <c r="D15" s="20">
        <v>1187</v>
      </c>
      <c r="E15" s="20">
        <v>1266</v>
      </c>
      <c r="F15" s="20">
        <v>1349</v>
      </c>
      <c r="G15" s="20">
        <v>1433</v>
      </c>
      <c r="H15" s="20">
        <v>1515</v>
      </c>
      <c r="I15" s="20">
        <v>1598</v>
      </c>
      <c r="J15" s="20">
        <v>1640</v>
      </c>
      <c r="K15" s="12"/>
      <c r="L15" s="12">
        <v>198</v>
      </c>
      <c r="M15" s="12"/>
      <c r="N15" s="12">
        <v>249</v>
      </c>
      <c r="O15" s="12">
        <v>256</v>
      </c>
      <c r="P15" s="20"/>
      <c r="Q15" s="20"/>
      <c r="R15" s="20">
        <v>246</v>
      </c>
      <c r="S15" s="12">
        <v>51</v>
      </c>
      <c r="T15" s="20">
        <v>126</v>
      </c>
      <c r="U15" s="20"/>
      <c r="V15" s="20"/>
      <c r="W15" s="20"/>
      <c r="X15" s="20">
        <v>369</v>
      </c>
      <c r="Y15" s="20"/>
      <c r="Z15" s="20"/>
      <c r="AA15" s="20">
        <v>459</v>
      </c>
      <c r="AB15" s="20">
        <v>207</v>
      </c>
      <c r="AC15" s="19"/>
      <c r="AD15" s="19"/>
    </row>
    <row r="16" spans="1:30" x14ac:dyDescent="0.45">
      <c r="A16" s="20" t="s">
        <v>363</v>
      </c>
      <c r="B16" s="20">
        <v>465</v>
      </c>
      <c r="C16" s="20">
        <v>334</v>
      </c>
      <c r="D16" s="20">
        <v>335</v>
      </c>
      <c r="E16" s="20">
        <v>334</v>
      </c>
      <c r="F16" s="20">
        <v>334</v>
      </c>
      <c r="G16" s="20">
        <v>334</v>
      </c>
      <c r="H16" s="20">
        <v>334</v>
      </c>
      <c r="I16" s="20">
        <v>334</v>
      </c>
      <c r="J16" s="20">
        <v>308</v>
      </c>
      <c r="K16" s="12"/>
      <c r="L16" s="12">
        <v>138</v>
      </c>
      <c r="M16" s="12"/>
      <c r="N16" s="12">
        <v>204</v>
      </c>
      <c r="O16" s="12">
        <v>219</v>
      </c>
      <c r="P16" s="20"/>
      <c r="Q16" s="20"/>
      <c r="R16" s="20">
        <v>120</v>
      </c>
      <c r="S16" s="12">
        <v>190</v>
      </c>
      <c r="T16" s="20">
        <v>49</v>
      </c>
      <c r="U16" s="20"/>
      <c r="V16" s="20"/>
      <c r="W16" s="20"/>
      <c r="X16" s="20">
        <v>221</v>
      </c>
      <c r="Y16" s="20"/>
      <c r="Z16" s="20"/>
      <c r="AA16" s="20">
        <v>150</v>
      </c>
      <c r="AB16" s="20">
        <v>147</v>
      </c>
      <c r="AC16" s="19"/>
      <c r="AD16" s="19"/>
    </row>
    <row r="17" spans="1:30" x14ac:dyDescent="0.45">
      <c r="A17" s="20" t="s">
        <v>337</v>
      </c>
      <c r="B17" s="20">
        <v>554</v>
      </c>
      <c r="K17" s="12"/>
      <c r="L17" s="12">
        <v>193</v>
      </c>
      <c r="M17" s="12"/>
      <c r="N17" s="20">
        <v>239</v>
      </c>
      <c r="O17" s="12"/>
      <c r="P17" s="20"/>
      <c r="Q17" s="20"/>
      <c r="R17" s="20">
        <v>305</v>
      </c>
      <c r="S17" s="12">
        <v>195</v>
      </c>
      <c r="T17" s="20">
        <v>102</v>
      </c>
      <c r="U17" s="20"/>
      <c r="V17" s="20"/>
      <c r="W17" s="20"/>
      <c r="X17" s="20"/>
      <c r="Y17" s="20"/>
      <c r="Z17" s="20"/>
      <c r="AA17" s="20">
        <v>469</v>
      </c>
      <c r="AB17" s="20">
        <v>216</v>
      </c>
      <c r="AC17" s="19"/>
      <c r="AD17" s="19"/>
    </row>
    <row r="18" spans="1:30" x14ac:dyDescent="0.45">
      <c r="A18" s="20" t="s">
        <v>338</v>
      </c>
      <c r="B18" s="20">
        <v>453</v>
      </c>
      <c r="K18" s="12"/>
      <c r="L18" s="20">
        <v>170</v>
      </c>
      <c r="M18" s="12"/>
      <c r="N18" s="20">
        <v>278</v>
      </c>
      <c r="O18" s="12"/>
      <c r="P18" s="20"/>
      <c r="Q18" s="20"/>
      <c r="R18" s="20">
        <v>107</v>
      </c>
      <c r="S18" s="12">
        <v>300</v>
      </c>
      <c r="T18" s="20">
        <v>300</v>
      </c>
      <c r="U18" s="20"/>
      <c r="V18" s="20"/>
      <c r="W18" s="20"/>
      <c r="X18" s="20"/>
      <c r="Y18" s="20"/>
      <c r="Z18" s="20"/>
      <c r="AA18" s="20">
        <v>158</v>
      </c>
      <c r="AB18" s="20">
        <v>155</v>
      </c>
      <c r="AC18" s="19"/>
      <c r="AD18" s="19"/>
    </row>
    <row r="19" spans="1:30" x14ac:dyDescent="0.45">
      <c r="A19" s="20" t="s">
        <v>339</v>
      </c>
      <c r="B19" s="20">
        <v>614</v>
      </c>
      <c r="C19" s="20"/>
      <c r="D19" s="20"/>
      <c r="E19" s="20"/>
      <c r="F19" s="20"/>
      <c r="G19" s="20"/>
      <c r="H19" s="20"/>
      <c r="I19" s="20"/>
      <c r="J19" s="20"/>
      <c r="K19" s="12"/>
      <c r="L19" s="20"/>
      <c r="M19" s="12"/>
      <c r="N19" s="12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>
        <v>469</v>
      </c>
      <c r="AB19" s="20">
        <v>216</v>
      </c>
      <c r="AC19" s="19"/>
      <c r="AD19" s="19"/>
    </row>
    <row r="20" spans="1:30" x14ac:dyDescent="0.45">
      <c r="A20" s="20" t="s">
        <v>340</v>
      </c>
      <c r="B20" s="20">
        <v>470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>
        <v>196</v>
      </c>
      <c r="AB20" s="20">
        <v>193</v>
      </c>
      <c r="AC20" s="19"/>
      <c r="AD20" s="19"/>
    </row>
    <row r="21" spans="1:30" s="19" customFormat="1" x14ac:dyDescent="0.45">
      <c r="A21" s="20" t="s">
        <v>610</v>
      </c>
      <c r="L21" s="12">
        <v>250</v>
      </c>
      <c r="N21" s="20">
        <v>239</v>
      </c>
      <c r="U21" s="20">
        <v>258</v>
      </c>
    </row>
    <row r="22" spans="1:30" s="19" customFormat="1" x14ac:dyDescent="0.45">
      <c r="A22" s="20" t="s">
        <v>492</v>
      </c>
      <c r="L22" s="12">
        <v>214</v>
      </c>
      <c r="N22" s="20">
        <v>278</v>
      </c>
      <c r="U22" s="20">
        <v>267</v>
      </c>
    </row>
    <row r="23" spans="1:30" x14ac:dyDescent="0.45">
      <c r="A23" s="20" t="s">
        <v>549</v>
      </c>
      <c r="B23" s="20" t="str">
        <f t="shared" ref="B23:AB23" si="0">"LTM_1500_50m_8.1/"&amp;B1&amp;".png"</f>
        <v>LTM_1500_50m_8.1/BODY.png</v>
      </c>
      <c r="C23" s="20" t="str">
        <f t="shared" si="0"/>
        <v>LTM_1500_50m_8.1/T_16.1.png</v>
      </c>
      <c r="D23" s="20" t="str">
        <f t="shared" si="0"/>
        <v>LTM_1500_50m_8.1/T_21.3.png</v>
      </c>
      <c r="E23" s="20" t="str">
        <f t="shared" si="0"/>
        <v>LTM_1500_50m_8.1/T_26.5.png</v>
      </c>
      <c r="F23" s="20" t="str">
        <f t="shared" si="0"/>
        <v>LTM_1500_50m_8.1/T_31.7.png</v>
      </c>
      <c r="G23" s="20" t="str">
        <f t="shared" si="0"/>
        <v>LTM_1500_50m_8.1/T_36.9.png</v>
      </c>
      <c r="H23" s="20" t="str">
        <f t="shared" si="0"/>
        <v>LTM_1500_50m_8.1/T_42.1.png</v>
      </c>
      <c r="I23" s="20" t="str">
        <f t="shared" si="0"/>
        <v>LTM_1500_50m_8.1/T_47.3.png</v>
      </c>
      <c r="J23" s="20" t="str">
        <f t="shared" si="0"/>
        <v>LTM_1500_50m_8.1/T_50.png</v>
      </c>
      <c r="K23" s="20" t="str">
        <f t="shared" si="0"/>
        <v>LTM_1500_50m_8.1/A_1.8.png</v>
      </c>
      <c r="L23" s="20" t="str">
        <f t="shared" si="0"/>
        <v>LTM_1500_50m_8.1/A_2.2_E.png</v>
      </c>
      <c r="M23" s="20" t="str">
        <f t="shared" si="0"/>
        <v>LTM_1500_50m_8.1/A_2.2F.png</v>
      </c>
      <c r="N23" s="20" t="str">
        <f t="shared" si="0"/>
        <v>LTM_1500_50m_8.1/A_pulley.png</v>
      </c>
      <c r="O23" s="20" t="str">
        <f t="shared" si="0"/>
        <v>LTM_1500_50m_8.1/A_2.2N.png</v>
      </c>
      <c r="P23" s="20" t="str">
        <f t="shared" si="0"/>
        <v>LTM_1500_50m_8.1/V.png</v>
      </c>
      <c r="Q23" s="20" t="str">
        <f t="shared" si="0"/>
        <v>LTM_1500_50m_8.1/V_L.png</v>
      </c>
      <c r="R23" s="20" t="str">
        <f t="shared" si="0"/>
        <v>LTM_1500_50m_8.1/Y.png</v>
      </c>
      <c r="S23" s="20" t="str">
        <f t="shared" si="0"/>
        <v>LTM_1500_50m_8.1/L.png</v>
      </c>
      <c r="T23" s="20" t="str">
        <f t="shared" si="0"/>
        <v>LTM_1500_50m_8.1/F9.5m_nsbs.png</v>
      </c>
      <c r="U23" s="20" t="str">
        <f t="shared" si="0"/>
        <v>LTM_1500_50m_8.1/F2.5m_TF_a.png</v>
      </c>
      <c r="V23" s="20" t="str">
        <f t="shared" si="0"/>
        <v>LTM_1500_50m_8.1/NA_7m.png</v>
      </c>
      <c r="W23" s="20" t="str">
        <f t="shared" si="0"/>
        <v>LTM_1500_50m_8.1/NA_14m.png</v>
      </c>
      <c r="X23" s="20" t="str">
        <f t="shared" si="0"/>
        <v>LTM_1500_50m_8.1/3.5m_NM_rs.png</v>
      </c>
      <c r="Y23" s="20" t="str">
        <f t="shared" si="0"/>
        <v>LTM_1500_50m_8.1/NI_7m.png</v>
      </c>
      <c r="Z23" s="20" t="str">
        <f t="shared" si="0"/>
        <v>LTM_1500_50m_8.1/NI_14m.png</v>
      </c>
      <c r="AA23" s="20" t="str">
        <f t="shared" si="0"/>
        <v>LTM_1500_50m_8.1/8m_N_head.png</v>
      </c>
      <c r="AB23" s="20" t="str">
        <f t="shared" si="0"/>
        <v>LTM_1500_50m_8.1/3.5m_head.png</v>
      </c>
      <c r="AC23" s="19"/>
      <c r="AD23" s="19"/>
    </row>
    <row r="24" spans="1:30" x14ac:dyDescent="0.45">
      <c r="A24" s="20" t="s">
        <v>364</v>
      </c>
      <c r="B24" s="20">
        <v>13</v>
      </c>
      <c r="C24" s="20">
        <v>12</v>
      </c>
      <c r="D24" s="20">
        <v>12</v>
      </c>
      <c r="E24" s="20">
        <v>12</v>
      </c>
      <c r="F24" s="20">
        <v>12</v>
      </c>
      <c r="G24" s="20">
        <v>12</v>
      </c>
      <c r="H24" s="20">
        <v>12</v>
      </c>
      <c r="I24" s="20">
        <v>12</v>
      </c>
      <c r="J24" s="20">
        <v>12</v>
      </c>
      <c r="K24" s="20">
        <v>9</v>
      </c>
      <c r="L24" s="20">
        <v>9</v>
      </c>
      <c r="M24" s="20">
        <v>9</v>
      </c>
      <c r="N24" s="20">
        <v>9</v>
      </c>
      <c r="O24" s="20">
        <v>9</v>
      </c>
      <c r="P24" s="20">
        <v>9</v>
      </c>
      <c r="Q24" s="20">
        <v>9</v>
      </c>
      <c r="R24" s="20">
        <v>16</v>
      </c>
      <c r="S24" s="20">
        <v>15</v>
      </c>
      <c r="T24" s="20">
        <v>8</v>
      </c>
      <c r="U24" s="20">
        <v>8</v>
      </c>
      <c r="V24" s="20">
        <v>8</v>
      </c>
      <c r="W24" s="20">
        <v>8</v>
      </c>
      <c r="X24" s="20">
        <v>8</v>
      </c>
      <c r="Y24" s="20">
        <v>8</v>
      </c>
      <c r="Z24" s="20">
        <v>8</v>
      </c>
      <c r="AA24" s="20">
        <v>8</v>
      </c>
      <c r="AB24" s="20">
        <v>8</v>
      </c>
      <c r="AC24" s="19"/>
      <c r="AD24" s="19"/>
    </row>
    <row r="25" spans="1:30" x14ac:dyDescent="0.45">
      <c r="A25" s="20" t="s">
        <v>582</v>
      </c>
      <c r="B25" s="20">
        <v>703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19"/>
      <c r="AD25" s="19"/>
    </row>
    <row r="26" spans="1:30" x14ac:dyDescent="0.45">
      <c r="A26" s="20" t="s">
        <v>583</v>
      </c>
      <c r="B26" s="20">
        <v>615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19"/>
      <c r="AD26" s="19"/>
    </row>
    <row r="27" spans="1:30" x14ac:dyDescent="0.4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19"/>
      <c r="AD27" s="19"/>
    </row>
    <row r="28" spans="1:30" x14ac:dyDescent="0.45">
      <c r="A28" s="20"/>
      <c r="B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19"/>
      <c r="AD28" s="19"/>
    </row>
    <row r="29" spans="1:30" x14ac:dyDescent="0.45">
      <c r="A29" s="19"/>
      <c r="B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</row>
    <row r="30" spans="1:30" x14ac:dyDescent="0.4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</row>
    <row r="31" spans="1:30" x14ac:dyDescent="0.4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</row>
    <row r="32" spans="1:30" x14ac:dyDescent="0.4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</row>
    <row r="33" spans="1:30" x14ac:dyDescent="0.4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</row>
    <row r="34" spans="1:30" x14ac:dyDescent="0.4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</row>
    <row r="44" spans="1:30" x14ac:dyDescent="0.25">
      <c r="O44" s="12"/>
    </row>
    <row r="45" spans="1:30" x14ac:dyDescent="0.25">
      <c r="O45" s="12"/>
    </row>
    <row r="46" spans="1:30" x14ac:dyDescent="0.25">
      <c r="O46" s="12"/>
    </row>
    <row r="47" spans="1:30" x14ac:dyDescent="0.25">
      <c r="O47" s="12"/>
    </row>
    <row r="48" spans="1:30" x14ac:dyDescent="0.25">
      <c r="O48" s="12"/>
    </row>
    <row r="49" spans="11:15" x14ac:dyDescent="0.25">
      <c r="O49" s="12"/>
    </row>
    <row r="50" spans="11:15" x14ac:dyDescent="0.25">
      <c r="K50" s="20"/>
      <c r="M50" s="12"/>
      <c r="O50" s="12"/>
    </row>
    <row r="51" spans="11:15" x14ac:dyDescent="0.25">
      <c r="K51" s="20"/>
      <c r="M51" s="12"/>
      <c r="O51" s="12"/>
    </row>
    <row r="52" spans="11:15" x14ac:dyDescent="0.25">
      <c r="K52" s="20"/>
      <c r="M52" s="12"/>
      <c r="O52" s="12"/>
    </row>
    <row r="53" spans="11:15" x14ac:dyDescent="0.25">
      <c r="K53" s="20"/>
    </row>
    <row r="54" spans="11:15" x14ac:dyDescent="0.25">
      <c r="K54" s="20"/>
      <c r="M54" s="20"/>
      <c r="O54" s="20"/>
    </row>
    <row r="55" spans="11:15" x14ac:dyDescent="0.25">
      <c r="K55" s="20"/>
      <c r="M55" s="20"/>
      <c r="O55" s="20"/>
    </row>
    <row r="56" spans="11:15" x14ac:dyDescent="0.25">
      <c r="K56" s="20" t="str">
        <f>"LTM_1500_84m_8.1/"&amp;L_1500_84m_8.1!AG1&amp;".png"</f>
        <v>LTM_1500_84m_8.1/8m_N_head.png</v>
      </c>
      <c r="M56" s="20" t="str">
        <f>"LTM_1500_84m_8.1/"&amp;L_1500_84m_8.1!AH1&amp;".png"</f>
        <v>LTM_1500_84m_8.1/3.5m_head.png</v>
      </c>
      <c r="O56" s="4" t="str">
        <f>"LTM_1500_84m_8.1/"&amp;L_1500_84m_8.1!AI1&amp;".png"</f>
        <v>LTM_1500_84m_8.1/.png</v>
      </c>
    </row>
  </sheetData>
  <sortState ref="C26:C33">
    <sortCondition ref="C26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4"/>
  <sheetViews>
    <sheetView zoomScale="85" zoomScaleNormal="85" zoomScalePageLayoutView="85" workbookViewId="0">
      <selection activeCell="B28" sqref="B28:AU28"/>
    </sheetView>
  </sheetViews>
  <sheetFormatPr baseColWidth="10" defaultColWidth="11.140625" defaultRowHeight="18" x14ac:dyDescent="0.25"/>
  <cols>
    <col min="21" max="21" width="11.140625" style="19"/>
  </cols>
  <sheetData>
    <row r="1" spans="1:36" x14ac:dyDescent="0.45">
      <c r="A1" s="20" t="s">
        <v>350</v>
      </c>
      <c r="B1" s="20" t="s">
        <v>0</v>
      </c>
      <c r="C1" s="20" t="s">
        <v>61</v>
      </c>
      <c r="D1" s="20" t="s">
        <v>60</v>
      </c>
      <c r="E1" s="20" t="s">
        <v>59</v>
      </c>
      <c r="F1" s="20" t="s">
        <v>58</v>
      </c>
      <c r="G1" s="20" t="s">
        <v>57</v>
      </c>
      <c r="H1" s="20" t="s">
        <v>56</v>
      </c>
      <c r="I1" s="20" t="s">
        <v>55</v>
      </c>
      <c r="J1" s="20" t="s">
        <v>523</v>
      </c>
      <c r="K1" s="20" t="s">
        <v>524</v>
      </c>
      <c r="L1" s="20" t="s">
        <v>525</v>
      </c>
      <c r="M1" s="20" t="s">
        <v>526</v>
      </c>
      <c r="N1" s="20" t="s">
        <v>527</v>
      </c>
      <c r="O1" s="20" t="s">
        <v>528</v>
      </c>
      <c r="P1" s="20" t="s">
        <v>529</v>
      </c>
      <c r="Q1" s="20" t="s">
        <v>530</v>
      </c>
      <c r="R1" s="20" t="s">
        <v>531</v>
      </c>
      <c r="S1" s="20" t="s">
        <v>532</v>
      </c>
      <c r="T1" s="20" t="s">
        <v>533</v>
      </c>
      <c r="U1" s="20" t="s">
        <v>555</v>
      </c>
      <c r="V1" s="21" t="s">
        <v>534</v>
      </c>
      <c r="W1" s="21" t="s">
        <v>535</v>
      </c>
      <c r="X1" s="20" t="s">
        <v>536</v>
      </c>
      <c r="Y1" s="20" t="s">
        <v>537</v>
      </c>
      <c r="Z1" s="17" t="s">
        <v>538</v>
      </c>
      <c r="AA1" s="17" t="s">
        <v>539</v>
      </c>
      <c r="AB1" s="17" t="s">
        <v>540</v>
      </c>
      <c r="AC1" s="17" t="s">
        <v>541</v>
      </c>
      <c r="AD1" s="17" t="s">
        <v>542</v>
      </c>
      <c r="AE1" s="17" t="s">
        <v>543</v>
      </c>
      <c r="AF1" s="17" t="s">
        <v>544</v>
      </c>
      <c r="AG1" s="17" t="s">
        <v>545</v>
      </c>
      <c r="AH1" s="17" t="s">
        <v>546</v>
      </c>
      <c r="AI1" s="19"/>
      <c r="AJ1" s="19"/>
    </row>
    <row r="2" spans="1:36" x14ac:dyDescent="0.45">
      <c r="A2" s="20" t="s">
        <v>351</v>
      </c>
      <c r="B2" s="16"/>
      <c r="C2" s="16" t="s">
        <v>385</v>
      </c>
      <c r="D2" s="16" t="s">
        <v>385</v>
      </c>
      <c r="E2" s="16" t="s">
        <v>385</v>
      </c>
      <c r="F2" s="16" t="s">
        <v>385</v>
      </c>
      <c r="G2" s="16" t="s">
        <v>385</v>
      </c>
      <c r="H2" s="16" t="s">
        <v>385</v>
      </c>
      <c r="I2" s="16" t="s">
        <v>385</v>
      </c>
      <c r="J2" s="16" t="s">
        <v>385</v>
      </c>
      <c r="K2" s="16" t="s">
        <v>385</v>
      </c>
      <c r="L2" s="16" t="s">
        <v>385</v>
      </c>
      <c r="M2" s="16" t="s">
        <v>385</v>
      </c>
      <c r="N2" s="16" t="s">
        <v>385</v>
      </c>
      <c r="O2" s="16" t="s">
        <v>385</v>
      </c>
      <c r="P2" s="16" t="s">
        <v>385</v>
      </c>
      <c r="Q2" s="9" t="s">
        <v>509</v>
      </c>
      <c r="R2" s="8"/>
      <c r="S2" s="8"/>
      <c r="T2" s="8"/>
      <c r="U2" s="9"/>
      <c r="V2" s="21"/>
      <c r="W2" s="21"/>
      <c r="X2" s="9"/>
      <c r="Y2" s="9"/>
      <c r="Z2" s="9" t="s">
        <v>607</v>
      </c>
      <c r="AA2" s="9" t="s">
        <v>516</v>
      </c>
      <c r="AB2" s="9"/>
      <c r="AC2" s="9"/>
      <c r="AD2" s="9"/>
      <c r="AE2" s="9"/>
      <c r="AF2" s="9"/>
      <c r="AG2" s="9" t="s">
        <v>515</v>
      </c>
      <c r="AH2" s="9" t="s">
        <v>515</v>
      </c>
      <c r="AI2" s="19"/>
      <c r="AJ2" s="19"/>
    </row>
    <row r="3" spans="1:36" x14ac:dyDescent="0.45">
      <c r="A3" s="20" t="s">
        <v>352</v>
      </c>
      <c r="B3" s="16"/>
      <c r="C3" s="16"/>
      <c r="D3" s="16"/>
      <c r="E3" s="16"/>
      <c r="F3" s="16"/>
      <c r="G3" s="16"/>
      <c r="H3" s="16"/>
      <c r="I3" s="16"/>
      <c r="J3" s="16"/>
      <c r="K3" s="19"/>
      <c r="L3" s="19"/>
      <c r="M3" s="19"/>
      <c r="N3" s="19"/>
      <c r="O3" s="19"/>
      <c r="P3" s="19"/>
      <c r="Q3" s="8"/>
      <c r="R3" s="8"/>
      <c r="S3" s="8"/>
      <c r="T3" s="8"/>
      <c r="U3" s="9"/>
      <c r="V3" s="21"/>
      <c r="W3" s="21"/>
      <c r="X3" s="9" t="s">
        <v>605</v>
      </c>
      <c r="Y3" s="9" t="s">
        <v>509</v>
      </c>
      <c r="Z3" s="9"/>
      <c r="AA3" s="9"/>
      <c r="AB3" s="9"/>
      <c r="AC3" s="9"/>
      <c r="AD3" s="9"/>
      <c r="AE3" s="9"/>
      <c r="AF3" s="9"/>
      <c r="AG3" s="9"/>
      <c r="AH3" s="9"/>
      <c r="AI3" s="19"/>
      <c r="AJ3" s="19"/>
    </row>
    <row r="4" spans="1:36" x14ac:dyDescent="0.45">
      <c r="A4" s="20" t="s">
        <v>353</v>
      </c>
      <c r="B4" s="7"/>
      <c r="C4" s="7"/>
      <c r="D4" s="7"/>
      <c r="E4" s="7"/>
      <c r="F4" s="7"/>
      <c r="G4" s="7"/>
      <c r="H4" s="7"/>
      <c r="I4" s="7"/>
      <c r="J4" s="7"/>
      <c r="K4" s="19"/>
      <c r="L4" s="19"/>
      <c r="M4" s="19"/>
      <c r="N4" s="19"/>
      <c r="O4" s="19"/>
      <c r="P4" s="19"/>
      <c r="Q4" s="9" t="b">
        <v>0</v>
      </c>
      <c r="R4" s="9" t="b">
        <v>0</v>
      </c>
      <c r="S4" s="9" t="b">
        <v>0</v>
      </c>
      <c r="T4" s="9" t="b">
        <v>0</v>
      </c>
      <c r="U4" s="9" t="b">
        <v>1</v>
      </c>
      <c r="V4" s="21" t="b">
        <v>1</v>
      </c>
      <c r="W4" s="22"/>
      <c r="X4" s="8"/>
      <c r="Y4" s="8"/>
      <c r="Z4" s="9"/>
      <c r="AA4" s="9"/>
      <c r="AB4" s="9"/>
      <c r="AC4" s="9"/>
      <c r="AD4" s="9"/>
      <c r="AE4" s="9"/>
      <c r="AF4" s="9"/>
      <c r="AG4" s="9"/>
      <c r="AH4" s="9"/>
      <c r="AI4" s="19"/>
      <c r="AJ4" s="19"/>
    </row>
    <row r="5" spans="1:36" x14ac:dyDescent="0.45">
      <c r="A5" s="20" t="s">
        <v>354</v>
      </c>
      <c r="B5" s="20"/>
      <c r="C5" s="20"/>
      <c r="D5" s="20"/>
      <c r="E5" s="20"/>
      <c r="F5" s="20"/>
      <c r="G5" s="20"/>
      <c r="H5" s="20"/>
      <c r="I5" s="20"/>
      <c r="J5" s="20"/>
      <c r="K5" s="19"/>
      <c r="L5" s="19"/>
      <c r="M5" s="19"/>
      <c r="N5" s="19"/>
      <c r="O5" s="19"/>
      <c r="P5" s="19"/>
      <c r="Q5" s="9">
        <v>1.8</v>
      </c>
      <c r="R5" s="9">
        <v>2.2000000000000002</v>
      </c>
      <c r="S5" s="9">
        <v>2.2000000000000002</v>
      </c>
      <c r="T5" s="9">
        <v>2.2000000000000002</v>
      </c>
      <c r="U5" s="9">
        <v>14</v>
      </c>
      <c r="V5" s="21">
        <v>14</v>
      </c>
      <c r="W5" s="22"/>
      <c r="X5" s="8"/>
      <c r="Y5" s="8"/>
      <c r="Z5" s="9"/>
      <c r="AA5" s="9"/>
      <c r="AB5" s="9"/>
      <c r="AC5" s="9"/>
      <c r="AD5" s="9"/>
      <c r="AE5" s="9"/>
      <c r="AF5" s="9"/>
      <c r="AG5" s="9"/>
      <c r="AH5" s="9"/>
      <c r="AI5" s="19"/>
      <c r="AJ5" s="19"/>
    </row>
    <row r="6" spans="1:36" x14ac:dyDescent="0.45">
      <c r="A6" s="20" t="s">
        <v>355</v>
      </c>
      <c r="B6" s="12" t="s">
        <v>386</v>
      </c>
      <c r="C6" s="12" t="s">
        <v>387</v>
      </c>
      <c r="D6" s="12" t="s">
        <v>387</v>
      </c>
      <c r="E6" s="12" t="s">
        <v>387</v>
      </c>
      <c r="F6" s="12" t="s">
        <v>387</v>
      </c>
      <c r="G6" s="12" t="s">
        <v>387</v>
      </c>
      <c r="H6" s="12" t="s">
        <v>387</v>
      </c>
      <c r="I6" s="12" t="s">
        <v>387</v>
      </c>
      <c r="J6" s="12" t="s">
        <v>387</v>
      </c>
      <c r="K6" s="12" t="s">
        <v>387</v>
      </c>
      <c r="L6" s="12" t="s">
        <v>387</v>
      </c>
      <c r="M6" s="12" t="s">
        <v>387</v>
      </c>
      <c r="N6" s="12" t="s">
        <v>387</v>
      </c>
      <c r="O6" s="12" t="s">
        <v>387</v>
      </c>
      <c r="P6" s="12" t="s">
        <v>387</v>
      </c>
      <c r="Q6" s="9" t="s">
        <v>389</v>
      </c>
      <c r="R6" s="9" t="s">
        <v>389</v>
      </c>
      <c r="S6" s="9" t="s">
        <v>389</v>
      </c>
      <c r="T6" s="9" t="s">
        <v>389</v>
      </c>
      <c r="U6" s="9" t="s">
        <v>572</v>
      </c>
      <c r="V6" s="21" t="s">
        <v>389</v>
      </c>
      <c r="W6" s="21" t="s">
        <v>389</v>
      </c>
      <c r="X6" s="9" t="s">
        <v>425</v>
      </c>
      <c r="Y6" s="9" t="s">
        <v>425</v>
      </c>
      <c r="Z6" s="9" t="s">
        <v>425</v>
      </c>
      <c r="AA6" s="9" t="s">
        <v>425</v>
      </c>
      <c r="AB6" s="9" t="s">
        <v>388</v>
      </c>
      <c r="AC6" s="9" t="s">
        <v>388</v>
      </c>
      <c r="AD6" s="9" t="s">
        <v>388</v>
      </c>
      <c r="AE6" s="9" t="s">
        <v>388</v>
      </c>
      <c r="AF6" s="9" t="s">
        <v>388</v>
      </c>
      <c r="AG6" s="9" t="s">
        <v>388</v>
      </c>
      <c r="AH6" s="9" t="s">
        <v>388</v>
      </c>
      <c r="AI6" s="19"/>
      <c r="AJ6" s="19"/>
    </row>
    <row r="7" spans="1:36" x14ac:dyDescent="0.45">
      <c r="A7" s="20" t="s">
        <v>356</v>
      </c>
      <c r="B7" s="12">
        <v>286</v>
      </c>
      <c r="C7" s="12">
        <v>1314</v>
      </c>
      <c r="D7" s="12">
        <v>1232</v>
      </c>
      <c r="E7" s="12">
        <v>1152</v>
      </c>
      <c r="F7" s="12">
        <v>1066</v>
      </c>
      <c r="G7" s="12">
        <v>893</v>
      </c>
      <c r="H7" s="12">
        <v>901</v>
      </c>
      <c r="I7" s="12">
        <v>819</v>
      </c>
      <c r="J7" s="12">
        <v>740</v>
      </c>
      <c r="K7" s="12">
        <v>359</v>
      </c>
      <c r="L7" s="12">
        <v>576</v>
      </c>
      <c r="M7" s="12">
        <v>493</v>
      </c>
      <c r="N7" s="12">
        <v>412</v>
      </c>
      <c r="O7" s="12">
        <v>331</v>
      </c>
      <c r="P7" s="12">
        <v>243</v>
      </c>
      <c r="Q7" s="12">
        <v>189</v>
      </c>
      <c r="R7" s="12">
        <v>184</v>
      </c>
      <c r="S7" s="12">
        <v>171</v>
      </c>
      <c r="T7" s="12">
        <v>176</v>
      </c>
      <c r="U7" s="12">
        <v>240</v>
      </c>
      <c r="V7" s="21">
        <v>84</v>
      </c>
      <c r="W7" s="21">
        <v>257</v>
      </c>
      <c r="X7" s="12">
        <v>296</v>
      </c>
      <c r="Y7" s="12">
        <v>284</v>
      </c>
      <c r="Z7" s="12">
        <v>92</v>
      </c>
      <c r="AA7" s="20">
        <v>176</v>
      </c>
      <c r="AB7" s="20">
        <v>105</v>
      </c>
      <c r="AC7" s="20">
        <v>89</v>
      </c>
      <c r="AD7" s="20">
        <v>257</v>
      </c>
      <c r="AE7" s="20">
        <v>85</v>
      </c>
      <c r="AF7" s="20">
        <v>100</v>
      </c>
      <c r="AG7" s="20">
        <v>210</v>
      </c>
      <c r="AH7" s="20">
        <v>90</v>
      </c>
      <c r="AI7" s="19"/>
      <c r="AJ7" s="19"/>
    </row>
    <row r="8" spans="1:36" x14ac:dyDescent="0.45">
      <c r="A8" s="20" t="s">
        <v>357</v>
      </c>
      <c r="B8" s="12">
        <v>614</v>
      </c>
      <c r="C8" s="12">
        <v>342</v>
      </c>
      <c r="D8" s="12">
        <v>342</v>
      </c>
      <c r="E8" s="12">
        <v>342</v>
      </c>
      <c r="F8" s="12">
        <v>342</v>
      </c>
      <c r="G8" s="12">
        <v>342</v>
      </c>
      <c r="H8" s="12">
        <v>342</v>
      </c>
      <c r="I8" s="12">
        <v>342</v>
      </c>
      <c r="J8" s="12">
        <v>342</v>
      </c>
      <c r="K8" s="12">
        <v>342</v>
      </c>
      <c r="L8" s="12">
        <v>342</v>
      </c>
      <c r="M8" s="12">
        <v>342</v>
      </c>
      <c r="N8" s="12">
        <v>342</v>
      </c>
      <c r="O8" s="12">
        <v>342</v>
      </c>
      <c r="P8" s="12">
        <v>342</v>
      </c>
      <c r="Q8" s="12">
        <v>252</v>
      </c>
      <c r="R8" s="12">
        <v>259</v>
      </c>
      <c r="S8" s="12">
        <v>271</v>
      </c>
      <c r="T8" s="12">
        <v>264</v>
      </c>
      <c r="U8" s="12">
        <v>279</v>
      </c>
      <c r="V8" s="21">
        <v>268</v>
      </c>
      <c r="W8" s="21">
        <v>263</v>
      </c>
      <c r="X8" s="12">
        <v>358</v>
      </c>
      <c r="Y8" s="12">
        <v>376</v>
      </c>
      <c r="Z8" s="12">
        <v>420</v>
      </c>
      <c r="AA8" s="20">
        <v>269</v>
      </c>
      <c r="AB8" s="20">
        <v>268</v>
      </c>
      <c r="AC8" s="20">
        <v>268</v>
      </c>
      <c r="AD8" s="20">
        <v>268</v>
      </c>
      <c r="AE8" s="20">
        <v>194</v>
      </c>
      <c r="AF8" s="20">
        <v>195</v>
      </c>
      <c r="AG8" s="20">
        <v>195</v>
      </c>
      <c r="AH8" s="20">
        <v>192</v>
      </c>
      <c r="AI8" s="19"/>
      <c r="AJ8" s="19"/>
    </row>
    <row r="9" spans="1:36" x14ac:dyDescent="0.45">
      <c r="A9" s="20" t="s">
        <v>358</v>
      </c>
      <c r="B9" s="12">
        <v>684</v>
      </c>
      <c r="C9" s="12">
        <v>1815</v>
      </c>
      <c r="D9" s="12">
        <v>1897</v>
      </c>
      <c r="E9" s="12">
        <v>1978</v>
      </c>
      <c r="F9" s="12">
        <v>2064</v>
      </c>
      <c r="G9" s="12">
        <v>2056</v>
      </c>
      <c r="H9" s="12">
        <v>2228</v>
      </c>
      <c r="I9" s="12">
        <v>2311</v>
      </c>
      <c r="J9" s="12">
        <v>2389</v>
      </c>
      <c r="K9" s="12">
        <v>2471</v>
      </c>
      <c r="L9" s="12">
        <v>2554</v>
      </c>
      <c r="M9" s="12">
        <v>2636</v>
      </c>
      <c r="N9" s="12">
        <v>2717</v>
      </c>
      <c r="O9" s="12">
        <v>2799</v>
      </c>
      <c r="P9" s="12">
        <v>2886</v>
      </c>
      <c r="Q9" s="12">
        <v>216</v>
      </c>
      <c r="R9" s="12">
        <v>250</v>
      </c>
      <c r="S9" s="12">
        <v>239</v>
      </c>
      <c r="T9" s="12">
        <v>256</v>
      </c>
      <c r="U9" s="12">
        <v>245</v>
      </c>
      <c r="V9" s="21">
        <v>542</v>
      </c>
      <c r="W9" s="21">
        <v>715</v>
      </c>
      <c r="X9" s="12"/>
      <c r="Y9" s="12"/>
      <c r="Z9" s="12">
        <v>403</v>
      </c>
      <c r="AA9" s="20">
        <v>245</v>
      </c>
      <c r="AB9" s="20">
        <v>330</v>
      </c>
      <c r="AC9" s="20">
        <v>537</v>
      </c>
      <c r="AD9" s="20">
        <v>369</v>
      </c>
      <c r="AE9" s="20">
        <v>309</v>
      </c>
      <c r="AF9" s="20">
        <v>548</v>
      </c>
      <c r="AG9" s="20"/>
      <c r="AH9" s="20"/>
      <c r="AI9" s="19"/>
      <c r="AJ9" s="19"/>
    </row>
    <row r="10" spans="1:36" x14ac:dyDescent="0.45">
      <c r="A10" s="20" t="s">
        <v>359</v>
      </c>
      <c r="B10" s="13">
        <v>499</v>
      </c>
      <c r="C10" s="12">
        <v>336</v>
      </c>
      <c r="D10" s="12">
        <v>336</v>
      </c>
      <c r="E10" s="12">
        <v>336</v>
      </c>
      <c r="F10" s="12">
        <v>336</v>
      </c>
      <c r="G10" s="12">
        <v>336</v>
      </c>
      <c r="H10" s="12">
        <v>336</v>
      </c>
      <c r="I10" s="12">
        <v>336</v>
      </c>
      <c r="J10" s="12">
        <v>336</v>
      </c>
      <c r="K10" s="12">
        <v>336</v>
      </c>
      <c r="L10" s="12">
        <v>336</v>
      </c>
      <c r="M10" s="12">
        <v>336</v>
      </c>
      <c r="N10" s="12">
        <v>336</v>
      </c>
      <c r="O10" s="12">
        <v>336</v>
      </c>
      <c r="P10" s="12">
        <v>336</v>
      </c>
      <c r="Q10" s="12">
        <v>213</v>
      </c>
      <c r="R10" s="12">
        <v>267</v>
      </c>
      <c r="S10" s="12">
        <v>279</v>
      </c>
      <c r="T10" s="12">
        <v>263</v>
      </c>
      <c r="U10" s="12">
        <v>224</v>
      </c>
      <c r="V10" s="21">
        <v>268</v>
      </c>
      <c r="W10" s="21">
        <v>264</v>
      </c>
      <c r="X10" s="12"/>
      <c r="Y10" s="12"/>
      <c r="Z10" s="12">
        <v>446</v>
      </c>
      <c r="AA10" s="20">
        <v>214</v>
      </c>
      <c r="AB10" s="20">
        <v>268</v>
      </c>
      <c r="AC10" s="20">
        <v>268</v>
      </c>
      <c r="AD10" s="20">
        <v>261</v>
      </c>
      <c r="AE10" s="20">
        <v>194</v>
      </c>
      <c r="AF10" s="20">
        <v>195</v>
      </c>
      <c r="AG10" s="20"/>
      <c r="AH10" s="20"/>
      <c r="AI10" s="19"/>
      <c r="AJ10" s="19"/>
    </row>
    <row r="11" spans="1:36" x14ac:dyDescent="0.45">
      <c r="A11" s="20" t="s">
        <v>360</v>
      </c>
      <c r="B11" s="12"/>
      <c r="C11" s="12">
        <v>1727</v>
      </c>
      <c r="D11" s="12">
        <v>1662</v>
      </c>
      <c r="E11" s="12">
        <v>1583</v>
      </c>
      <c r="F11" s="12">
        <v>1498</v>
      </c>
      <c r="G11" s="12">
        <v>1326</v>
      </c>
      <c r="H11" s="12">
        <v>1333</v>
      </c>
      <c r="I11" s="12">
        <v>1250</v>
      </c>
      <c r="J11" s="12">
        <v>1173</v>
      </c>
      <c r="K11" s="12">
        <v>1091</v>
      </c>
      <c r="L11" s="12">
        <v>1008</v>
      </c>
      <c r="M11" s="12">
        <v>925</v>
      </c>
      <c r="N11" s="12">
        <v>843</v>
      </c>
      <c r="O11" s="12">
        <v>763</v>
      </c>
      <c r="P11" s="12">
        <v>676</v>
      </c>
      <c r="Q11" s="12">
        <v>244</v>
      </c>
      <c r="S11" s="12"/>
      <c r="T11" s="12"/>
      <c r="U11" s="12"/>
      <c r="V11" s="21"/>
      <c r="W11" s="21"/>
      <c r="X11" s="12"/>
      <c r="Y11" s="12"/>
      <c r="Z11" s="12"/>
      <c r="AB11" s="20"/>
      <c r="AC11" s="20"/>
      <c r="AD11" s="20"/>
      <c r="AE11" s="20"/>
      <c r="AF11" s="20"/>
      <c r="AG11" s="20"/>
      <c r="AH11" s="20"/>
      <c r="AI11" s="19"/>
      <c r="AJ11" s="19"/>
    </row>
    <row r="12" spans="1:36" x14ac:dyDescent="0.45">
      <c r="A12" s="20" t="s">
        <v>361</v>
      </c>
      <c r="B12" s="12"/>
      <c r="C12" s="13">
        <v>317</v>
      </c>
      <c r="D12" s="13">
        <v>317</v>
      </c>
      <c r="E12" s="13">
        <v>317</v>
      </c>
      <c r="F12" s="12">
        <v>317</v>
      </c>
      <c r="G12" s="13">
        <v>317</v>
      </c>
      <c r="H12" s="13">
        <v>317</v>
      </c>
      <c r="I12" s="13">
        <v>317</v>
      </c>
      <c r="J12" s="13">
        <v>317</v>
      </c>
      <c r="K12" s="12">
        <v>317</v>
      </c>
      <c r="L12" s="12">
        <v>317</v>
      </c>
      <c r="M12" s="12">
        <v>316</v>
      </c>
      <c r="N12" s="12">
        <v>316</v>
      </c>
      <c r="O12" s="12">
        <v>316</v>
      </c>
      <c r="P12" s="12">
        <v>316</v>
      </c>
      <c r="Q12" s="12">
        <v>272</v>
      </c>
      <c r="S12" s="12"/>
      <c r="T12" s="12"/>
      <c r="U12" s="12"/>
      <c r="V12" s="21"/>
      <c r="W12" s="21"/>
      <c r="X12" s="12"/>
      <c r="Y12" s="12"/>
      <c r="Z12" s="12"/>
      <c r="AB12" s="20"/>
      <c r="AC12" s="20"/>
      <c r="AD12" s="20"/>
      <c r="AE12" s="20"/>
      <c r="AF12" s="20"/>
      <c r="AG12" s="20"/>
      <c r="AH12" s="20"/>
      <c r="AI12" s="19"/>
      <c r="AJ12" s="19"/>
    </row>
    <row r="13" spans="1:36" x14ac:dyDescent="0.45">
      <c r="A13" s="20" t="s">
        <v>547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21"/>
      <c r="W13" s="21"/>
      <c r="X13" s="12"/>
      <c r="Y13" s="12"/>
      <c r="Z13" s="12"/>
      <c r="AA13" s="20"/>
      <c r="AB13" s="20"/>
      <c r="AC13" s="20"/>
      <c r="AD13" s="20"/>
      <c r="AE13" s="20"/>
      <c r="AF13" s="20"/>
      <c r="AG13" s="20"/>
      <c r="AH13" s="20"/>
      <c r="AI13" s="19"/>
      <c r="AJ13" s="19"/>
    </row>
    <row r="14" spans="1:36" x14ac:dyDescent="0.45">
      <c r="A14" s="20" t="s">
        <v>548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21"/>
      <c r="W14" s="21"/>
      <c r="X14" s="12"/>
      <c r="Y14" s="12"/>
      <c r="Z14" s="12"/>
      <c r="AA14" s="20"/>
      <c r="AB14" s="20"/>
      <c r="AC14" s="20"/>
      <c r="AD14" s="20"/>
      <c r="AE14" s="20"/>
      <c r="AF14" s="20"/>
      <c r="AG14" s="20"/>
      <c r="AH14" s="20"/>
      <c r="AI14" s="19"/>
      <c r="AJ14" s="19"/>
    </row>
    <row r="15" spans="1:36" x14ac:dyDescent="0.45">
      <c r="A15" s="20" t="s">
        <v>362</v>
      </c>
      <c r="B15" s="12">
        <v>508</v>
      </c>
      <c r="C15" s="12">
        <v>1807</v>
      </c>
      <c r="D15" s="12">
        <v>1890</v>
      </c>
      <c r="E15" s="12">
        <v>1971</v>
      </c>
      <c r="F15" s="12">
        <v>2057</v>
      </c>
      <c r="G15" s="12">
        <v>2049</v>
      </c>
      <c r="H15" s="12">
        <v>2221</v>
      </c>
      <c r="I15" s="12">
        <v>2304</v>
      </c>
      <c r="J15" s="12">
        <v>2381</v>
      </c>
      <c r="K15" s="12">
        <v>2464</v>
      </c>
      <c r="L15" s="12">
        <v>2547</v>
      </c>
      <c r="M15" s="12">
        <v>2629</v>
      </c>
      <c r="N15" s="12">
        <v>2710</v>
      </c>
      <c r="O15" s="12">
        <v>2791</v>
      </c>
      <c r="P15" s="12">
        <v>2879</v>
      </c>
      <c r="Q15" s="12"/>
      <c r="R15" s="12">
        <v>198</v>
      </c>
      <c r="S15" s="12"/>
      <c r="T15" s="12">
        <v>256</v>
      </c>
      <c r="U15" s="12">
        <v>249</v>
      </c>
      <c r="V15" s="21"/>
      <c r="W15" s="21"/>
      <c r="X15" s="12">
        <v>246</v>
      </c>
      <c r="Y15" s="12">
        <v>53</v>
      </c>
      <c r="Z15" s="12">
        <v>126</v>
      </c>
      <c r="AA15" s="20"/>
      <c r="AB15" s="20"/>
      <c r="AC15" s="20"/>
      <c r="AD15" s="20">
        <v>369</v>
      </c>
      <c r="AE15" s="20"/>
      <c r="AF15" s="20"/>
      <c r="AG15" s="20">
        <v>459</v>
      </c>
      <c r="AH15" s="20">
        <v>207</v>
      </c>
      <c r="AI15" s="19"/>
      <c r="AJ15" s="19"/>
    </row>
    <row r="16" spans="1:36" x14ac:dyDescent="0.45">
      <c r="A16" s="20" t="s">
        <v>363</v>
      </c>
      <c r="B16" s="12">
        <v>465</v>
      </c>
      <c r="C16" s="20">
        <v>308</v>
      </c>
      <c r="D16" s="20">
        <v>308</v>
      </c>
      <c r="E16" s="20">
        <v>308</v>
      </c>
      <c r="F16" s="20">
        <v>308</v>
      </c>
      <c r="G16" s="20">
        <v>308</v>
      </c>
      <c r="H16" s="20">
        <v>308</v>
      </c>
      <c r="I16" s="20">
        <v>308</v>
      </c>
      <c r="J16" s="20">
        <v>308</v>
      </c>
      <c r="K16" s="20">
        <v>308</v>
      </c>
      <c r="L16" s="20">
        <v>308</v>
      </c>
      <c r="M16" s="20">
        <v>308</v>
      </c>
      <c r="N16" s="20">
        <v>308</v>
      </c>
      <c r="O16" s="20">
        <v>308</v>
      </c>
      <c r="P16" s="20">
        <v>308</v>
      </c>
      <c r="Q16" s="12"/>
      <c r="R16" s="12">
        <v>138</v>
      </c>
      <c r="S16" s="12"/>
      <c r="T16" s="12">
        <v>219</v>
      </c>
      <c r="U16" s="12">
        <v>204</v>
      </c>
      <c r="V16" s="21"/>
      <c r="W16" s="21"/>
      <c r="X16" s="12">
        <v>120</v>
      </c>
      <c r="Y16" s="12">
        <v>192</v>
      </c>
      <c r="Z16" s="12">
        <v>49</v>
      </c>
      <c r="AA16" s="20"/>
      <c r="AB16" s="20"/>
      <c r="AC16" s="20"/>
      <c r="AD16" s="20">
        <v>221</v>
      </c>
      <c r="AE16" s="20"/>
      <c r="AF16" s="20"/>
      <c r="AG16" s="20">
        <v>150</v>
      </c>
      <c r="AH16" s="20">
        <v>147</v>
      </c>
      <c r="AI16" s="19"/>
      <c r="AJ16" s="19"/>
    </row>
    <row r="17" spans="1:47" x14ac:dyDescent="0.45">
      <c r="A17" s="20" t="s">
        <v>337</v>
      </c>
      <c r="B17" s="12">
        <v>554</v>
      </c>
      <c r="Q17" s="12"/>
      <c r="R17" s="12">
        <v>193</v>
      </c>
      <c r="S17" s="12"/>
      <c r="T17" s="12"/>
      <c r="U17" s="20">
        <v>239</v>
      </c>
      <c r="V17" s="21"/>
      <c r="W17" s="21"/>
      <c r="X17" s="12">
        <v>305</v>
      </c>
      <c r="Y17" s="12">
        <v>194</v>
      </c>
      <c r="Z17" s="12">
        <v>102</v>
      </c>
      <c r="AA17" s="20"/>
      <c r="AB17" s="20"/>
      <c r="AC17" s="20"/>
      <c r="AD17" s="20"/>
      <c r="AE17" s="20"/>
      <c r="AF17" s="20"/>
      <c r="AG17" s="20">
        <v>469</v>
      </c>
      <c r="AH17" s="20">
        <v>216</v>
      </c>
      <c r="AI17" s="19"/>
      <c r="AJ17" s="19"/>
    </row>
    <row r="18" spans="1:47" x14ac:dyDescent="0.45">
      <c r="A18" s="20" t="s">
        <v>338</v>
      </c>
      <c r="B18" s="20">
        <v>453</v>
      </c>
      <c r="Q18" s="12"/>
      <c r="R18" s="20">
        <v>170</v>
      </c>
      <c r="S18" s="12"/>
      <c r="T18" s="12"/>
      <c r="U18" s="20">
        <v>278</v>
      </c>
      <c r="V18" s="21"/>
      <c r="W18" s="21"/>
      <c r="X18" s="12">
        <v>107</v>
      </c>
      <c r="Y18" s="12">
        <v>301</v>
      </c>
      <c r="Z18" s="12">
        <v>300</v>
      </c>
      <c r="AA18" s="20"/>
      <c r="AB18" s="20"/>
      <c r="AC18" s="20"/>
      <c r="AD18" s="20"/>
      <c r="AE18" s="20"/>
      <c r="AF18" s="20"/>
      <c r="AG18" s="20">
        <v>158</v>
      </c>
      <c r="AH18" s="20">
        <v>155</v>
      </c>
      <c r="AI18" s="19"/>
      <c r="AJ18" s="19"/>
    </row>
    <row r="19" spans="1:47" x14ac:dyDescent="0.45">
      <c r="A19" s="20" t="s">
        <v>339</v>
      </c>
      <c r="B19" s="20">
        <v>614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12"/>
      <c r="R19" s="20"/>
      <c r="S19" s="12"/>
      <c r="T19" s="12"/>
      <c r="U19" s="12"/>
      <c r="V19" s="21"/>
      <c r="W19" s="21"/>
      <c r="X19" s="12"/>
      <c r="Y19" s="12"/>
      <c r="Z19" s="12"/>
      <c r="AA19" s="20"/>
      <c r="AB19" s="20"/>
      <c r="AC19" s="20"/>
      <c r="AD19" s="20"/>
      <c r="AE19" s="20"/>
      <c r="AF19" s="20"/>
      <c r="AG19" s="20">
        <v>469</v>
      </c>
      <c r="AH19" s="20">
        <v>216</v>
      </c>
      <c r="AI19" s="19"/>
      <c r="AJ19" s="19"/>
    </row>
    <row r="20" spans="1:47" x14ac:dyDescent="0.45">
      <c r="A20" s="20" t="s">
        <v>340</v>
      </c>
      <c r="B20" s="20">
        <v>470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1"/>
      <c r="W20" s="21"/>
      <c r="X20" s="20"/>
      <c r="Y20" s="20"/>
      <c r="Z20" s="20"/>
      <c r="AA20" s="20"/>
      <c r="AB20" s="20"/>
      <c r="AC20" s="20"/>
      <c r="AD20" s="20"/>
      <c r="AE20" s="20"/>
      <c r="AF20" s="20"/>
      <c r="AG20" s="20">
        <v>196</v>
      </c>
      <c r="AH20" s="20">
        <v>193</v>
      </c>
      <c r="AI20" s="19"/>
      <c r="AJ20" s="19"/>
    </row>
    <row r="21" spans="1:47" s="19" customFormat="1" x14ac:dyDescent="0.45">
      <c r="A21" s="20" t="s">
        <v>610</v>
      </c>
      <c r="R21" s="12">
        <v>250</v>
      </c>
      <c r="U21" s="20">
        <v>239</v>
      </c>
      <c r="AA21" s="20">
        <v>258</v>
      </c>
    </row>
    <row r="22" spans="1:47" s="19" customFormat="1" x14ac:dyDescent="0.45">
      <c r="A22" s="20" t="s">
        <v>492</v>
      </c>
      <c r="R22" s="12">
        <v>214</v>
      </c>
      <c r="U22" s="20">
        <v>278</v>
      </c>
      <c r="AA22" s="20">
        <v>267</v>
      </c>
    </row>
    <row r="23" spans="1:47" x14ac:dyDescent="0.45">
      <c r="A23" s="20" t="s">
        <v>550</v>
      </c>
      <c r="B23" s="20" t="str">
        <f t="shared" ref="B23:V23" si="0">"LTM_1500_84m_8.1/"&amp;B1&amp;".png"</f>
        <v>LTM_1500_84m_8.1/BODY.png</v>
      </c>
      <c r="C23" s="20" t="str">
        <f t="shared" si="0"/>
        <v>LTM_1500_84m_8.1/T_16.1.png</v>
      </c>
      <c r="D23" s="20" t="str">
        <f t="shared" si="0"/>
        <v>LTM_1500_84m_8.1/T_21.3.png</v>
      </c>
      <c r="E23" s="20" t="str">
        <f t="shared" si="0"/>
        <v>LTM_1500_84m_8.1/T_26.5.png</v>
      </c>
      <c r="F23" s="20" t="str">
        <f t="shared" si="0"/>
        <v>LTM_1500_84m_8.1/T_31.7.png</v>
      </c>
      <c r="G23" s="20" t="str">
        <f t="shared" si="0"/>
        <v>LTM_1500_84m_8.1/T_36.9.png</v>
      </c>
      <c r="H23" s="20" t="str">
        <f t="shared" si="0"/>
        <v>LTM_1500_84m_8.1/T_42.1.png</v>
      </c>
      <c r="I23" s="20" t="str">
        <f t="shared" si="0"/>
        <v>LTM_1500_84m_8.1/T_47.3.png</v>
      </c>
      <c r="J23" s="20" t="str">
        <f t="shared" si="0"/>
        <v>LTM_1500_84m_8.1/T52.5.png</v>
      </c>
      <c r="K23" s="20" t="str">
        <f t="shared" si="0"/>
        <v>LTM_1500_84m_8.1/T_57.7.png</v>
      </c>
      <c r="L23" s="20" t="str">
        <f t="shared" si="0"/>
        <v>LTM_1500_84m_8.1/T_62.9.png</v>
      </c>
      <c r="M23" s="20" t="str">
        <f t="shared" si="0"/>
        <v>LTM_1500_84m_8.1/T_68.1.png</v>
      </c>
      <c r="N23" s="20" t="str">
        <f t="shared" si="0"/>
        <v>LTM_1500_84m_8.1/T_73.4.png</v>
      </c>
      <c r="O23" s="20" t="str">
        <f t="shared" si="0"/>
        <v>LTM_1500_84m_8.1/T_78.6.png</v>
      </c>
      <c r="P23" s="20" t="str">
        <f t="shared" si="0"/>
        <v>LTM_1500_84m_8.1/T_84.png</v>
      </c>
      <c r="Q23" s="20" t="str">
        <f t="shared" si="0"/>
        <v>LTM_1500_84m_8.1/A_1.8.png</v>
      </c>
      <c r="R23" s="20" t="str">
        <f t="shared" si="0"/>
        <v>LTM_1500_84m_8.1/A_2.2_E.png</v>
      </c>
      <c r="S23" s="20" t="str">
        <f t="shared" si="0"/>
        <v>LTM_1500_84m_8.1/A_2.2F.png</v>
      </c>
      <c r="T23" s="20" t="str">
        <f t="shared" si="0"/>
        <v>LTM_1500_84m_8.1/A_2.2N.png</v>
      </c>
      <c r="U23" s="20" t="str">
        <f t="shared" si="0"/>
        <v>LTM_1500_84m_8.1/A_pulley.png</v>
      </c>
      <c r="V23" s="21" t="str">
        <f t="shared" si="0"/>
        <v>LTM_1500_84m_8.1/V.png</v>
      </c>
      <c r="W23" s="21"/>
      <c r="X23" s="20" t="str">
        <f t="shared" ref="X23:AH23" si="1">"LTM_1500_84m_8.1/"&amp;X1&amp;".png"</f>
        <v>LTM_1500_84m_8.1/Y.png</v>
      </c>
      <c r="Y23" s="20" t="str">
        <f t="shared" si="1"/>
        <v>LTM_1500_84m_8.1/L.png</v>
      </c>
      <c r="Z23" s="20" t="str">
        <f t="shared" si="1"/>
        <v>LTM_1500_84m_8.1/F9.5m_nsbs.png</v>
      </c>
      <c r="AA23" s="20" t="str">
        <f t="shared" si="1"/>
        <v>LTM_1500_84m_8.1/F2.5m_TF_a.png</v>
      </c>
      <c r="AB23" s="20" t="str">
        <f t="shared" si="1"/>
        <v>LTM_1500_84m_8.1/NA_7m.png</v>
      </c>
      <c r="AC23" s="20" t="str">
        <f t="shared" si="1"/>
        <v>LTM_1500_84m_8.1/NA_14m.png</v>
      </c>
      <c r="AD23" s="20" t="str">
        <f t="shared" si="1"/>
        <v>LTM_1500_84m_8.1/3.5m_NM_rs.png</v>
      </c>
      <c r="AE23" s="20" t="str">
        <f t="shared" si="1"/>
        <v>LTM_1500_84m_8.1/NI_7m.png</v>
      </c>
      <c r="AF23" s="20" t="str">
        <f t="shared" si="1"/>
        <v>LTM_1500_84m_8.1/NI_14m.png</v>
      </c>
      <c r="AG23" s="20" t="str">
        <f t="shared" si="1"/>
        <v>LTM_1500_84m_8.1/8m_N_head.png</v>
      </c>
      <c r="AH23" s="20" t="str">
        <f t="shared" si="1"/>
        <v>LTM_1500_84m_8.1/3.5m_head.png</v>
      </c>
      <c r="AI23" s="19"/>
      <c r="AJ23" s="19"/>
    </row>
    <row r="24" spans="1:47" x14ac:dyDescent="0.45">
      <c r="A24" s="20" t="s">
        <v>364</v>
      </c>
      <c r="B24" s="20">
        <v>13</v>
      </c>
      <c r="C24" s="20">
        <v>12</v>
      </c>
      <c r="D24" s="20">
        <v>12</v>
      </c>
      <c r="E24" s="20">
        <v>12</v>
      </c>
      <c r="F24" s="20">
        <v>12</v>
      </c>
      <c r="G24" s="20">
        <v>12</v>
      </c>
      <c r="H24" s="20">
        <v>12</v>
      </c>
      <c r="I24" s="20">
        <v>12</v>
      </c>
      <c r="J24" s="20">
        <v>12</v>
      </c>
      <c r="K24" s="20">
        <v>12</v>
      </c>
      <c r="L24" s="20">
        <v>12</v>
      </c>
      <c r="M24" s="20">
        <v>12</v>
      </c>
      <c r="N24" s="20">
        <v>12</v>
      </c>
      <c r="O24" s="20">
        <v>12</v>
      </c>
      <c r="P24" s="20">
        <v>12</v>
      </c>
      <c r="Q24" s="20">
        <v>9</v>
      </c>
      <c r="R24" s="20">
        <v>9</v>
      </c>
      <c r="S24" s="20">
        <v>9</v>
      </c>
      <c r="T24" s="20">
        <v>9</v>
      </c>
      <c r="U24" s="20">
        <v>9</v>
      </c>
      <c r="V24" s="20">
        <v>8</v>
      </c>
      <c r="W24" s="20"/>
      <c r="X24" s="20">
        <v>16</v>
      </c>
      <c r="Y24" s="20">
        <v>15</v>
      </c>
      <c r="Z24" s="20">
        <v>8</v>
      </c>
      <c r="AA24" s="20">
        <v>8</v>
      </c>
      <c r="AB24" s="20">
        <v>8</v>
      </c>
      <c r="AC24" s="20">
        <v>8</v>
      </c>
      <c r="AD24" s="20">
        <v>8</v>
      </c>
      <c r="AE24" s="20">
        <v>8</v>
      </c>
      <c r="AF24" s="20">
        <v>8</v>
      </c>
      <c r="AG24" s="20">
        <v>8</v>
      </c>
      <c r="AH24" s="20">
        <v>8</v>
      </c>
      <c r="AI24" s="19"/>
      <c r="AJ24" s="19"/>
    </row>
    <row r="25" spans="1:47" x14ac:dyDescent="0.45">
      <c r="A25" s="20" t="s">
        <v>376</v>
      </c>
      <c r="B25" s="20">
        <v>703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19"/>
      <c r="AJ25" s="19"/>
    </row>
    <row r="26" spans="1:47" x14ac:dyDescent="0.45">
      <c r="A26" s="20" t="s">
        <v>551</v>
      </c>
      <c r="B26" s="20">
        <v>615</v>
      </c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19"/>
      <c r="AJ26" s="19"/>
    </row>
    <row r="27" spans="1:47" x14ac:dyDescent="0.45">
      <c r="A27" s="19"/>
      <c r="B27" s="19"/>
      <c r="Q27" s="19"/>
      <c r="R27" s="19"/>
      <c r="S27" s="19"/>
      <c r="T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</row>
    <row r="28" spans="1:47" x14ac:dyDescent="0.45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</row>
    <row r="29" spans="1:47" x14ac:dyDescent="0.4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19"/>
      <c r="AB29" s="19"/>
      <c r="AC29" s="19"/>
      <c r="AD29" s="19"/>
      <c r="AE29" s="19"/>
      <c r="AF29" s="19"/>
      <c r="AG29" s="19"/>
      <c r="AH29" s="19"/>
      <c r="AI29" s="19"/>
      <c r="AJ29" s="19"/>
    </row>
    <row r="30" spans="1:47" x14ac:dyDescent="0.4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</row>
    <row r="31" spans="1:47" x14ac:dyDescent="0.45">
      <c r="Q31" s="4"/>
      <c r="R31" s="4"/>
      <c r="S31" s="4"/>
      <c r="T31" s="4"/>
      <c r="U31" s="20"/>
      <c r="V31" s="4"/>
      <c r="W31" s="4"/>
    </row>
    <row r="38" spans="14:21" x14ac:dyDescent="0.45">
      <c r="N38" s="4"/>
    </row>
    <row r="39" spans="14:21" x14ac:dyDescent="0.45">
      <c r="N39" s="4"/>
      <c r="O39" s="4"/>
      <c r="P39" s="4"/>
      <c r="Q39" s="4"/>
      <c r="R39" s="4"/>
      <c r="S39" s="4"/>
      <c r="T39" s="4"/>
      <c r="U39" s="20"/>
    </row>
    <row r="40" spans="14:21" x14ac:dyDescent="0.45">
      <c r="N40" s="4"/>
    </row>
    <row r="41" spans="14:21" x14ac:dyDescent="0.45">
      <c r="N41" s="4"/>
    </row>
    <row r="42" spans="14:21" x14ac:dyDescent="0.45">
      <c r="N42" s="4"/>
    </row>
    <row r="43" spans="14:21" x14ac:dyDescent="0.45">
      <c r="N43" s="4"/>
    </row>
    <row r="44" spans="14:21" x14ac:dyDescent="0.25">
      <c r="N44" s="4"/>
    </row>
  </sheetData>
  <sortState ref="N34:N40">
    <sortCondition ref="N34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8"/>
  <sheetViews>
    <sheetView zoomScale="87" zoomScaleNormal="85" zoomScalePageLayoutView="85" workbookViewId="0">
      <selection activeCell="B24" sqref="B24:AU24"/>
    </sheetView>
  </sheetViews>
  <sheetFormatPr baseColWidth="10" defaultColWidth="11.140625" defaultRowHeight="18" x14ac:dyDescent="0.25"/>
  <cols>
    <col min="1" max="16384" width="11.140625" style="4"/>
  </cols>
  <sheetData>
    <row r="1" spans="1:47" x14ac:dyDescent="0.45">
      <c r="A1" s="4" t="s">
        <v>350</v>
      </c>
      <c r="B1" s="4" t="s">
        <v>0</v>
      </c>
      <c r="C1" s="4" t="s">
        <v>61</v>
      </c>
      <c r="D1" s="4" t="s">
        <v>87</v>
      </c>
      <c r="E1" s="4" t="s">
        <v>86</v>
      </c>
      <c r="F1" s="6" t="s">
        <v>85</v>
      </c>
      <c r="G1" s="6" t="s">
        <v>84</v>
      </c>
      <c r="H1" s="6" t="s">
        <v>83</v>
      </c>
      <c r="I1" s="6" t="s">
        <v>82</v>
      </c>
      <c r="J1" s="6" t="s">
        <v>81</v>
      </c>
      <c r="K1" s="6" t="s">
        <v>80</v>
      </c>
      <c r="L1" s="6" t="s">
        <v>79</v>
      </c>
      <c r="M1" s="6" t="s">
        <v>78</v>
      </c>
      <c r="N1" s="6" t="s">
        <v>77</v>
      </c>
      <c r="O1" s="4" t="s">
        <v>76</v>
      </c>
      <c r="P1" s="4" t="s">
        <v>75</v>
      </c>
      <c r="Q1" s="4" t="s">
        <v>74</v>
      </c>
      <c r="R1" s="4" t="s">
        <v>73</v>
      </c>
      <c r="S1" s="4" t="s">
        <v>72</v>
      </c>
      <c r="T1" s="4" t="s">
        <v>71</v>
      </c>
      <c r="U1" s="4" t="s">
        <v>70</v>
      </c>
      <c r="V1" s="4" t="s">
        <v>69</v>
      </c>
      <c r="W1" s="4" t="s">
        <v>68</v>
      </c>
      <c r="X1" s="4" t="s">
        <v>67</v>
      </c>
      <c r="Y1" s="4" t="s">
        <v>66</v>
      </c>
      <c r="Z1" s="4" t="s">
        <v>65</v>
      </c>
      <c r="AA1" s="4" t="s">
        <v>64</v>
      </c>
      <c r="AB1" s="4" t="s">
        <v>63</v>
      </c>
      <c r="AC1" s="4" t="s">
        <v>178</v>
      </c>
      <c r="AD1" s="4" t="s">
        <v>88</v>
      </c>
      <c r="AE1" s="4" t="s">
        <v>176</v>
      </c>
      <c r="AF1" s="4" t="s">
        <v>89</v>
      </c>
      <c r="AG1" s="4" t="s">
        <v>90</v>
      </c>
      <c r="AH1" s="4" t="s">
        <v>91</v>
      </c>
      <c r="AI1" s="4" t="s">
        <v>92</v>
      </c>
      <c r="AJ1" s="4" t="s">
        <v>93</v>
      </c>
      <c r="AK1" s="6" t="s">
        <v>97</v>
      </c>
      <c r="AL1" s="6" t="s">
        <v>94</v>
      </c>
      <c r="AM1" s="6" t="s">
        <v>49</v>
      </c>
      <c r="AN1" s="4" t="s">
        <v>50</v>
      </c>
      <c r="AO1" s="6" t="s">
        <v>51</v>
      </c>
      <c r="AP1" s="6" t="s">
        <v>95</v>
      </c>
      <c r="AQ1" s="6" t="s">
        <v>395</v>
      </c>
      <c r="AR1" s="6" t="s">
        <v>52</v>
      </c>
      <c r="AS1" s="6" t="s">
        <v>53</v>
      </c>
      <c r="AT1" s="6" t="s">
        <v>96</v>
      </c>
      <c r="AU1" s="4" t="s">
        <v>325</v>
      </c>
    </row>
    <row r="2" spans="1:47" x14ac:dyDescent="0.45">
      <c r="A2" s="4" t="s">
        <v>351</v>
      </c>
      <c r="B2" s="5"/>
      <c r="C2" s="4" t="s">
        <v>385</v>
      </c>
      <c r="D2" s="4" t="s">
        <v>385</v>
      </c>
      <c r="E2" s="4" t="s">
        <v>385</v>
      </c>
      <c r="F2" s="4" t="s">
        <v>385</v>
      </c>
      <c r="G2" s="4" t="s">
        <v>385</v>
      </c>
      <c r="H2" s="4" t="s">
        <v>385</v>
      </c>
      <c r="I2" s="4" t="s">
        <v>385</v>
      </c>
      <c r="J2" s="4" t="s">
        <v>385</v>
      </c>
      <c r="K2" s="4" t="s">
        <v>385</v>
      </c>
      <c r="L2" s="4" t="s">
        <v>385</v>
      </c>
      <c r="M2" s="4" t="s">
        <v>385</v>
      </c>
      <c r="N2" s="4" t="s">
        <v>385</v>
      </c>
      <c r="O2" s="4" t="s">
        <v>385</v>
      </c>
      <c r="P2" s="4" t="s">
        <v>385</v>
      </c>
      <c r="Q2" s="4" t="s">
        <v>385</v>
      </c>
      <c r="R2" s="4" t="s">
        <v>385</v>
      </c>
      <c r="S2" s="4" t="s">
        <v>385</v>
      </c>
      <c r="T2" s="4" t="s">
        <v>385</v>
      </c>
      <c r="U2" s="4" t="s">
        <v>385</v>
      </c>
      <c r="V2" s="4" t="s">
        <v>385</v>
      </c>
      <c r="W2" s="4" t="s">
        <v>385</v>
      </c>
      <c r="X2" s="4" t="s">
        <v>385</v>
      </c>
      <c r="Y2" s="4" t="s">
        <v>385</v>
      </c>
      <c r="Z2" s="4" t="s">
        <v>385</v>
      </c>
      <c r="AA2" s="4" t="s">
        <v>385</v>
      </c>
      <c r="AB2" s="4" t="s">
        <v>385</v>
      </c>
      <c r="AC2" s="4" t="s">
        <v>518</v>
      </c>
      <c r="AF2" s="4" t="s">
        <v>519</v>
      </c>
      <c r="AG2" s="4" t="s">
        <v>520</v>
      </c>
      <c r="AH2" s="4" t="s">
        <v>520</v>
      </c>
      <c r="AI2" s="4" t="s">
        <v>520</v>
      </c>
      <c r="AJ2" s="4" t="s">
        <v>521</v>
      </c>
      <c r="AK2" s="4" t="s">
        <v>514</v>
      </c>
      <c r="AL2" s="4" t="s">
        <v>522</v>
      </c>
      <c r="AT2" s="4" t="s">
        <v>512</v>
      </c>
    </row>
    <row r="3" spans="1:47" x14ac:dyDescent="0.45">
      <c r="A3" s="4" t="s">
        <v>352</v>
      </c>
      <c r="B3" s="5"/>
      <c r="AU3" s="4" t="s">
        <v>509</v>
      </c>
    </row>
    <row r="4" spans="1:47" x14ac:dyDescent="0.45">
      <c r="A4" s="4" t="s">
        <v>353</v>
      </c>
      <c r="B4" s="7"/>
      <c r="AC4" s="4" t="b">
        <v>0</v>
      </c>
      <c r="AD4" s="4" t="b">
        <v>0</v>
      </c>
      <c r="AE4" s="4" t="b">
        <v>0</v>
      </c>
    </row>
    <row r="5" spans="1:47" x14ac:dyDescent="0.45">
      <c r="A5" s="4" t="s">
        <v>354</v>
      </c>
      <c r="AC5" s="4">
        <v>4</v>
      </c>
      <c r="AD5" s="4">
        <v>2.2999999999999998</v>
      </c>
      <c r="AE5" s="4">
        <v>0</v>
      </c>
    </row>
    <row r="6" spans="1:47" x14ac:dyDescent="0.45">
      <c r="A6" s="4" t="s">
        <v>355</v>
      </c>
      <c r="B6" s="4" t="s">
        <v>386</v>
      </c>
      <c r="C6" s="4" t="s">
        <v>387</v>
      </c>
      <c r="D6" s="4" t="s">
        <v>387</v>
      </c>
      <c r="E6" s="4" t="s">
        <v>387</v>
      </c>
      <c r="F6" s="4" t="s">
        <v>387</v>
      </c>
      <c r="G6" s="4" t="s">
        <v>387</v>
      </c>
      <c r="H6" s="4" t="s">
        <v>387</v>
      </c>
      <c r="I6" s="4" t="s">
        <v>387</v>
      </c>
      <c r="J6" s="4" t="s">
        <v>387</v>
      </c>
      <c r="K6" s="4" t="s">
        <v>387</v>
      </c>
      <c r="L6" s="4" t="s">
        <v>387</v>
      </c>
      <c r="M6" s="4" t="s">
        <v>387</v>
      </c>
      <c r="N6" s="4" t="s">
        <v>387</v>
      </c>
      <c r="O6" s="4" t="s">
        <v>387</v>
      </c>
      <c r="P6" s="4" t="s">
        <v>387</v>
      </c>
      <c r="Q6" s="4" t="s">
        <v>387</v>
      </c>
      <c r="R6" s="4" t="s">
        <v>387</v>
      </c>
      <c r="S6" s="4" t="s">
        <v>387</v>
      </c>
      <c r="T6" s="4" t="s">
        <v>387</v>
      </c>
      <c r="U6" s="4" t="s">
        <v>387</v>
      </c>
      <c r="V6" s="4" t="s">
        <v>387</v>
      </c>
      <c r="W6" s="4" t="s">
        <v>387</v>
      </c>
      <c r="X6" s="4" t="s">
        <v>387</v>
      </c>
      <c r="Y6" s="4" t="s">
        <v>387</v>
      </c>
      <c r="Z6" s="4" t="s">
        <v>387</v>
      </c>
      <c r="AA6" s="4" t="s">
        <v>387</v>
      </c>
      <c r="AB6" s="4" t="s">
        <v>387</v>
      </c>
      <c r="AC6" s="4" t="s">
        <v>389</v>
      </c>
      <c r="AD6" s="4" t="s">
        <v>389</v>
      </c>
      <c r="AE6" s="4" t="s">
        <v>389</v>
      </c>
      <c r="AF6" s="4" t="s">
        <v>388</v>
      </c>
      <c r="AG6" s="4" t="s">
        <v>388</v>
      </c>
      <c r="AH6" s="4" t="s">
        <v>388</v>
      </c>
      <c r="AI6" s="4" t="s">
        <v>388</v>
      </c>
      <c r="AJ6" s="4" t="s">
        <v>388</v>
      </c>
      <c r="AK6" s="4" t="s">
        <v>388</v>
      </c>
      <c r="AL6" s="4" t="s">
        <v>388</v>
      </c>
      <c r="AM6" s="4" t="s">
        <v>388</v>
      </c>
      <c r="AN6" s="4" t="s">
        <v>388</v>
      </c>
      <c r="AO6" s="4" t="s">
        <v>388</v>
      </c>
      <c r="AP6" s="4" t="s">
        <v>388</v>
      </c>
      <c r="AQ6" s="4" t="s">
        <v>388</v>
      </c>
      <c r="AR6" s="4" t="s">
        <v>388</v>
      </c>
      <c r="AS6" s="4" t="s">
        <v>388</v>
      </c>
      <c r="AT6" s="4" t="s">
        <v>388</v>
      </c>
      <c r="AU6" s="4" t="s">
        <v>425</v>
      </c>
    </row>
    <row r="7" spans="1:47" x14ac:dyDescent="0.45">
      <c r="A7" s="4" t="s">
        <v>356</v>
      </c>
      <c r="B7" s="4">
        <v>173</v>
      </c>
      <c r="C7" s="4">
        <v>1316</v>
      </c>
      <c r="D7" s="4">
        <v>1229</v>
      </c>
      <c r="E7" s="4">
        <v>1145</v>
      </c>
      <c r="F7" s="4">
        <v>1058</v>
      </c>
      <c r="G7" s="4">
        <v>1028</v>
      </c>
      <c r="H7" s="4">
        <v>972</v>
      </c>
      <c r="I7" s="4">
        <v>886</v>
      </c>
      <c r="J7" s="4">
        <v>852</v>
      </c>
      <c r="K7" s="4">
        <v>801</v>
      </c>
      <c r="L7" s="4">
        <v>756</v>
      </c>
      <c r="M7" s="4">
        <v>714</v>
      </c>
      <c r="N7" s="4">
        <v>663</v>
      </c>
      <c r="O7" s="4">
        <v>630</v>
      </c>
      <c r="P7" s="4">
        <v>570</v>
      </c>
      <c r="Q7" s="4">
        <v>544</v>
      </c>
      <c r="R7" s="4">
        <v>501</v>
      </c>
      <c r="S7" s="4">
        <v>459</v>
      </c>
      <c r="T7" s="4">
        <v>412</v>
      </c>
      <c r="U7" s="4">
        <v>384</v>
      </c>
      <c r="V7" s="4">
        <v>373</v>
      </c>
      <c r="W7" s="4">
        <v>314</v>
      </c>
      <c r="X7" s="4">
        <v>300</v>
      </c>
      <c r="Y7" s="4">
        <v>287</v>
      </c>
      <c r="Z7" s="4">
        <v>243</v>
      </c>
      <c r="AA7" s="4">
        <v>214</v>
      </c>
      <c r="AB7" s="4">
        <v>198</v>
      </c>
      <c r="AC7" s="4">
        <v>30</v>
      </c>
      <c r="AD7" s="4">
        <v>42</v>
      </c>
      <c r="AE7" s="4">
        <v>43</v>
      </c>
      <c r="AF7" s="4">
        <v>617</v>
      </c>
      <c r="AG7" s="4">
        <v>505</v>
      </c>
      <c r="AH7" s="4">
        <v>390</v>
      </c>
      <c r="AI7" s="4">
        <v>276</v>
      </c>
      <c r="AJ7" s="4">
        <v>160</v>
      </c>
      <c r="AK7" s="4">
        <v>616</v>
      </c>
      <c r="AL7" s="4">
        <v>48</v>
      </c>
      <c r="AM7" s="4">
        <v>47</v>
      </c>
      <c r="AN7" s="4">
        <v>63</v>
      </c>
      <c r="AO7" s="4">
        <v>113</v>
      </c>
      <c r="AP7" s="4">
        <v>50</v>
      </c>
      <c r="AQ7" s="4">
        <v>47</v>
      </c>
      <c r="AR7" s="4">
        <v>63</v>
      </c>
      <c r="AS7" s="4">
        <v>109</v>
      </c>
      <c r="AT7" s="4">
        <v>139</v>
      </c>
      <c r="AU7" s="4">
        <v>339</v>
      </c>
    </row>
    <row r="8" spans="1:47" x14ac:dyDescent="0.45">
      <c r="A8" s="4" t="s">
        <v>357</v>
      </c>
      <c r="B8" s="4">
        <v>337</v>
      </c>
      <c r="C8" s="4">
        <v>258</v>
      </c>
      <c r="D8" s="4">
        <v>258</v>
      </c>
      <c r="E8" s="4">
        <v>258</v>
      </c>
      <c r="F8" s="4">
        <v>258</v>
      </c>
      <c r="G8" s="4">
        <v>258</v>
      </c>
      <c r="H8" s="4">
        <v>258</v>
      </c>
      <c r="I8" s="4">
        <v>258</v>
      </c>
      <c r="J8" s="4">
        <v>258</v>
      </c>
      <c r="K8" s="4">
        <v>258</v>
      </c>
      <c r="L8" s="4">
        <v>258</v>
      </c>
      <c r="M8" s="4">
        <v>258</v>
      </c>
      <c r="N8" s="4">
        <v>258</v>
      </c>
      <c r="O8" s="4">
        <v>258</v>
      </c>
      <c r="P8" s="4">
        <v>258</v>
      </c>
      <c r="Q8" s="4">
        <v>258</v>
      </c>
      <c r="R8" s="4">
        <v>258</v>
      </c>
      <c r="S8" s="4">
        <v>258</v>
      </c>
      <c r="T8" s="4">
        <v>258</v>
      </c>
      <c r="U8" s="4">
        <v>258</v>
      </c>
      <c r="V8" s="4">
        <v>258</v>
      </c>
      <c r="W8" s="4">
        <v>258</v>
      </c>
      <c r="X8" s="4">
        <v>258</v>
      </c>
      <c r="Y8" s="4">
        <v>258</v>
      </c>
      <c r="Z8" s="4">
        <v>258</v>
      </c>
      <c r="AA8" s="4">
        <v>258</v>
      </c>
      <c r="AB8" s="4">
        <v>260</v>
      </c>
      <c r="AC8" s="4">
        <v>115</v>
      </c>
      <c r="AD8" s="4">
        <v>123</v>
      </c>
      <c r="AE8" s="4">
        <v>130</v>
      </c>
      <c r="AF8" s="4">
        <v>167</v>
      </c>
      <c r="AG8" s="4">
        <v>168</v>
      </c>
      <c r="AH8" s="4">
        <v>168</v>
      </c>
      <c r="AI8" s="4">
        <v>168</v>
      </c>
      <c r="AJ8" s="4">
        <v>173</v>
      </c>
      <c r="AK8" s="4">
        <v>415</v>
      </c>
      <c r="AL8" s="4">
        <v>115</v>
      </c>
      <c r="AM8" s="4">
        <v>111</v>
      </c>
      <c r="AN8" s="4">
        <v>111</v>
      </c>
      <c r="AO8" s="4">
        <v>111</v>
      </c>
      <c r="AP8" s="4">
        <v>111</v>
      </c>
      <c r="AQ8" s="4">
        <v>103</v>
      </c>
      <c r="AR8" s="4">
        <v>103</v>
      </c>
      <c r="AS8" s="4">
        <v>103</v>
      </c>
      <c r="AT8" s="4">
        <v>102</v>
      </c>
      <c r="AU8" s="4">
        <v>375</v>
      </c>
    </row>
    <row r="9" spans="1:47" x14ac:dyDescent="0.45">
      <c r="A9" s="4" t="s">
        <v>358</v>
      </c>
      <c r="B9" s="4">
        <v>585</v>
      </c>
      <c r="C9" s="4">
        <v>1844</v>
      </c>
      <c r="D9" s="4">
        <v>1931</v>
      </c>
      <c r="E9" s="4">
        <v>2016</v>
      </c>
      <c r="F9" s="4">
        <v>2103</v>
      </c>
      <c r="G9" s="4">
        <v>2132</v>
      </c>
      <c r="H9" s="4">
        <v>2188</v>
      </c>
      <c r="I9" s="4">
        <v>2273</v>
      </c>
      <c r="J9" s="4">
        <v>2307</v>
      </c>
      <c r="K9" s="4">
        <v>2360</v>
      </c>
      <c r="L9" s="4">
        <v>2405</v>
      </c>
      <c r="M9" s="4">
        <v>2445</v>
      </c>
      <c r="N9" s="4">
        <v>2497</v>
      </c>
      <c r="O9" s="4">
        <v>2531</v>
      </c>
      <c r="P9" s="4">
        <v>2590</v>
      </c>
      <c r="Q9" s="4">
        <v>2617</v>
      </c>
      <c r="R9" s="4">
        <v>2659</v>
      </c>
      <c r="S9" s="4">
        <v>2701</v>
      </c>
      <c r="T9" s="4">
        <v>2749</v>
      </c>
      <c r="U9" s="4">
        <v>2777</v>
      </c>
      <c r="V9" s="4">
        <v>2786</v>
      </c>
      <c r="W9" s="4">
        <v>2846</v>
      </c>
      <c r="X9" s="4">
        <v>2861</v>
      </c>
      <c r="Y9" s="4">
        <v>2874</v>
      </c>
      <c r="Z9" s="4">
        <v>2917</v>
      </c>
      <c r="AA9" s="4">
        <v>2946</v>
      </c>
      <c r="AB9" s="4">
        <v>2962</v>
      </c>
      <c r="AC9" s="4">
        <v>143</v>
      </c>
      <c r="AD9" s="4">
        <v>100</v>
      </c>
      <c r="AE9" s="4">
        <v>95</v>
      </c>
      <c r="AK9" s="4">
        <v>456</v>
      </c>
      <c r="AL9" s="4">
        <v>120</v>
      </c>
      <c r="AM9" s="4">
        <v>158</v>
      </c>
      <c r="AN9" s="4">
        <v>288</v>
      </c>
      <c r="AO9" s="4">
        <v>559</v>
      </c>
      <c r="AP9" s="4">
        <v>121</v>
      </c>
      <c r="AQ9" s="4">
        <v>158</v>
      </c>
      <c r="AR9" s="4">
        <v>288</v>
      </c>
      <c r="AS9" s="4">
        <v>562</v>
      </c>
    </row>
    <row r="10" spans="1:47" x14ac:dyDescent="0.45">
      <c r="A10" s="4" t="s">
        <v>359</v>
      </c>
      <c r="B10" s="5">
        <v>216</v>
      </c>
      <c r="C10" s="4">
        <v>285</v>
      </c>
      <c r="D10" s="4">
        <v>285</v>
      </c>
      <c r="E10" s="4">
        <v>285</v>
      </c>
      <c r="F10" s="4">
        <v>285</v>
      </c>
      <c r="G10" s="4">
        <v>285</v>
      </c>
      <c r="H10" s="4">
        <v>285</v>
      </c>
      <c r="I10" s="4">
        <v>285</v>
      </c>
      <c r="J10" s="4">
        <v>285</v>
      </c>
      <c r="K10" s="4">
        <v>285</v>
      </c>
      <c r="L10" s="4">
        <v>285</v>
      </c>
      <c r="M10" s="4">
        <v>285</v>
      </c>
      <c r="N10" s="4">
        <v>285</v>
      </c>
      <c r="O10" s="4">
        <v>285</v>
      </c>
      <c r="P10" s="4">
        <v>285</v>
      </c>
      <c r="Q10" s="4">
        <v>285</v>
      </c>
      <c r="R10" s="4">
        <v>285</v>
      </c>
      <c r="S10" s="4">
        <v>285</v>
      </c>
      <c r="T10" s="4">
        <v>285</v>
      </c>
      <c r="U10" s="4">
        <v>285</v>
      </c>
      <c r="V10" s="4">
        <v>285</v>
      </c>
      <c r="W10" s="4">
        <v>285</v>
      </c>
      <c r="X10" s="4">
        <v>285</v>
      </c>
      <c r="Y10" s="4">
        <v>285</v>
      </c>
      <c r="Z10" s="4">
        <v>285</v>
      </c>
      <c r="AA10" s="4">
        <v>285</v>
      </c>
      <c r="AB10" s="4">
        <v>285</v>
      </c>
      <c r="AC10" s="4">
        <v>104</v>
      </c>
      <c r="AD10" s="4">
        <v>127</v>
      </c>
      <c r="AE10" s="4">
        <v>123</v>
      </c>
      <c r="AK10" s="4">
        <v>442</v>
      </c>
      <c r="AL10" s="4">
        <v>111</v>
      </c>
      <c r="AM10" s="4">
        <v>111</v>
      </c>
      <c r="AN10" s="4">
        <v>111</v>
      </c>
      <c r="AO10" s="4">
        <v>111</v>
      </c>
      <c r="AP10" s="4">
        <v>103</v>
      </c>
      <c r="AQ10" s="4">
        <v>103</v>
      </c>
      <c r="AR10" s="4">
        <v>103</v>
      </c>
      <c r="AS10" s="4">
        <v>103</v>
      </c>
    </row>
    <row r="11" spans="1:47" x14ac:dyDescent="0.45">
      <c r="A11" s="4" t="s">
        <v>360</v>
      </c>
      <c r="AC11" s="4">
        <v>122</v>
      </c>
    </row>
    <row r="12" spans="1:47" x14ac:dyDescent="0.45">
      <c r="A12" s="4" t="s">
        <v>361</v>
      </c>
      <c r="AC12" s="4">
        <v>60</v>
      </c>
    </row>
    <row r="13" spans="1:47" x14ac:dyDescent="0.45">
      <c r="A13" s="4" t="s">
        <v>399</v>
      </c>
    </row>
    <row r="14" spans="1:47" x14ac:dyDescent="0.45">
      <c r="A14" s="4" t="s">
        <v>404</v>
      </c>
    </row>
    <row r="15" spans="1:47" x14ac:dyDescent="0.45">
      <c r="A15" s="4" t="s">
        <v>362</v>
      </c>
      <c r="B15" s="4">
        <v>448</v>
      </c>
      <c r="C15" s="4">
        <v>1832</v>
      </c>
      <c r="D15" s="4">
        <v>1919</v>
      </c>
      <c r="E15" s="4">
        <v>2005</v>
      </c>
      <c r="F15" s="4">
        <v>2092</v>
      </c>
      <c r="G15" s="4">
        <v>2120</v>
      </c>
      <c r="H15" s="4">
        <v>2177</v>
      </c>
      <c r="I15" s="4">
        <v>2262</v>
      </c>
      <c r="J15" s="4">
        <v>2296</v>
      </c>
      <c r="K15" s="4">
        <v>2349</v>
      </c>
      <c r="L15" s="4">
        <v>2349</v>
      </c>
      <c r="M15" s="4">
        <v>2435</v>
      </c>
      <c r="N15" s="4">
        <v>2486</v>
      </c>
      <c r="O15" s="4">
        <v>2520</v>
      </c>
      <c r="P15" s="4">
        <v>2579</v>
      </c>
      <c r="Q15" s="4">
        <v>2606</v>
      </c>
      <c r="R15" s="4">
        <v>2648</v>
      </c>
      <c r="S15" s="4">
        <v>2689</v>
      </c>
      <c r="T15" s="4">
        <v>2738</v>
      </c>
      <c r="U15" s="4">
        <v>2766</v>
      </c>
      <c r="V15" s="4">
        <v>2776</v>
      </c>
      <c r="W15" s="4">
        <v>2835</v>
      </c>
      <c r="X15" s="4">
        <v>2850</v>
      </c>
      <c r="Y15" s="4">
        <v>2863</v>
      </c>
      <c r="Z15" s="4">
        <v>2906</v>
      </c>
      <c r="AA15" s="4">
        <v>2935</v>
      </c>
      <c r="AB15" s="4">
        <v>2951</v>
      </c>
      <c r="AD15" s="4">
        <v>120</v>
      </c>
      <c r="AE15" s="4">
        <v>120</v>
      </c>
      <c r="AF15" s="4">
        <v>758</v>
      </c>
      <c r="AG15" s="4">
        <v>872</v>
      </c>
      <c r="AH15" s="4">
        <v>985</v>
      </c>
      <c r="AI15" s="4">
        <v>1099</v>
      </c>
      <c r="AJ15" s="4">
        <v>1202</v>
      </c>
      <c r="AK15" s="4">
        <v>199</v>
      </c>
      <c r="AP15" s="4">
        <v>121</v>
      </c>
      <c r="AT15" s="4">
        <v>182</v>
      </c>
      <c r="AU15" s="4">
        <v>116</v>
      </c>
    </row>
    <row r="16" spans="1:47" x14ac:dyDescent="0.45">
      <c r="A16" s="4" t="s">
        <v>363</v>
      </c>
      <c r="B16" s="4">
        <v>112</v>
      </c>
      <c r="C16" s="4">
        <v>230</v>
      </c>
      <c r="D16" s="4">
        <v>230</v>
      </c>
      <c r="E16" s="4">
        <v>230</v>
      </c>
      <c r="F16" s="4">
        <v>230</v>
      </c>
      <c r="G16" s="4">
        <v>230</v>
      </c>
      <c r="H16" s="4">
        <v>230</v>
      </c>
      <c r="I16" s="4">
        <v>230</v>
      </c>
      <c r="J16" s="4">
        <v>230</v>
      </c>
      <c r="K16" s="4">
        <v>230</v>
      </c>
      <c r="L16" s="4">
        <v>230</v>
      </c>
      <c r="M16" s="4">
        <v>230</v>
      </c>
      <c r="N16" s="4">
        <v>230</v>
      </c>
      <c r="O16" s="4">
        <v>230</v>
      </c>
      <c r="P16" s="4">
        <v>230</v>
      </c>
      <c r="Q16" s="4">
        <v>230</v>
      </c>
      <c r="R16" s="4">
        <v>230</v>
      </c>
      <c r="S16" s="4">
        <v>230</v>
      </c>
      <c r="T16" s="4">
        <v>230</v>
      </c>
      <c r="U16" s="4">
        <v>230</v>
      </c>
      <c r="V16" s="4">
        <v>230</v>
      </c>
      <c r="W16" s="4">
        <v>230</v>
      </c>
      <c r="X16" s="4">
        <v>230</v>
      </c>
      <c r="Y16" s="4">
        <v>230</v>
      </c>
      <c r="Z16" s="4">
        <v>230</v>
      </c>
      <c r="AA16" s="4">
        <v>230</v>
      </c>
      <c r="AB16" s="4">
        <v>230</v>
      </c>
      <c r="AD16" s="4">
        <v>57</v>
      </c>
      <c r="AE16" s="4">
        <v>54</v>
      </c>
      <c r="AF16" s="4">
        <v>117</v>
      </c>
      <c r="AG16" s="4">
        <v>118</v>
      </c>
      <c r="AH16" s="4">
        <v>118</v>
      </c>
      <c r="AI16" s="4">
        <v>118</v>
      </c>
      <c r="AJ16" s="4">
        <v>123</v>
      </c>
      <c r="AK16" s="4">
        <v>60</v>
      </c>
      <c r="AP16" s="4">
        <v>74</v>
      </c>
      <c r="AT16" s="4">
        <v>66</v>
      </c>
      <c r="AU16" s="4">
        <v>205</v>
      </c>
    </row>
    <row r="17" spans="1:47" x14ac:dyDescent="0.45">
      <c r="A17" s="4" t="s">
        <v>337</v>
      </c>
      <c r="B17" s="4">
        <v>467</v>
      </c>
      <c r="AF17" s="4">
        <v>765</v>
      </c>
      <c r="AG17" s="4">
        <v>880</v>
      </c>
      <c r="AH17" s="4">
        <v>992</v>
      </c>
      <c r="AI17" s="4">
        <v>1107</v>
      </c>
      <c r="AJ17" s="4">
        <v>1211</v>
      </c>
      <c r="AK17" s="4">
        <v>174</v>
      </c>
      <c r="AT17" s="4">
        <v>191</v>
      </c>
      <c r="AU17" s="4">
        <v>234</v>
      </c>
    </row>
    <row r="18" spans="1:47" x14ac:dyDescent="0.45">
      <c r="A18" s="4" t="s">
        <v>338</v>
      </c>
      <c r="B18" s="4">
        <v>112</v>
      </c>
      <c r="AF18" s="4">
        <v>119</v>
      </c>
      <c r="AG18" s="4">
        <v>119</v>
      </c>
      <c r="AH18" s="4">
        <v>119</v>
      </c>
      <c r="AI18" s="4">
        <v>119</v>
      </c>
      <c r="AJ18" s="4">
        <v>124</v>
      </c>
      <c r="AK18" s="4">
        <v>277</v>
      </c>
      <c r="AT18" s="4">
        <v>67</v>
      </c>
      <c r="AU18" s="4">
        <v>295</v>
      </c>
    </row>
    <row r="19" spans="1:47" x14ac:dyDescent="0.45">
      <c r="A19" s="4" t="s">
        <v>339</v>
      </c>
      <c r="B19" s="4">
        <v>527</v>
      </c>
      <c r="AF19" s="4">
        <v>787</v>
      </c>
      <c r="AG19" s="4">
        <v>900</v>
      </c>
      <c r="AH19" s="4">
        <v>1014</v>
      </c>
      <c r="AI19" s="4">
        <v>1128</v>
      </c>
      <c r="AJ19" s="4">
        <v>1231</v>
      </c>
      <c r="AT19" s="4">
        <v>212</v>
      </c>
    </row>
    <row r="20" spans="1:47" x14ac:dyDescent="0.45">
      <c r="A20" s="4" t="s">
        <v>340</v>
      </c>
      <c r="B20" s="4">
        <v>202</v>
      </c>
      <c r="AF20" s="4">
        <v>155</v>
      </c>
      <c r="AG20" s="4">
        <v>155</v>
      </c>
      <c r="AH20" s="4">
        <v>155</v>
      </c>
      <c r="AI20" s="4">
        <v>155</v>
      </c>
      <c r="AJ20" s="4">
        <v>160</v>
      </c>
      <c r="AT20" s="4">
        <v>103</v>
      </c>
    </row>
    <row r="21" spans="1:47" s="20" customFormat="1" x14ac:dyDescent="0.45">
      <c r="A21" s="20" t="s">
        <v>490</v>
      </c>
      <c r="AD21" s="4">
        <v>107</v>
      </c>
      <c r="AE21" s="4">
        <v>116</v>
      </c>
      <c r="AF21" s="4">
        <v>695</v>
      </c>
      <c r="AG21" s="4">
        <v>583</v>
      </c>
      <c r="AH21" s="4">
        <v>467</v>
      </c>
      <c r="AI21" s="4">
        <v>354</v>
      </c>
      <c r="AJ21" s="4">
        <v>238</v>
      </c>
      <c r="AL21" s="4">
        <v>113</v>
      </c>
    </row>
    <row r="22" spans="1:47" s="20" customFormat="1" x14ac:dyDescent="0.45">
      <c r="A22" s="20" t="s">
        <v>492</v>
      </c>
      <c r="AD22" s="4">
        <v>81</v>
      </c>
      <c r="AE22" s="4">
        <v>79</v>
      </c>
      <c r="AF22" s="4">
        <v>125</v>
      </c>
      <c r="AG22" s="4">
        <v>125</v>
      </c>
      <c r="AH22" s="4">
        <v>125</v>
      </c>
      <c r="AI22" s="4">
        <v>125</v>
      </c>
      <c r="AJ22" s="4">
        <v>130</v>
      </c>
      <c r="AL22" s="4">
        <v>67</v>
      </c>
    </row>
    <row r="23" spans="1:47" x14ac:dyDescent="0.45">
      <c r="A23" s="4" t="s">
        <v>365</v>
      </c>
      <c r="B23" s="4" t="str">
        <f>"LTM_1450_8.1/"&amp;B1&amp;".png"</f>
        <v>LTM_1450_8.1/BODY.png</v>
      </c>
      <c r="C23" s="4" t="str">
        <f t="shared" ref="C23:AU23" si="0">"LTM_1450_8.1/"&amp;C1&amp;".png"</f>
        <v>LTM_1450_8.1/T_16.1.png</v>
      </c>
      <c r="D23" s="4" t="str">
        <f t="shared" si="0"/>
        <v>LTM_1450_8.1/T_21.4.png</v>
      </c>
      <c r="E23" s="4" t="str">
        <f t="shared" si="0"/>
        <v>LTM_1450_8.1/T_26.6.png</v>
      </c>
      <c r="F23" s="4" t="str">
        <f t="shared" si="0"/>
        <v>LTM_1450_8.1/T_31.9.png</v>
      </c>
      <c r="G23" s="4" t="str">
        <f t="shared" si="0"/>
        <v>LTM_1450_8.1/T_32.8.png</v>
      </c>
      <c r="H23" s="4" t="str">
        <f t="shared" si="0"/>
        <v>LTM_1450_8.1/T_37.2.png</v>
      </c>
      <c r="I23" s="4" t="str">
        <f t="shared" si="0"/>
        <v>LTM_1450_8.1/T_42.5.png</v>
      </c>
      <c r="J23" s="4" t="str">
        <f t="shared" si="0"/>
        <v>LTM_1450_8.1/T_44.3.png</v>
      </c>
      <c r="K23" s="4" t="str">
        <f t="shared" si="0"/>
        <v>LTM_1450_8.1/T_47.8.png</v>
      </c>
      <c r="L23" s="4" t="str">
        <f t="shared" si="0"/>
        <v>LTM_1450_8.1/T_49.6.png</v>
      </c>
      <c r="M23" s="4" t="str">
        <f t="shared" si="0"/>
        <v>LTM_1450_8.1/T_53.1.png</v>
      </c>
      <c r="N23" s="4" t="str">
        <f t="shared" si="0"/>
        <v>LTM_1450_8.1/T_55.8.png</v>
      </c>
      <c r="O23" s="4" t="str">
        <f t="shared" si="0"/>
        <v>LTM_1450_8.1/T_58.3.png</v>
      </c>
      <c r="P23" s="4" t="str">
        <f t="shared" si="0"/>
        <v>LTM_1450_8.1/T_61.1.png</v>
      </c>
      <c r="Q23" s="4" t="str">
        <f t="shared" si="0"/>
        <v>LTM_1450_8.1/T_63.6.png</v>
      </c>
      <c r="R23" s="4" t="str">
        <f t="shared" si="0"/>
        <v>LTM_1450_8.1/T_66.4.png</v>
      </c>
      <c r="S23" s="4" t="str">
        <f t="shared" si="0"/>
        <v>LTM_1450_8.1/T_68.9.png</v>
      </c>
      <c r="T23" s="4" t="str">
        <f t="shared" si="0"/>
        <v>LTM_1450_8.1/T_71.7.png</v>
      </c>
      <c r="U23" s="4" t="str">
        <f t="shared" si="0"/>
        <v>LTM_1450_8.1/T_73.5.png</v>
      </c>
      <c r="V23" s="4" t="str">
        <f t="shared" si="0"/>
        <v>LTM_1450_8.1/T_74.2.png</v>
      </c>
      <c r="W23" s="4" t="str">
        <f t="shared" si="0"/>
        <v>LTM_1450_8.1/T_77.png</v>
      </c>
      <c r="X23" s="4" t="str">
        <f t="shared" si="0"/>
        <v>LTM_1450_8.1/T_78.8.png</v>
      </c>
      <c r="Y23" s="4" t="str">
        <f t="shared" si="0"/>
        <v>LTM_1450_8.1/T_79.5.png</v>
      </c>
      <c r="Z23" s="4" t="str">
        <f t="shared" si="0"/>
        <v>LTM_1450_8.1/T_82.2.png</v>
      </c>
      <c r="AA23" s="4" t="str">
        <f t="shared" si="0"/>
        <v>LTM_1450_8.1/T_84.1.png</v>
      </c>
      <c r="AB23" s="4" t="str">
        <f t="shared" si="0"/>
        <v>LTM_1450_8.1/T_85.png</v>
      </c>
      <c r="AC23" s="4" t="str">
        <f t="shared" si="0"/>
        <v>LTM_1450_8.1/A_4.png</v>
      </c>
      <c r="AD23" s="4" t="str">
        <f t="shared" si="0"/>
        <v>LTM_1450_8.1/A_2.3.png</v>
      </c>
      <c r="AE23" s="4" t="str">
        <f t="shared" si="0"/>
        <v>LTM_1450_8.1/A_0.png</v>
      </c>
      <c r="AF23" s="4" t="str">
        <f t="shared" si="0"/>
        <v>LTM_1450_8.1/K_7.png</v>
      </c>
      <c r="AG23" s="4" t="str">
        <f t="shared" si="0"/>
        <v>LTM_1450_8.1/K_14.png</v>
      </c>
      <c r="AH23" s="4" t="str">
        <f t="shared" si="0"/>
        <v>LTM_1450_8.1/K_21.png</v>
      </c>
      <c r="AI23" s="4" t="str">
        <f t="shared" si="0"/>
        <v>LTM_1450_8.1/K_28.png</v>
      </c>
      <c r="AJ23" s="4" t="str">
        <f t="shared" si="0"/>
        <v>LTM_1450_8.1/K_35.png</v>
      </c>
      <c r="AK23" s="4" t="str">
        <f t="shared" si="0"/>
        <v>LTM_1450_8.1/F9m_nsbs.png</v>
      </c>
      <c r="AL23" s="4" t="str">
        <f t="shared" si="0"/>
        <v>LTM_1450_8.1/F2m_TF_a.png</v>
      </c>
      <c r="AM23" s="4" t="str">
        <f t="shared" si="0"/>
        <v>LTM_1450_8.1/NA_3.5m.png</v>
      </c>
      <c r="AN23" s="4" t="str">
        <f t="shared" si="0"/>
        <v>LTM_1450_8.1/NA_7m.png</v>
      </c>
      <c r="AO23" s="4" t="str">
        <f t="shared" si="0"/>
        <v>LTM_1450_8.1/NA_14m.png</v>
      </c>
      <c r="AP23" s="4" t="str">
        <f t="shared" si="0"/>
        <v>LTM_1450_8.1/2m_NI_rs.png</v>
      </c>
      <c r="AQ23" s="4" t="str">
        <f t="shared" si="0"/>
        <v>LTM_1450_8.1/NI_3.5m.png</v>
      </c>
      <c r="AR23" s="4" t="str">
        <f t="shared" si="0"/>
        <v>LTM_1450_8.1/NI_7m.png</v>
      </c>
      <c r="AS23" s="4" t="str">
        <f t="shared" si="0"/>
        <v>LTM_1450_8.1/NI_14m.png</v>
      </c>
      <c r="AT23" s="4" t="str">
        <f t="shared" si="0"/>
        <v>LTM_1450_8.1/3m_N_head.png</v>
      </c>
      <c r="AU23" s="4" t="str">
        <f t="shared" si="0"/>
        <v>LTM_1450_8.1/L.png</v>
      </c>
    </row>
    <row r="24" spans="1:47" x14ac:dyDescent="0.45">
      <c r="A24" s="4" t="s">
        <v>364</v>
      </c>
      <c r="B24" s="4">
        <v>13</v>
      </c>
      <c r="C24" s="4">
        <v>12</v>
      </c>
      <c r="D24" s="4">
        <v>12</v>
      </c>
      <c r="E24" s="4">
        <v>12</v>
      </c>
      <c r="F24" s="4">
        <v>12</v>
      </c>
      <c r="G24" s="4">
        <v>12</v>
      </c>
      <c r="H24" s="4">
        <v>12</v>
      </c>
      <c r="I24" s="4">
        <v>12</v>
      </c>
      <c r="J24" s="4">
        <v>12</v>
      </c>
      <c r="K24" s="4">
        <v>12</v>
      </c>
      <c r="L24" s="4">
        <v>12</v>
      </c>
      <c r="M24" s="4">
        <v>12</v>
      </c>
      <c r="N24" s="4">
        <v>12</v>
      </c>
      <c r="O24" s="4">
        <v>12</v>
      </c>
      <c r="P24" s="4">
        <v>12</v>
      </c>
      <c r="Q24" s="4">
        <v>12</v>
      </c>
      <c r="R24" s="4">
        <v>12</v>
      </c>
      <c r="S24" s="4">
        <v>12</v>
      </c>
      <c r="T24" s="4">
        <v>12</v>
      </c>
      <c r="U24" s="4">
        <v>12</v>
      </c>
      <c r="V24" s="4">
        <v>12</v>
      </c>
      <c r="W24" s="4">
        <v>12</v>
      </c>
      <c r="X24" s="4">
        <v>12</v>
      </c>
      <c r="Y24" s="4">
        <v>12</v>
      </c>
      <c r="Z24" s="4">
        <v>12</v>
      </c>
      <c r="AA24" s="4">
        <v>12</v>
      </c>
      <c r="AB24" s="4">
        <v>12</v>
      </c>
      <c r="AC24" s="4">
        <v>9</v>
      </c>
      <c r="AD24" s="4">
        <v>9</v>
      </c>
      <c r="AE24" s="4">
        <v>9</v>
      </c>
      <c r="AF24" s="4">
        <v>8</v>
      </c>
      <c r="AG24" s="4">
        <v>8</v>
      </c>
      <c r="AH24" s="4">
        <v>8</v>
      </c>
      <c r="AI24" s="4">
        <v>8</v>
      </c>
      <c r="AJ24" s="4">
        <v>8</v>
      </c>
      <c r="AK24" s="4">
        <v>8</v>
      </c>
      <c r="AL24" s="4">
        <v>8</v>
      </c>
      <c r="AM24" s="4">
        <v>8</v>
      </c>
      <c r="AN24" s="4">
        <v>8</v>
      </c>
      <c r="AO24" s="4">
        <v>8</v>
      </c>
      <c r="AP24" s="4">
        <v>8</v>
      </c>
      <c r="AQ24" s="4">
        <v>8</v>
      </c>
      <c r="AR24" s="4">
        <v>8</v>
      </c>
      <c r="AS24" s="4">
        <v>8</v>
      </c>
      <c r="AT24" s="4">
        <v>8</v>
      </c>
      <c r="AU24" s="4">
        <v>15</v>
      </c>
    </row>
    <row r="25" spans="1:47" x14ac:dyDescent="0.45">
      <c r="A25" s="4" t="s">
        <v>372</v>
      </c>
      <c r="B25" s="4">
        <v>617</v>
      </c>
    </row>
    <row r="26" spans="1:47" x14ac:dyDescent="0.45">
      <c r="A26" s="4" t="s">
        <v>379</v>
      </c>
      <c r="B26" s="4">
        <v>337</v>
      </c>
    </row>
    <row r="28" spans="1:47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</row>
    <row r="37" spans="3:16" x14ac:dyDescent="0.45">
      <c r="H37" s="6"/>
      <c r="I37" s="6"/>
      <c r="J37" s="6"/>
      <c r="K37" s="6"/>
      <c r="L37" s="6"/>
      <c r="M37" s="6"/>
      <c r="N37" s="6"/>
      <c r="O37" s="6"/>
      <c r="P37" s="6"/>
    </row>
    <row r="40" spans="3:16" x14ac:dyDescent="0.45">
      <c r="C40" s="6"/>
    </row>
    <row r="41" spans="3:16" x14ac:dyDescent="0.45">
      <c r="C41" s="6"/>
    </row>
    <row r="42" spans="3:16" x14ac:dyDescent="0.45">
      <c r="C42" s="6"/>
    </row>
    <row r="43" spans="3:16" x14ac:dyDescent="0.45">
      <c r="C43" s="6"/>
    </row>
    <row r="44" spans="3:16" x14ac:dyDescent="0.25">
      <c r="C44" s="6"/>
    </row>
    <row r="45" spans="3:16" x14ac:dyDescent="0.25">
      <c r="C45" s="6"/>
    </row>
    <row r="46" spans="3:16" x14ac:dyDescent="0.25">
      <c r="C46" s="6"/>
    </row>
    <row r="47" spans="3:16" x14ac:dyDescent="0.25">
      <c r="C47" s="6"/>
    </row>
    <row r="48" spans="3:16" x14ac:dyDescent="0.25">
      <c r="C48" s="6"/>
    </row>
  </sheetData>
  <sortState ref="C33:C58">
    <sortCondition ref="C33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zoomScaleNormal="85" zoomScalePageLayoutView="85" workbookViewId="0">
      <selection activeCell="B24" sqref="B24:X24"/>
    </sheetView>
  </sheetViews>
  <sheetFormatPr baseColWidth="10" defaultColWidth="11.140625" defaultRowHeight="18" x14ac:dyDescent="0.25"/>
  <sheetData>
    <row r="1" spans="1:24" x14ac:dyDescent="0.45">
      <c r="A1" s="4" t="s">
        <v>350</v>
      </c>
      <c r="B1" s="4" t="s">
        <v>0</v>
      </c>
      <c r="C1" s="4" t="s">
        <v>107</v>
      </c>
      <c r="D1" s="4" t="s">
        <v>108</v>
      </c>
      <c r="E1" s="4" t="s">
        <v>109</v>
      </c>
      <c r="F1" s="4" t="s">
        <v>110</v>
      </c>
      <c r="G1" s="4" t="s">
        <v>111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116</v>
      </c>
      <c r="M1" s="4" t="s">
        <v>178</v>
      </c>
      <c r="N1" s="4" t="s">
        <v>99</v>
      </c>
      <c r="O1" s="4" t="s">
        <v>100</v>
      </c>
      <c r="P1" s="4" t="s">
        <v>29</v>
      </c>
      <c r="Q1" s="6" t="s">
        <v>101</v>
      </c>
      <c r="R1" s="6" t="s">
        <v>102</v>
      </c>
      <c r="S1" s="6" t="s">
        <v>103</v>
      </c>
      <c r="T1" s="6" t="s">
        <v>104</v>
      </c>
      <c r="U1" s="6" t="s">
        <v>105</v>
      </c>
      <c r="V1" s="6" t="s">
        <v>106</v>
      </c>
      <c r="W1" s="4" t="s">
        <v>325</v>
      </c>
      <c r="X1" s="6" t="s">
        <v>98</v>
      </c>
    </row>
    <row r="2" spans="1:24" x14ac:dyDescent="0.45">
      <c r="A2" s="4" t="s">
        <v>351</v>
      </c>
      <c r="B2" s="5"/>
      <c r="C2" s="4" t="s">
        <v>385</v>
      </c>
      <c r="D2" s="4" t="s">
        <v>385</v>
      </c>
      <c r="E2" s="4" t="s">
        <v>385</v>
      </c>
      <c r="F2" s="4" t="s">
        <v>385</v>
      </c>
      <c r="G2" s="4" t="s">
        <v>385</v>
      </c>
      <c r="H2" s="4" t="s">
        <v>385</v>
      </c>
      <c r="I2" s="4" t="s">
        <v>385</v>
      </c>
      <c r="J2" s="4" t="s">
        <v>385</v>
      </c>
      <c r="K2" s="4" t="s">
        <v>385</v>
      </c>
      <c r="L2" s="4" t="s">
        <v>385</v>
      </c>
      <c r="M2" s="4" t="s">
        <v>509</v>
      </c>
      <c r="N2" s="4"/>
      <c r="O2" s="4" t="s">
        <v>516</v>
      </c>
      <c r="P2" s="4" t="s">
        <v>514</v>
      </c>
      <c r="Q2" s="4"/>
      <c r="R2" s="4"/>
      <c r="S2" s="4"/>
      <c r="T2" s="4"/>
      <c r="U2" s="4"/>
      <c r="V2" s="4" t="s">
        <v>517</v>
      </c>
      <c r="W2" s="4"/>
      <c r="X2" s="4"/>
    </row>
    <row r="3" spans="1:24" x14ac:dyDescent="0.45">
      <c r="A3" s="4" t="s">
        <v>352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 t="s">
        <v>509</v>
      </c>
      <c r="X3" s="4" t="s">
        <v>385</v>
      </c>
    </row>
    <row r="4" spans="1:24" x14ac:dyDescent="0.45">
      <c r="A4" s="4" t="s">
        <v>353</v>
      </c>
      <c r="B4" s="7"/>
      <c r="C4" s="4"/>
      <c r="D4" s="4"/>
      <c r="E4" s="4"/>
      <c r="F4" s="4"/>
      <c r="G4" s="4"/>
      <c r="H4" s="4"/>
      <c r="I4" s="4"/>
      <c r="J4" s="4"/>
      <c r="K4" s="4"/>
      <c r="L4" s="4"/>
      <c r="M4" s="4" t="b">
        <v>0</v>
      </c>
      <c r="N4" s="4" t="b">
        <v>0</v>
      </c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45">
      <c r="A5" s="4" t="s">
        <v>354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>
        <v>4</v>
      </c>
      <c r="N5" s="4">
        <v>2.2999999999999998</v>
      </c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45">
      <c r="A6" s="4" t="s">
        <v>355</v>
      </c>
      <c r="B6" s="4" t="s">
        <v>386</v>
      </c>
      <c r="C6" s="4" t="s">
        <v>387</v>
      </c>
      <c r="D6" s="4" t="s">
        <v>387</v>
      </c>
      <c r="E6" s="4" t="s">
        <v>387</v>
      </c>
      <c r="F6" s="4" t="s">
        <v>387</v>
      </c>
      <c r="G6" s="4" t="s">
        <v>387</v>
      </c>
      <c r="H6" s="4" t="s">
        <v>387</v>
      </c>
      <c r="I6" s="4" t="s">
        <v>387</v>
      </c>
      <c r="J6" s="4" t="s">
        <v>387</v>
      </c>
      <c r="K6" s="4" t="s">
        <v>387</v>
      </c>
      <c r="L6" s="4" t="s">
        <v>387</v>
      </c>
      <c r="M6" s="4" t="s">
        <v>389</v>
      </c>
      <c r="N6" s="4" t="s">
        <v>389</v>
      </c>
      <c r="O6" s="4" t="s">
        <v>388</v>
      </c>
      <c r="P6" s="4" t="s">
        <v>388</v>
      </c>
      <c r="Q6" s="4" t="s">
        <v>388</v>
      </c>
      <c r="R6" s="4" t="s">
        <v>388</v>
      </c>
      <c r="S6" s="4" t="s">
        <v>388</v>
      </c>
      <c r="T6" s="4" t="s">
        <v>388</v>
      </c>
      <c r="U6" s="4" t="s">
        <v>388</v>
      </c>
      <c r="V6" s="4" t="s">
        <v>388</v>
      </c>
      <c r="W6" s="4" t="s">
        <v>425</v>
      </c>
      <c r="X6" s="4" t="s">
        <v>425</v>
      </c>
    </row>
    <row r="7" spans="1:24" x14ac:dyDescent="0.45">
      <c r="A7" s="4" t="s">
        <v>356</v>
      </c>
      <c r="B7" s="4">
        <v>75</v>
      </c>
      <c r="C7" s="4">
        <v>860</v>
      </c>
      <c r="D7" s="4">
        <v>770</v>
      </c>
      <c r="E7" s="4">
        <v>677</v>
      </c>
      <c r="F7" s="4">
        <v>583</v>
      </c>
      <c r="G7" s="4">
        <v>490</v>
      </c>
      <c r="H7" s="4">
        <v>396</v>
      </c>
      <c r="I7" s="4">
        <v>303</v>
      </c>
      <c r="J7" s="4">
        <v>210</v>
      </c>
      <c r="K7" s="4">
        <v>118</v>
      </c>
      <c r="L7" s="4">
        <v>53</v>
      </c>
      <c r="M7" s="4">
        <v>105</v>
      </c>
      <c r="N7" s="4">
        <v>120</v>
      </c>
      <c r="O7" s="4">
        <v>129</v>
      </c>
      <c r="P7" s="4">
        <v>207</v>
      </c>
      <c r="Q7" s="4">
        <v>71</v>
      </c>
      <c r="R7" s="4">
        <v>133</v>
      </c>
      <c r="S7" s="4">
        <v>99</v>
      </c>
      <c r="T7" s="4">
        <v>71</v>
      </c>
      <c r="U7" s="4">
        <v>133</v>
      </c>
      <c r="V7" s="4">
        <v>78</v>
      </c>
      <c r="W7" s="4">
        <v>457</v>
      </c>
      <c r="X7" s="4">
        <v>381</v>
      </c>
    </row>
    <row r="8" spans="1:24" x14ac:dyDescent="0.45">
      <c r="A8" s="4" t="s">
        <v>357</v>
      </c>
      <c r="B8" s="4">
        <v>408</v>
      </c>
      <c r="C8" s="4">
        <v>158</v>
      </c>
      <c r="D8" s="4">
        <v>158</v>
      </c>
      <c r="E8" s="4">
        <v>158</v>
      </c>
      <c r="F8" s="4">
        <v>158</v>
      </c>
      <c r="G8" s="4">
        <v>158</v>
      </c>
      <c r="H8" s="4">
        <v>158</v>
      </c>
      <c r="I8" s="4">
        <v>158</v>
      </c>
      <c r="J8" s="4">
        <v>158</v>
      </c>
      <c r="K8" s="4">
        <v>158</v>
      </c>
      <c r="L8" s="4">
        <v>158</v>
      </c>
      <c r="M8" s="4">
        <v>170</v>
      </c>
      <c r="N8" s="4">
        <v>184</v>
      </c>
      <c r="O8" s="4">
        <v>172</v>
      </c>
      <c r="P8" s="4">
        <v>484</v>
      </c>
      <c r="Q8" s="4">
        <v>172</v>
      </c>
      <c r="R8" s="4">
        <v>172</v>
      </c>
      <c r="S8" s="4">
        <v>173</v>
      </c>
      <c r="T8" s="4">
        <v>167</v>
      </c>
      <c r="U8" s="4">
        <v>167</v>
      </c>
      <c r="V8" s="4">
        <v>161</v>
      </c>
      <c r="W8" s="4">
        <v>411</v>
      </c>
      <c r="X8" s="4">
        <v>424</v>
      </c>
    </row>
    <row r="9" spans="1:24" x14ac:dyDescent="0.45">
      <c r="A9" s="4" t="s">
        <v>358</v>
      </c>
      <c r="B9" s="4">
        <v>450</v>
      </c>
      <c r="C9" s="4">
        <v>1419</v>
      </c>
      <c r="D9" s="4">
        <v>1508</v>
      </c>
      <c r="E9" s="4">
        <v>1601</v>
      </c>
      <c r="F9" s="4">
        <v>1695</v>
      </c>
      <c r="G9" s="4">
        <v>1789</v>
      </c>
      <c r="H9" s="4">
        <v>1882</v>
      </c>
      <c r="I9" s="4">
        <v>1975</v>
      </c>
      <c r="J9" s="4">
        <v>2067</v>
      </c>
      <c r="K9" s="4">
        <v>2160</v>
      </c>
      <c r="L9" s="4">
        <v>2223</v>
      </c>
      <c r="M9" s="4">
        <v>231</v>
      </c>
      <c r="N9" s="4">
        <v>188</v>
      </c>
      <c r="O9" s="4">
        <v>203</v>
      </c>
      <c r="P9" s="4">
        <v>540</v>
      </c>
      <c r="Q9" s="4">
        <v>320</v>
      </c>
      <c r="R9" s="4">
        <v>631</v>
      </c>
      <c r="S9" s="4">
        <v>168</v>
      </c>
      <c r="T9" s="4">
        <v>322</v>
      </c>
      <c r="U9" s="4">
        <v>631</v>
      </c>
      <c r="V9" s="4"/>
      <c r="W9" s="4"/>
      <c r="X9" s="4"/>
    </row>
    <row r="10" spans="1:24" x14ac:dyDescent="0.45">
      <c r="A10" s="4" t="s">
        <v>359</v>
      </c>
      <c r="B10" s="5">
        <v>272</v>
      </c>
      <c r="C10" s="4">
        <v>188</v>
      </c>
      <c r="D10" s="4">
        <v>188</v>
      </c>
      <c r="E10" s="4">
        <v>188</v>
      </c>
      <c r="F10" s="4">
        <v>188</v>
      </c>
      <c r="G10" s="4">
        <v>188</v>
      </c>
      <c r="H10" s="4">
        <v>188</v>
      </c>
      <c r="I10" s="4">
        <v>188</v>
      </c>
      <c r="J10" s="4">
        <v>188</v>
      </c>
      <c r="K10" s="4">
        <v>188</v>
      </c>
      <c r="L10" s="4">
        <v>188</v>
      </c>
      <c r="M10" s="4">
        <v>160</v>
      </c>
      <c r="N10" s="4">
        <v>189</v>
      </c>
      <c r="O10" s="4">
        <v>172</v>
      </c>
      <c r="P10" s="4">
        <v>512</v>
      </c>
      <c r="Q10" s="4">
        <v>172</v>
      </c>
      <c r="R10" s="4">
        <v>172</v>
      </c>
      <c r="S10" s="4">
        <v>166</v>
      </c>
      <c r="T10" s="4">
        <v>167</v>
      </c>
      <c r="U10" s="4">
        <v>167</v>
      </c>
      <c r="V10" s="4"/>
      <c r="W10" s="4"/>
      <c r="X10" s="4"/>
    </row>
    <row r="11" spans="1:24" x14ac:dyDescent="0.45">
      <c r="A11" s="4" t="s">
        <v>360</v>
      </c>
      <c r="B11" s="4"/>
      <c r="C11" s="4">
        <v>1352</v>
      </c>
      <c r="D11" s="4">
        <v>1262</v>
      </c>
      <c r="E11" s="4">
        <v>1169</v>
      </c>
      <c r="F11" s="4">
        <v>1075</v>
      </c>
      <c r="G11" s="4">
        <v>982</v>
      </c>
      <c r="H11" s="4">
        <v>888</v>
      </c>
      <c r="I11" s="4">
        <v>795</v>
      </c>
      <c r="J11" s="4">
        <v>702</v>
      </c>
      <c r="K11" s="4">
        <v>610</v>
      </c>
      <c r="L11" s="4">
        <v>545</v>
      </c>
      <c r="M11" s="4">
        <v>207</v>
      </c>
      <c r="P11" s="4"/>
      <c r="Q11" s="4"/>
      <c r="R11" s="4"/>
      <c r="S11" s="4"/>
      <c r="T11" s="4"/>
      <c r="U11" s="4"/>
      <c r="V11" s="4"/>
      <c r="W11" s="4"/>
      <c r="X11" s="4"/>
    </row>
    <row r="12" spans="1:24" x14ac:dyDescent="0.45">
      <c r="A12" s="4" t="s">
        <v>361</v>
      </c>
      <c r="B12" s="4"/>
      <c r="C12" s="4">
        <v>131</v>
      </c>
      <c r="D12" s="4">
        <v>131</v>
      </c>
      <c r="E12" s="4">
        <v>131</v>
      </c>
      <c r="F12" s="4">
        <v>131</v>
      </c>
      <c r="G12" s="4">
        <v>131</v>
      </c>
      <c r="H12" s="4">
        <v>131</v>
      </c>
      <c r="I12" s="4">
        <v>131</v>
      </c>
      <c r="J12" s="4">
        <v>131</v>
      </c>
      <c r="K12" s="4">
        <v>131</v>
      </c>
      <c r="L12" s="4">
        <v>131</v>
      </c>
      <c r="M12" s="4">
        <v>117</v>
      </c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45">
      <c r="A13" s="4" t="s">
        <v>401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45">
      <c r="A14" s="4" t="s">
        <v>404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45">
      <c r="A15" s="4" t="s">
        <v>362</v>
      </c>
      <c r="B15" s="4">
        <v>278</v>
      </c>
      <c r="C15" s="4">
        <v>1402</v>
      </c>
      <c r="D15" s="4">
        <v>1491</v>
      </c>
      <c r="E15" s="4">
        <v>1583</v>
      </c>
      <c r="F15" s="4">
        <v>1678</v>
      </c>
      <c r="G15" s="4">
        <v>1772</v>
      </c>
      <c r="H15" s="4">
        <v>1864</v>
      </c>
      <c r="I15" s="4">
        <v>1957</v>
      </c>
      <c r="J15" s="4">
        <v>2049</v>
      </c>
      <c r="K15" s="4">
        <v>2142</v>
      </c>
      <c r="L15" s="4">
        <v>2206</v>
      </c>
      <c r="M15" s="4"/>
      <c r="N15" s="4">
        <v>206</v>
      </c>
      <c r="P15" s="4">
        <v>322</v>
      </c>
      <c r="R15" s="4"/>
      <c r="S15" s="4">
        <v>168</v>
      </c>
      <c r="T15" s="4"/>
      <c r="U15" s="4"/>
      <c r="V15" s="4">
        <v>159</v>
      </c>
      <c r="W15" s="4">
        <v>201</v>
      </c>
      <c r="X15" s="4">
        <v>374</v>
      </c>
    </row>
    <row r="16" spans="1:24" x14ac:dyDescent="0.45">
      <c r="A16" s="4" t="s">
        <v>363</v>
      </c>
      <c r="B16" s="4">
        <v>196</v>
      </c>
      <c r="C16" s="4">
        <v>131</v>
      </c>
      <c r="D16" s="4">
        <v>131</v>
      </c>
      <c r="E16" s="4">
        <v>131</v>
      </c>
      <c r="F16" s="4">
        <v>131</v>
      </c>
      <c r="G16" s="4">
        <v>131</v>
      </c>
      <c r="H16" s="4">
        <v>131</v>
      </c>
      <c r="I16" s="4">
        <v>131</v>
      </c>
      <c r="J16" s="4">
        <v>131</v>
      </c>
      <c r="K16" s="4">
        <v>131</v>
      </c>
      <c r="L16" s="4">
        <v>131</v>
      </c>
      <c r="M16" s="4"/>
      <c r="N16" s="4">
        <v>112</v>
      </c>
      <c r="P16" s="4">
        <v>90</v>
      </c>
      <c r="R16" s="4"/>
      <c r="S16" s="4">
        <v>127</v>
      </c>
      <c r="T16" s="4"/>
      <c r="U16" s="4"/>
      <c r="V16" s="4">
        <v>109</v>
      </c>
      <c r="W16" s="4">
        <v>123</v>
      </c>
      <c r="X16" s="4">
        <v>172</v>
      </c>
    </row>
    <row r="17" spans="1:29" x14ac:dyDescent="0.45">
      <c r="A17" s="4" t="s">
        <v>337</v>
      </c>
      <c r="B17" s="4">
        <v>319</v>
      </c>
      <c r="C17" s="20">
        <v>1392</v>
      </c>
      <c r="D17" s="20">
        <v>1481</v>
      </c>
      <c r="E17" s="20">
        <v>1573</v>
      </c>
      <c r="F17" s="20">
        <v>1668</v>
      </c>
      <c r="G17" s="20">
        <v>1762</v>
      </c>
      <c r="H17" s="20">
        <v>1854</v>
      </c>
      <c r="I17" s="20">
        <v>1947</v>
      </c>
      <c r="J17" s="20">
        <v>2039</v>
      </c>
      <c r="K17" s="20">
        <v>2132</v>
      </c>
      <c r="L17" s="20">
        <v>2196</v>
      </c>
      <c r="M17" s="4"/>
      <c r="N17" s="4"/>
      <c r="O17" s="4"/>
      <c r="P17" s="4">
        <v>246</v>
      </c>
      <c r="Q17" s="4"/>
      <c r="R17" s="4"/>
      <c r="S17" s="4"/>
      <c r="T17" s="4"/>
      <c r="U17" s="4"/>
      <c r="V17" s="4">
        <v>172</v>
      </c>
      <c r="W17" s="4">
        <v>346</v>
      </c>
      <c r="X17" s="4"/>
    </row>
    <row r="18" spans="1:29" x14ac:dyDescent="0.45">
      <c r="A18" s="4" t="s">
        <v>338</v>
      </c>
      <c r="B18" s="4">
        <v>196</v>
      </c>
      <c r="C18" s="20">
        <v>141</v>
      </c>
      <c r="D18" s="20">
        <v>141</v>
      </c>
      <c r="E18" s="20">
        <v>141</v>
      </c>
      <c r="F18" s="20">
        <v>141</v>
      </c>
      <c r="G18" s="20">
        <v>141</v>
      </c>
      <c r="H18" s="20">
        <v>141</v>
      </c>
      <c r="I18" s="20">
        <v>141</v>
      </c>
      <c r="J18" s="20">
        <v>141</v>
      </c>
      <c r="K18" s="20">
        <v>141</v>
      </c>
      <c r="L18" s="20">
        <v>141</v>
      </c>
      <c r="M18" s="4"/>
      <c r="N18" s="4"/>
      <c r="O18" s="4"/>
      <c r="P18" s="4">
        <v>349</v>
      </c>
      <c r="Q18" s="4"/>
      <c r="R18" s="4"/>
      <c r="S18" s="4"/>
      <c r="T18" s="4"/>
      <c r="U18" s="4"/>
      <c r="V18" s="4">
        <v>116</v>
      </c>
      <c r="W18" s="4">
        <v>282</v>
      </c>
      <c r="X18" s="4"/>
    </row>
    <row r="19" spans="1:29" x14ac:dyDescent="0.45">
      <c r="A19" s="4" t="s">
        <v>339</v>
      </c>
      <c r="B19" s="4">
        <v>382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>
        <v>189</v>
      </c>
      <c r="W19" s="4"/>
      <c r="X19" s="4"/>
    </row>
    <row r="20" spans="1:29" x14ac:dyDescent="0.45">
      <c r="A20" s="4" t="s">
        <v>340</v>
      </c>
      <c r="B20" s="4">
        <v>263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>
        <v>171</v>
      </c>
      <c r="W20" s="4"/>
      <c r="X20" s="4"/>
    </row>
    <row r="21" spans="1:29" s="19" customFormat="1" x14ac:dyDescent="0.45">
      <c r="A21" s="20" t="s">
        <v>490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">
        <v>204</v>
      </c>
      <c r="O21" s="4">
        <v>191</v>
      </c>
      <c r="P21" s="20"/>
      <c r="Q21" s="20"/>
      <c r="R21" s="20"/>
      <c r="S21" s="20"/>
      <c r="T21" s="20"/>
      <c r="U21" s="20"/>
      <c r="V21" s="20"/>
      <c r="W21" s="20"/>
      <c r="X21" s="20"/>
    </row>
    <row r="22" spans="1:29" s="19" customFormat="1" x14ac:dyDescent="0.45">
      <c r="A22" s="20" t="s">
        <v>493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4">
        <v>136</v>
      </c>
      <c r="O22" s="4">
        <v>121</v>
      </c>
      <c r="P22" s="20"/>
      <c r="Q22" s="20"/>
      <c r="R22" s="20"/>
      <c r="S22" s="20"/>
      <c r="T22" s="20"/>
      <c r="U22" s="20"/>
      <c r="V22" s="20"/>
      <c r="W22" s="20"/>
      <c r="X22" s="20"/>
    </row>
    <row r="23" spans="1:29" x14ac:dyDescent="0.45">
      <c r="A23" s="4" t="s">
        <v>365</v>
      </c>
      <c r="B23" s="4" t="str">
        <f>"LTM_1400_7.1/"&amp;B1&amp;".png"</f>
        <v>LTM_1400_7.1/BODY.png</v>
      </c>
      <c r="C23" s="4" t="str">
        <f t="shared" ref="C23:X23" si="0">"LTM_1400_7.1/"&amp;C1&amp;".png"</f>
        <v>LTM_1400_7.1/T_15.4.png</v>
      </c>
      <c r="D23" s="4" t="str">
        <f t="shared" si="0"/>
        <v>LTM_1400_7.1/T_20.5.png</v>
      </c>
      <c r="E23" s="4" t="str">
        <f t="shared" si="0"/>
        <v>LTM_1400_7.1/T_25.7.png</v>
      </c>
      <c r="F23" s="4" t="str">
        <f t="shared" si="0"/>
        <v>LTM_1400_7.1/T_30.8.png</v>
      </c>
      <c r="G23" s="4" t="str">
        <f t="shared" si="0"/>
        <v>LTM_1400_7.1/T_36.png</v>
      </c>
      <c r="H23" s="4" t="str">
        <f t="shared" si="0"/>
        <v>LTM_1400_7.1/T_41.1.png</v>
      </c>
      <c r="I23" s="4" t="str">
        <f t="shared" si="0"/>
        <v>LTM_1400_7.1/T_46.3.png</v>
      </c>
      <c r="J23" s="4" t="str">
        <f t="shared" si="0"/>
        <v>LTM_1400_7.1/T_51.4.png</v>
      </c>
      <c r="K23" s="4" t="str">
        <f t="shared" si="0"/>
        <v>LTM_1400_7.1/T_56.6.png</v>
      </c>
      <c r="L23" s="4" t="str">
        <f t="shared" si="0"/>
        <v>LTM_1400_7.1/T_60.png</v>
      </c>
      <c r="M23" s="4" t="str">
        <f t="shared" si="0"/>
        <v>LTM_1400_7.1/A_4.png</v>
      </c>
      <c r="N23" s="4" t="str">
        <f t="shared" si="0"/>
        <v>LTM_1400_7.1/A_2.3.png</v>
      </c>
      <c r="O23" s="4" t="str">
        <f t="shared" si="0"/>
        <v>LTM_1400_7.1/F2m_TF_a.png</v>
      </c>
      <c r="P23" s="4" t="str">
        <f t="shared" si="0"/>
        <v>LTM_1400_7.1/F9m_nsbs.png</v>
      </c>
      <c r="Q23" s="4" t="str">
        <f t="shared" si="0"/>
        <v>LTM_1400_7.1/NA_7m.png</v>
      </c>
      <c r="R23" s="4" t="str">
        <f t="shared" si="0"/>
        <v>LTM_1400_7.1/NA_14m.png</v>
      </c>
      <c r="S23" s="4" t="str">
        <f t="shared" si="0"/>
        <v>LTM_1400_7.1/2m_NI_rs.png</v>
      </c>
      <c r="T23" s="4" t="str">
        <f t="shared" si="0"/>
        <v>LTM_1400_7.1/NI_7m.png</v>
      </c>
      <c r="U23" s="4" t="str">
        <f t="shared" si="0"/>
        <v>LTM_1400_7.1/NI_14m.png</v>
      </c>
      <c r="V23" s="4" t="str">
        <f t="shared" si="0"/>
        <v>LTM_1400_7.1/3m_N_head.png</v>
      </c>
      <c r="W23" s="4" t="str">
        <f t="shared" si="0"/>
        <v>LTM_1400_7.1/L.png</v>
      </c>
      <c r="X23" s="4" t="str">
        <f t="shared" si="0"/>
        <v>LTM_1400_7.1/Y.png</v>
      </c>
    </row>
    <row r="24" spans="1:29" x14ac:dyDescent="0.45">
      <c r="A24" s="4" t="s">
        <v>364</v>
      </c>
      <c r="B24" s="4">
        <v>13</v>
      </c>
      <c r="C24" s="4">
        <v>12</v>
      </c>
      <c r="D24" s="4">
        <v>12</v>
      </c>
      <c r="E24" s="4">
        <v>12</v>
      </c>
      <c r="F24" s="4">
        <v>12</v>
      </c>
      <c r="G24" s="4">
        <v>12</v>
      </c>
      <c r="H24" s="4">
        <v>12</v>
      </c>
      <c r="I24" s="4">
        <v>12</v>
      </c>
      <c r="J24" s="4">
        <v>12</v>
      </c>
      <c r="K24" s="4">
        <v>12</v>
      </c>
      <c r="L24" s="4">
        <v>12</v>
      </c>
      <c r="M24" s="4">
        <v>9</v>
      </c>
      <c r="N24" s="4">
        <v>9</v>
      </c>
      <c r="O24" s="4">
        <v>8</v>
      </c>
      <c r="P24" s="4">
        <v>8</v>
      </c>
      <c r="Q24" s="4">
        <v>8</v>
      </c>
      <c r="R24" s="4">
        <v>8</v>
      </c>
      <c r="S24" s="4">
        <v>8</v>
      </c>
      <c r="T24" s="4">
        <v>8</v>
      </c>
      <c r="U24" s="4">
        <v>8</v>
      </c>
      <c r="V24" s="4">
        <v>8</v>
      </c>
      <c r="W24" s="4">
        <v>15</v>
      </c>
      <c r="X24" s="4">
        <v>16</v>
      </c>
    </row>
    <row r="25" spans="1:29" x14ac:dyDescent="0.45">
      <c r="A25" s="4" t="s">
        <v>372</v>
      </c>
      <c r="B25" s="4">
        <v>501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9" x14ac:dyDescent="0.45">
      <c r="A26" s="4" t="s">
        <v>384</v>
      </c>
      <c r="B26" s="4">
        <v>407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8" spans="1:29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9"/>
      <c r="T28" s="20"/>
      <c r="U28" s="20"/>
      <c r="V28" s="20"/>
      <c r="W28" s="20"/>
      <c r="X28" s="20"/>
      <c r="Y28" s="20"/>
      <c r="Z28" s="20"/>
      <c r="AA28" s="20"/>
      <c r="AB28" s="20"/>
      <c r="AC28" s="20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8"/>
  <sheetViews>
    <sheetView zoomScale="125" zoomScaleNormal="85" zoomScalePageLayoutView="85" workbookViewId="0">
      <selection activeCell="B24" sqref="B24:AC24"/>
    </sheetView>
  </sheetViews>
  <sheetFormatPr baseColWidth="10" defaultColWidth="8.7109375" defaultRowHeight="18" x14ac:dyDescent="0.25"/>
  <sheetData>
    <row r="1" spans="1:29" x14ac:dyDescent="0.45">
      <c r="A1" s="4" t="s">
        <v>350</v>
      </c>
      <c r="B1" s="4" t="s">
        <v>0</v>
      </c>
      <c r="C1" s="4" t="s">
        <v>117</v>
      </c>
      <c r="D1" s="4" t="s">
        <v>118</v>
      </c>
      <c r="E1" s="4" t="s">
        <v>119</v>
      </c>
      <c r="F1" s="4" t="s">
        <v>120</v>
      </c>
      <c r="G1" s="4" t="s">
        <v>121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126</v>
      </c>
      <c r="M1" s="4" t="s">
        <v>127</v>
      </c>
      <c r="N1" s="4" t="s">
        <v>128</v>
      </c>
      <c r="O1" s="4" t="s">
        <v>129</v>
      </c>
      <c r="P1" s="4" t="s">
        <v>606</v>
      </c>
      <c r="Q1" s="4" t="s">
        <v>137</v>
      </c>
      <c r="R1" s="4" t="s">
        <v>427</v>
      </c>
      <c r="S1" s="9" t="s">
        <v>138</v>
      </c>
      <c r="T1" s="6" t="s">
        <v>136</v>
      </c>
      <c r="U1" s="6" t="s">
        <v>97</v>
      </c>
      <c r="V1" s="6" t="s">
        <v>130</v>
      </c>
      <c r="W1" s="6" t="s">
        <v>131</v>
      </c>
      <c r="X1" s="6" t="s">
        <v>132</v>
      </c>
      <c r="Y1" s="6" t="s">
        <v>133</v>
      </c>
      <c r="Z1" s="6" t="s">
        <v>134</v>
      </c>
      <c r="AA1" s="6" t="s">
        <v>135</v>
      </c>
      <c r="AB1" s="4" t="s">
        <v>325</v>
      </c>
      <c r="AC1" s="11" t="s">
        <v>41</v>
      </c>
    </row>
    <row r="2" spans="1:29" x14ac:dyDescent="0.45">
      <c r="A2" s="4" t="s">
        <v>351</v>
      </c>
      <c r="B2" s="5"/>
      <c r="C2" s="4" t="s">
        <v>385</v>
      </c>
      <c r="D2" s="4" t="s">
        <v>385</v>
      </c>
      <c r="E2" s="4" t="s">
        <v>385</v>
      </c>
      <c r="F2" s="4" t="s">
        <v>385</v>
      </c>
      <c r="G2" s="4" t="s">
        <v>385</v>
      </c>
      <c r="H2" s="4" t="s">
        <v>385</v>
      </c>
      <c r="I2" s="4" t="s">
        <v>385</v>
      </c>
      <c r="J2" s="4" t="s">
        <v>385</v>
      </c>
      <c r="K2" s="4" t="s">
        <v>385</v>
      </c>
      <c r="L2" s="4" t="s">
        <v>385</v>
      </c>
      <c r="M2" s="4" t="s">
        <v>385</v>
      </c>
      <c r="N2" s="4" t="s">
        <v>385</v>
      </c>
      <c r="O2" s="4" t="s">
        <v>385</v>
      </c>
      <c r="P2" s="4"/>
      <c r="Q2" s="4"/>
      <c r="R2" s="4"/>
      <c r="S2" s="9" t="s">
        <v>509</v>
      </c>
      <c r="T2" s="4" t="s">
        <v>426</v>
      </c>
      <c r="U2" s="4" t="s">
        <v>514</v>
      </c>
      <c r="V2" s="4"/>
      <c r="W2" s="4"/>
      <c r="X2" s="4"/>
      <c r="Y2" s="4"/>
      <c r="Z2" s="4"/>
      <c r="AA2" s="4" t="s">
        <v>515</v>
      </c>
      <c r="AB2" s="4"/>
      <c r="AC2" s="4"/>
    </row>
    <row r="3" spans="1:29" x14ac:dyDescent="0.45">
      <c r="A3" s="4" t="s">
        <v>352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9"/>
      <c r="T3" s="4"/>
      <c r="U3" s="4"/>
      <c r="V3" s="4"/>
      <c r="W3" s="4"/>
      <c r="X3" s="4"/>
      <c r="Y3" s="4"/>
      <c r="Z3" s="4"/>
      <c r="AA3" s="4"/>
      <c r="AB3" s="4" t="s">
        <v>509</v>
      </c>
      <c r="AC3" s="4" t="s">
        <v>513</v>
      </c>
    </row>
    <row r="4" spans="1:29" x14ac:dyDescent="0.45">
      <c r="A4" s="4" t="s">
        <v>353</v>
      </c>
      <c r="B4" s="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b">
        <v>1</v>
      </c>
      <c r="Q4" s="4" t="b">
        <v>0</v>
      </c>
      <c r="R4" s="4" t="b">
        <v>0</v>
      </c>
      <c r="S4" s="9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x14ac:dyDescent="0.45">
      <c r="A5" s="4" t="s">
        <v>354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>
        <v>3.5</v>
      </c>
      <c r="Q5" s="4">
        <v>2.5</v>
      </c>
      <c r="R5" s="4">
        <v>1</v>
      </c>
      <c r="S5" s="9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x14ac:dyDescent="0.45">
      <c r="A6" s="4" t="s">
        <v>355</v>
      </c>
      <c r="B6" s="4" t="s">
        <v>386</v>
      </c>
      <c r="C6" s="4" t="s">
        <v>387</v>
      </c>
      <c r="D6" s="4" t="s">
        <v>387</v>
      </c>
      <c r="E6" s="4" t="s">
        <v>387</v>
      </c>
      <c r="F6" s="4" t="s">
        <v>387</v>
      </c>
      <c r="G6" s="4" t="s">
        <v>387</v>
      </c>
      <c r="H6" s="4" t="s">
        <v>387</v>
      </c>
      <c r="I6" s="4" t="s">
        <v>387</v>
      </c>
      <c r="J6" s="4" t="s">
        <v>387</v>
      </c>
      <c r="K6" s="4" t="s">
        <v>387</v>
      </c>
      <c r="L6" s="4" t="s">
        <v>387</v>
      </c>
      <c r="M6" s="4" t="s">
        <v>387</v>
      </c>
      <c r="N6" s="4" t="s">
        <v>387</v>
      </c>
      <c r="O6" s="4" t="s">
        <v>387</v>
      </c>
      <c r="P6" s="4" t="s">
        <v>389</v>
      </c>
      <c r="Q6" s="4" t="s">
        <v>389</v>
      </c>
      <c r="R6" s="4" t="s">
        <v>389</v>
      </c>
      <c r="S6" s="9" t="s">
        <v>389</v>
      </c>
      <c r="T6" s="4" t="s">
        <v>388</v>
      </c>
      <c r="U6" s="4" t="s">
        <v>388</v>
      </c>
      <c r="V6" s="4" t="s">
        <v>388</v>
      </c>
      <c r="W6" s="4" t="s">
        <v>388</v>
      </c>
      <c r="X6" s="4" t="s">
        <v>388</v>
      </c>
      <c r="Y6" s="4" t="s">
        <v>388</v>
      </c>
      <c r="Z6" s="4" t="s">
        <v>388</v>
      </c>
      <c r="AA6" s="4" t="s">
        <v>388</v>
      </c>
      <c r="AB6" s="4" t="s">
        <v>425</v>
      </c>
      <c r="AC6" s="4" t="s">
        <v>425</v>
      </c>
    </row>
    <row r="7" spans="1:29" x14ac:dyDescent="0.45">
      <c r="A7" s="4" t="s">
        <v>356</v>
      </c>
      <c r="B7" s="4">
        <v>198</v>
      </c>
      <c r="C7" s="4">
        <v>1331</v>
      </c>
      <c r="D7" s="4">
        <v>1234</v>
      </c>
      <c r="E7" s="4">
        <v>1137</v>
      </c>
      <c r="F7" s="4">
        <v>1035</v>
      </c>
      <c r="G7" s="4">
        <v>938</v>
      </c>
      <c r="H7" s="4">
        <v>840</v>
      </c>
      <c r="I7" s="4">
        <v>740</v>
      </c>
      <c r="J7" s="4">
        <v>644</v>
      </c>
      <c r="K7" s="4">
        <v>543</v>
      </c>
      <c r="L7" s="4">
        <v>445</v>
      </c>
      <c r="M7" s="4">
        <v>347</v>
      </c>
      <c r="N7" s="4">
        <v>286</v>
      </c>
      <c r="O7" s="4">
        <v>262</v>
      </c>
      <c r="P7" s="4">
        <v>129</v>
      </c>
      <c r="Q7" s="4">
        <v>89</v>
      </c>
      <c r="R7" s="4">
        <v>106</v>
      </c>
      <c r="S7" s="9">
        <v>118</v>
      </c>
      <c r="T7" s="4">
        <v>83</v>
      </c>
      <c r="U7" s="4">
        <v>133</v>
      </c>
      <c r="V7" s="4">
        <v>140</v>
      </c>
      <c r="W7" s="4">
        <v>23</v>
      </c>
      <c r="X7" s="4">
        <v>97</v>
      </c>
      <c r="Y7" s="4">
        <v>141</v>
      </c>
      <c r="Z7" s="4">
        <v>23</v>
      </c>
      <c r="AA7" s="4">
        <v>92</v>
      </c>
      <c r="AB7" s="4">
        <v>417</v>
      </c>
      <c r="AC7" s="4">
        <v>293</v>
      </c>
    </row>
    <row r="8" spans="1:29" x14ac:dyDescent="0.45">
      <c r="A8" s="4" t="s">
        <v>357</v>
      </c>
      <c r="B8" s="4">
        <v>470</v>
      </c>
      <c r="C8" s="4">
        <v>201</v>
      </c>
      <c r="D8" s="4">
        <v>201</v>
      </c>
      <c r="E8" s="4">
        <v>201</v>
      </c>
      <c r="F8" s="4">
        <v>201</v>
      </c>
      <c r="G8" s="4">
        <v>201</v>
      </c>
      <c r="H8" s="4">
        <v>201</v>
      </c>
      <c r="I8" s="4">
        <v>201</v>
      </c>
      <c r="J8" s="4">
        <v>201</v>
      </c>
      <c r="K8" s="4">
        <v>201</v>
      </c>
      <c r="L8" s="4">
        <v>201</v>
      </c>
      <c r="M8" s="4">
        <v>201</v>
      </c>
      <c r="N8" s="4">
        <v>201</v>
      </c>
      <c r="O8" s="4">
        <v>201</v>
      </c>
      <c r="P8" s="4">
        <v>212</v>
      </c>
      <c r="Q8" s="4">
        <v>173</v>
      </c>
      <c r="R8" s="4">
        <v>187</v>
      </c>
      <c r="S8" s="9">
        <v>171</v>
      </c>
      <c r="T8" s="4">
        <v>188</v>
      </c>
      <c r="U8" s="4">
        <v>557</v>
      </c>
      <c r="V8" s="4">
        <v>172</v>
      </c>
      <c r="W8" s="4">
        <v>172</v>
      </c>
      <c r="X8" s="4">
        <v>172</v>
      </c>
      <c r="Y8" s="4">
        <v>168</v>
      </c>
      <c r="Z8" s="4">
        <v>168</v>
      </c>
      <c r="AA8" s="4">
        <v>165</v>
      </c>
      <c r="AB8" s="4">
        <v>443</v>
      </c>
      <c r="AC8" s="4">
        <v>524</v>
      </c>
    </row>
    <row r="9" spans="1:29" x14ac:dyDescent="0.45">
      <c r="A9" s="4" t="s">
        <v>358</v>
      </c>
      <c r="B9" s="4">
        <v>575</v>
      </c>
      <c r="C9" s="4">
        <v>1916</v>
      </c>
      <c r="D9" s="4">
        <v>2012</v>
      </c>
      <c r="E9" s="4">
        <v>2110</v>
      </c>
      <c r="F9" s="4">
        <v>2211</v>
      </c>
      <c r="G9" s="4">
        <v>2308</v>
      </c>
      <c r="H9" s="4">
        <v>2407</v>
      </c>
      <c r="I9" s="4">
        <v>2505</v>
      </c>
      <c r="J9" s="4">
        <v>2603</v>
      </c>
      <c r="K9" s="4">
        <v>2702</v>
      </c>
      <c r="L9" s="4">
        <v>2801</v>
      </c>
      <c r="M9" s="4">
        <v>2899</v>
      </c>
      <c r="N9" s="4">
        <v>2961</v>
      </c>
      <c r="O9" s="4">
        <v>2984</v>
      </c>
      <c r="P9" s="4">
        <v>250</v>
      </c>
      <c r="Q9" s="4">
        <v>157</v>
      </c>
      <c r="R9" s="4">
        <v>117</v>
      </c>
      <c r="S9" s="9">
        <v>142</v>
      </c>
      <c r="T9" s="4">
        <v>193</v>
      </c>
      <c r="U9" s="4">
        <v>483</v>
      </c>
      <c r="V9" s="4">
        <v>373</v>
      </c>
      <c r="W9" s="4">
        <v>489</v>
      </c>
      <c r="X9" s="4">
        <v>152</v>
      </c>
      <c r="Y9" s="4">
        <v>372</v>
      </c>
      <c r="Z9" s="4">
        <v>489</v>
      </c>
      <c r="AA9" s="4"/>
      <c r="AB9" s="4"/>
      <c r="AC9" s="4"/>
    </row>
    <row r="10" spans="1:29" x14ac:dyDescent="0.45">
      <c r="A10" s="4" t="s">
        <v>359</v>
      </c>
      <c r="B10" s="5">
        <v>317</v>
      </c>
      <c r="C10" s="4">
        <v>225</v>
      </c>
      <c r="D10" s="4">
        <v>225</v>
      </c>
      <c r="E10" s="4">
        <v>225</v>
      </c>
      <c r="F10" s="4">
        <v>225</v>
      </c>
      <c r="G10" s="4">
        <v>225</v>
      </c>
      <c r="H10" s="4">
        <v>225</v>
      </c>
      <c r="I10" s="4">
        <v>225</v>
      </c>
      <c r="J10" s="4">
        <v>225</v>
      </c>
      <c r="K10" s="4">
        <v>225</v>
      </c>
      <c r="L10" s="4">
        <v>225</v>
      </c>
      <c r="M10" s="4">
        <v>225</v>
      </c>
      <c r="N10" s="4">
        <v>225</v>
      </c>
      <c r="O10" s="4">
        <v>225</v>
      </c>
      <c r="P10" s="4">
        <v>212</v>
      </c>
      <c r="Q10" s="4">
        <v>172</v>
      </c>
      <c r="R10" s="4">
        <v>187</v>
      </c>
      <c r="S10" s="9">
        <v>122</v>
      </c>
      <c r="T10" s="4">
        <v>138</v>
      </c>
      <c r="U10" s="4">
        <v>582</v>
      </c>
      <c r="V10" s="4">
        <v>172</v>
      </c>
      <c r="W10" s="4">
        <v>172</v>
      </c>
      <c r="X10" s="4">
        <v>168</v>
      </c>
      <c r="Y10" s="4">
        <v>168</v>
      </c>
      <c r="Z10" s="4">
        <v>168</v>
      </c>
      <c r="AA10" s="4"/>
      <c r="AB10" s="4"/>
      <c r="AC10" s="4"/>
    </row>
    <row r="11" spans="1:29" x14ac:dyDescent="0.45">
      <c r="A11" s="4" t="s">
        <v>360</v>
      </c>
      <c r="B11" s="4"/>
      <c r="C11" s="4">
        <v>1854</v>
      </c>
      <c r="D11" s="4">
        <v>1757</v>
      </c>
      <c r="E11" s="4">
        <v>1660</v>
      </c>
      <c r="F11" s="4">
        <v>1558</v>
      </c>
      <c r="G11" s="4">
        <v>1461</v>
      </c>
      <c r="H11" s="4">
        <v>1363</v>
      </c>
      <c r="I11" s="4">
        <v>1263</v>
      </c>
      <c r="J11" s="4">
        <v>1167</v>
      </c>
      <c r="K11" s="4">
        <v>1066</v>
      </c>
      <c r="L11" s="4">
        <v>968</v>
      </c>
      <c r="M11" s="4">
        <v>870</v>
      </c>
      <c r="N11" s="4">
        <v>809</v>
      </c>
      <c r="O11" s="4">
        <v>786</v>
      </c>
      <c r="P11" s="4"/>
      <c r="Q11" s="4"/>
      <c r="S11" s="9">
        <v>160</v>
      </c>
      <c r="U11" s="4"/>
      <c r="V11" s="4"/>
      <c r="W11" s="4"/>
      <c r="X11" s="4"/>
      <c r="Y11" s="4"/>
      <c r="Z11" s="4"/>
      <c r="AA11" s="4"/>
      <c r="AB11" s="4"/>
      <c r="AC11" s="4"/>
    </row>
    <row r="12" spans="1:29" x14ac:dyDescent="0.45">
      <c r="A12" s="4" t="s">
        <v>361</v>
      </c>
      <c r="B12" s="4"/>
      <c r="C12" s="11">
        <v>172</v>
      </c>
      <c r="D12" s="4">
        <v>171</v>
      </c>
      <c r="E12" s="4">
        <v>171</v>
      </c>
      <c r="F12" s="4">
        <v>171</v>
      </c>
      <c r="G12" s="4">
        <v>171</v>
      </c>
      <c r="H12" s="4">
        <v>171</v>
      </c>
      <c r="I12" s="4">
        <v>171</v>
      </c>
      <c r="J12" s="4">
        <v>171</v>
      </c>
      <c r="K12" s="4">
        <v>171</v>
      </c>
      <c r="L12" s="4">
        <v>171</v>
      </c>
      <c r="M12" s="4">
        <v>171</v>
      </c>
      <c r="N12" s="4">
        <v>171</v>
      </c>
      <c r="O12" s="4">
        <v>171</v>
      </c>
      <c r="P12" s="4"/>
      <c r="Q12" s="4"/>
      <c r="S12" s="9">
        <v>176</v>
      </c>
      <c r="U12" s="4"/>
      <c r="V12" s="4"/>
      <c r="W12" s="4"/>
      <c r="X12" s="4"/>
      <c r="Y12" s="4"/>
      <c r="Z12" s="4"/>
      <c r="AA12" s="4"/>
      <c r="AB12" s="4"/>
      <c r="AC12" s="4"/>
    </row>
    <row r="13" spans="1:29" x14ac:dyDescent="0.45">
      <c r="A13" s="4" t="s">
        <v>400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9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x14ac:dyDescent="0.45">
      <c r="A14" s="4" t="s">
        <v>404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9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x14ac:dyDescent="0.45">
      <c r="A15" s="4" t="s">
        <v>362</v>
      </c>
      <c r="B15" s="4">
        <v>426</v>
      </c>
      <c r="C15" s="4">
        <v>1347</v>
      </c>
      <c r="D15" s="4">
        <v>1250</v>
      </c>
      <c r="E15" s="4">
        <v>1152</v>
      </c>
      <c r="F15" s="4">
        <v>1051</v>
      </c>
      <c r="G15" s="4">
        <v>952</v>
      </c>
      <c r="H15" s="4">
        <v>857</v>
      </c>
      <c r="I15" s="4">
        <v>754</v>
      </c>
      <c r="J15" s="4">
        <v>664</v>
      </c>
      <c r="K15" s="4">
        <v>561</v>
      </c>
      <c r="L15" s="4">
        <v>461</v>
      </c>
      <c r="M15" s="4">
        <v>364</v>
      </c>
      <c r="N15" s="4">
        <v>306</v>
      </c>
      <c r="O15" s="4">
        <v>281</v>
      </c>
      <c r="P15" s="4">
        <v>42</v>
      </c>
      <c r="Q15" s="4"/>
      <c r="R15" s="4">
        <v>164</v>
      </c>
      <c r="S15" s="9"/>
      <c r="T15" s="4"/>
      <c r="U15" s="4">
        <v>184</v>
      </c>
      <c r="V15" s="4"/>
      <c r="W15" s="4"/>
      <c r="X15" s="4"/>
      <c r="Y15" s="4"/>
      <c r="Z15" s="4"/>
      <c r="AA15" s="4">
        <v>143</v>
      </c>
      <c r="AB15" s="4">
        <v>68</v>
      </c>
      <c r="AC15" s="4">
        <v>258</v>
      </c>
    </row>
    <row r="16" spans="1:29" x14ac:dyDescent="0.45">
      <c r="A16" s="4" t="s">
        <v>363</v>
      </c>
      <c r="B16" s="4">
        <v>283</v>
      </c>
      <c r="C16" s="4">
        <v>177</v>
      </c>
      <c r="D16" s="4">
        <v>177</v>
      </c>
      <c r="E16" s="4">
        <v>177</v>
      </c>
      <c r="F16" s="4">
        <v>177</v>
      </c>
      <c r="G16" s="4">
        <v>177</v>
      </c>
      <c r="H16" s="4">
        <v>177</v>
      </c>
      <c r="I16" s="4">
        <v>177</v>
      </c>
      <c r="J16" s="4">
        <v>177</v>
      </c>
      <c r="K16" s="4">
        <v>177</v>
      </c>
      <c r="L16" s="4">
        <v>177</v>
      </c>
      <c r="M16" s="4">
        <v>177</v>
      </c>
      <c r="N16" s="4">
        <v>177</v>
      </c>
      <c r="O16" s="4">
        <v>177</v>
      </c>
      <c r="P16" s="4">
        <v>84</v>
      </c>
      <c r="Q16" s="4"/>
      <c r="R16" s="4">
        <v>108</v>
      </c>
      <c r="S16" s="9"/>
      <c r="T16" s="4"/>
      <c r="U16" s="4">
        <v>171</v>
      </c>
      <c r="V16" s="4"/>
      <c r="W16" s="4"/>
      <c r="X16" s="4"/>
      <c r="Y16" s="4"/>
      <c r="Z16" s="4"/>
      <c r="AA16" s="4">
        <v>112</v>
      </c>
      <c r="AB16" s="4">
        <v>255</v>
      </c>
      <c r="AC16" s="4">
        <v>265</v>
      </c>
    </row>
    <row r="17" spans="1:36" x14ac:dyDescent="0.45">
      <c r="A17" s="4" t="s">
        <v>337</v>
      </c>
      <c r="B17" s="4">
        <v>501</v>
      </c>
      <c r="C17" s="11">
        <v>1904</v>
      </c>
      <c r="D17" s="4">
        <v>2001</v>
      </c>
      <c r="E17" s="4">
        <v>2099</v>
      </c>
      <c r="F17" s="4">
        <v>2200</v>
      </c>
      <c r="G17" s="4">
        <v>2298</v>
      </c>
      <c r="H17" s="4">
        <v>2395</v>
      </c>
      <c r="I17" s="4">
        <v>2494</v>
      </c>
      <c r="J17" s="4">
        <v>2592</v>
      </c>
      <c r="K17" s="4">
        <v>2692</v>
      </c>
      <c r="L17" s="4">
        <v>2789</v>
      </c>
      <c r="M17" s="4">
        <v>2888</v>
      </c>
      <c r="N17" s="4">
        <v>2949</v>
      </c>
      <c r="O17" s="4">
        <v>2974</v>
      </c>
      <c r="P17" s="4">
        <v>42</v>
      </c>
      <c r="Q17" s="4"/>
      <c r="R17" s="4"/>
      <c r="S17" s="9"/>
      <c r="T17" s="4"/>
      <c r="U17" s="4">
        <v>161</v>
      </c>
      <c r="V17" s="4"/>
      <c r="W17" s="4"/>
      <c r="X17" s="4"/>
      <c r="Y17" s="4"/>
      <c r="Z17" s="4"/>
      <c r="AA17" s="4">
        <v>154</v>
      </c>
      <c r="AB17" s="12">
        <v>196</v>
      </c>
      <c r="AC17" s="4">
        <v>316</v>
      </c>
    </row>
    <row r="18" spans="1:36" x14ac:dyDescent="0.45">
      <c r="A18" s="4" t="s">
        <v>338</v>
      </c>
      <c r="B18" s="4">
        <v>326</v>
      </c>
      <c r="C18" s="11">
        <v>164</v>
      </c>
      <c r="D18" s="4">
        <v>164</v>
      </c>
      <c r="E18" s="4">
        <v>164</v>
      </c>
      <c r="F18" s="4">
        <v>164</v>
      </c>
      <c r="G18" s="4">
        <v>164</v>
      </c>
      <c r="H18" s="4">
        <v>164</v>
      </c>
      <c r="I18" s="4">
        <v>164</v>
      </c>
      <c r="J18" s="4">
        <v>164</v>
      </c>
      <c r="K18" s="4">
        <v>164</v>
      </c>
      <c r="L18" s="4">
        <v>164</v>
      </c>
      <c r="M18" s="4">
        <v>164</v>
      </c>
      <c r="N18" s="4">
        <v>164</v>
      </c>
      <c r="O18" s="4">
        <v>164</v>
      </c>
      <c r="P18" s="4">
        <v>114</v>
      </c>
      <c r="Q18" s="4"/>
      <c r="R18" s="4"/>
      <c r="S18" s="9"/>
      <c r="T18" s="4"/>
      <c r="U18" s="4">
        <v>366</v>
      </c>
      <c r="V18" s="4"/>
      <c r="W18" s="4"/>
      <c r="X18" s="4"/>
      <c r="Y18" s="4"/>
      <c r="Z18" s="4"/>
      <c r="AA18" s="4">
        <v>121</v>
      </c>
      <c r="AB18" s="12">
        <v>320</v>
      </c>
      <c r="AC18" s="4">
        <v>244</v>
      </c>
    </row>
    <row r="19" spans="1:36" x14ac:dyDescent="0.45">
      <c r="A19" s="4" t="s">
        <v>339</v>
      </c>
      <c r="B19" s="4">
        <v>568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9"/>
      <c r="T19" s="4"/>
      <c r="U19" s="4"/>
      <c r="V19" s="4"/>
      <c r="W19" s="4"/>
      <c r="X19" s="4"/>
      <c r="Y19" s="4"/>
      <c r="Z19" s="4"/>
      <c r="AA19" s="4">
        <v>157</v>
      </c>
      <c r="AB19" s="4"/>
      <c r="AC19" s="4">
        <v>310</v>
      </c>
    </row>
    <row r="20" spans="1:36" x14ac:dyDescent="0.45">
      <c r="A20" s="4" t="s">
        <v>340</v>
      </c>
      <c r="B20" s="4">
        <v>315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9"/>
      <c r="T20" s="4"/>
      <c r="U20" s="4"/>
      <c r="V20" s="4"/>
      <c r="W20" s="4"/>
      <c r="X20" s="4"/>
      <c r="Y20" s="4"/>
      <c r="Z20" s="4"/>
      <c r="AA20" s="4">
        <v>173</v>
      </c>
      <c r="AB20" s="4"/>
      <c r="AC20" s="4">
        <v>286</v>
      </c>
    </row>
    <row r="21" spans="1:36" s="19" customFormat="1" x14ac:dyDescent="0.45">
      <c r="A21" s="20" t="s">
        <v>490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4">
        <v>155</v>
      </c>
      <c r="S21" s="9"/>
      <c r="T21" s="4">
        <v>204</v>
      </c>
      <c r="U21" s="20"/>
      <c r="V21" s="20"/>
      <c r="W21" s="20"/>
      <c r="X21" s="20"/>
      <c r="Y21" s="20"/>
      <c r="Z21" s="20"/>
      <c r="AA21" s="20"/>
      <c r="AB21" s="20"/>
      <c r="AC21" s="20"/>
    </row>
    <row r="22" spans="1:36" s="19" customFormat="1" x14ac:dyDescent="0.45">
      <c r="A22" s="20" t="s">
        <v>492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4">
        <v>138</v>
      </c>
      <c r="S22" s="9"/>
      <c r="T22" s="4">
        <v>187</v>
      </c>
      <c r="U22" s="20"/>
      <c r="V22" s="20"/>
      <c r="W22" s="20"/>
      <c r="X22" s="20"/>
      <c r="Y22" s="20"/>
      <c r="Z22" s="20"/>
      <c r="AA22" s="20"/>
      <c r="AB22" s="20"/>
      <c r="AC22" s="20"/>
    </row>
    <row r="23" spans="1:36" x14ac:dyDescent="0.45">
      <c r="A23" s="4" t="s">
        <v>365</v>
      </c>
      <c r="B23" s="4" t="str">
        <f>"LTM_1350_6.1/"&amp;B1&amp;".png"</f>
        <v>LTM_1350_6.1/BODY.png</v>
      </c>
      <c r="C23" s="4" t="str">
        <f t="shared" ref="C23:AC23" si="0">"LTM_1350_6.1/"&amp;C1&amp;".png"</f>
        <v>LTM_1350_6.1/T_14.9.png</v>
      </c>
      <c r="D23" s="4" t="str">
        <f t="shared" si="0"/>
        <v>LTM_1350_6.1/T_20.png</v>
      </c>
      <c r="E23" s="4" t="str">
        <f t="shared" si="0"/>
        <v>LTM_1350_6.1/T_25.png</v>
      </c>
      <c r="F23" s="4" t="str">
        <f t="shared" si="0"/>
        <v>LTM_1350_6.1/T_30.1.png</v>
      </c>
      <c r="G23" s="4" t="str">
        <f t="shared" si="0"/>
        <v>LTM_1350_6.1/T_35.2.png</v>
      </c>
      <c r="H23" s="4" t="str">
        <f t="shared" si="0"/>
        <v>LTM_1350_6.1/T_40.2.png</v>
      </c>
      <c r="I23" s="4" t="str">
        <f t="shared" si="0"/>
        <v>LTM_1350_6.1/T_45.3.png</v>
      </c>
      <c r="J23" s="4" t="str">
        <f t="shared" si="0"/>
        <v>LTM_1350_6.1/T_50.4.png</v>
      </c>
      <c r="K23" s="4" t="str">
        <f t="shared" si="0"/>
        <v>LTM_1350_6.1/T_55.5.png</v>
      </c>
      <c r="L23" s="4" t="str">
        <f t="shared" si="0"/>
        <v>LTM_1350_6.1/T_60.5.png</v>
      </c>
      <c r="M23" s="4" t="str">
        <f t="shared" si="0"/>
        <v>LTM_1350_6.1/T_65.6.png</v>
      </c>
      <c r="N23" s="4" t="str">
        <f t="shared" si="0"/>
        <v>LTM_1350_6.1/T_69.1.png</v>
      </c>
      <c r="O23" s="4" t="str">
        <f t="shared" si="0"/>
        <v>LTM_1350_6.1/T_70.png</v>
      </c>
      <c r="P23" s="4" t="str">
        <f t="shared" si="0"/>
        <v>LTM_1350_6.1/VE.png</v>
      </c>
      <c r="Q23" s="4" t="str">
        <f t="shared" si="0"/>
        <v>LTM_1350_6.1/A_2.5.png</v>
      </c>
      <c r="R23" s="4" t="str">
        <f t="shared" si="0"/>
        <v>LTM_1350_6.1/A_Fpulley.png</v>
      </c>
      <c r="S23" s="9" t="str">
        <f t="shared" si="0"/>
        <v>LTM_1350_6.1/A_1.png</v>
      </c>
      <c r="T23" s="4" t="str">
        <f t="shared" si="0"/>
        <v>LTM_1350_6.1/F3m_TF_a.png</v>
      </c>
      <c r="U23" s="4" t="str">
        <f t="shared" si="0"/>
        <v>LTM_1350_6.1/F9m_nsbs.png</v>
      </c>
      <c r="V23" s="4" t="str">
        <f t="shared" si="0"/>
        <v>LTM_1350_6.1/NA_6m.png</v>
      </c>
      <c r="W23" s="4" t="str">
        <f t="shared" si="0"/>
        <v>LTM_1350_6.1/NA_12m.png</v>
      </c>
      <c r="X23" s="4" t="str">
        <f t="shared" si="0"/>
        <v>LTM_1350_6.1/1.5m_NI_rs.png</v>
      </c>
      <c r="Y23" s="4" t="str">
        <f t="shared" si="0"/>
        <v>LTM_1350_6.1/NI_6m.png</v>
      </c>
      <c r="Z23" s="4" t="str">
        <f t="shared" si="0"/>
        <v>LTM_1350_6.1/NI_12m.png</v>
      </c>
      <c r="AA23" s="4" t="str">
        <f t="shared" si="0"/>
        <v>LTM_1350_6.1/1.5m_N_head.png</v>
      </c>
      <c r="AB23" s="4" t="str">
        <f>"LTM_1350_6.1/"&amp;AB1&amp;".png"</f>
        <v>LTM_1350_6.1/L.png</v>
      </c>
      <c r="AC23" s="4" t="str">
        <f t="shared" si="0"/>
        <v>LTM_1350_6.1/Y.png</v>
      </c>
    </row>
    <row r="24" spans="1:36" x14ac:dyDescent="0.45">
      <c r="A24" s="4" t="s">
        <v>364</v>
      </c>
      <c r="B24" s="4">
        <v>13</v>
      </c>
      <c r="C24" s="4">
        <v>12</v>
      </c>
      <c r="D24" s="4">
        <v>12</v>
      </c>
      <c r="E24" s="4">
        <v>12</v>
      </c>
      <c r="F24" s="4">
        <v>12</v>
      </c>
      <c r="G24" s="4">
        <v>12</v>
      </c>
      <c r="H24" s="4">
        <v>12</v>
      </c>
      <c r="I24" s="4">
        <v>12</v>
      </c>
      <c r="J24" s="4">
        <v>12</v>
      </c>
      <c r="K24" s="4">
        <v>12</v>
      </c>
      <c r="L24" s="4">
        <v>12</v>
      </c>
      <c r="M24" s="4">
        <v>12</v>
      </c>
      <c r="N24" s="4">
        <v>12</v>
      </c>
      <c r="O24" s="4">
        <v>12</v>
      </c>
      <c r="P24" s="4">
        <v>10</v>
      </c>
      <c r="Q24" s="4">
        <v>9</v>
      </c>
      <c r="R24" s="4">
        <v>9</v>
      </c>
      <c r="S24" s="9">
        <v>9</v>
      </c>
      <c r="T24" s="4">
        <v>7</v>
      </c>
      <c r="U24" s="4">
        <v>7</v>
      </c>
      <c r="V24" s="4">
        <v>7</v>
      </c>
      <c r="W24" s="4">
        <v>7</v>
      </c>
      <c r="X24" s="4">
        <v>7</v>
      </c>
      <c r="Y24" s="4">
        <v>7</v>
      </c>
      <c r="Z24" s="4">
        <v>7</v>
      </c>
      <c r="AA24" s="4">
        <v>7</v>
      </c>
      <c r="AB24" s="4">
        <v>15</v>
      </c>
      <c r="AC24" s="4">
        <v>16</v>
      </c>
    </row>
    <row r="25" spans="1:36" x14ac:dyDescent="0.45">
      <c r="A25" s="4" t="s">
        <v>376</v>
      </c>
      <c r="B25" s="4">
        <v>631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9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36" x14ac:dyDescent="0.45">
      <c r="A26" s="4" t="s">
        <v>378</v>
      </c>
      <c r="B26" s="4">
        <v>470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9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8" spans="1:36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8"/>
  <sheetViews>
    <sheetView zoomScale="110" zoomScaleNormal="70" zoomScalePageLayoutView="70" workbookViewId="0">
      <selection activeCell="B24" sqref="B24:AJ24"/>
    </sheetView>
  </sheetViews>
  <sheetFormatPr baseColWidth="10" defaultColWidth="8.7109375" defaultRowHeight="18" x14ac:dyDescent="0.25"/>
  <cols>
    <col min="5" max="17" width="8.85546875" customWidth="1"/>
  </cols>
  <sheetData>
    <row r="1" spans="1:49" x14ac:dyDescent="0.45">
      <c r="A1" s="4" t="s">
        <v>350</v>
      </c>
      <c r="B1" s="4" t="s">
        <v>0</v>
      </c>
      <c r="C1" s="4" t="s">
        <v>139</v>
      </c>
      <c r="D1" s="4" t="s">
        <v>140</v>
      </c>
      <c r="E1" s="4" t="s">
        <v>141</v>
      </c>
      <c r="F1" s="4" t="s">
        <v>142</v>
      </c>
      <c r="G1" s="4" t="s">
        <v>143</v>
      </c>
      <c r="H1" s="4" t="s">
        <v>144</v>
      </c>
      <c r="I1" s="4" t="s">
        <v>145</v>
      </c>
      <c r="J1" s="4" t="s">
        <v>146</v>
      </c>
      <c r="K1" s="4" t="s">
        <v>147</v>
      </c>
      <c r="L1" s="4" t="s">
        <v>148</v>
      </c>
      <c r="M1" s="4" t="s">
        <v>149</v>
      </c>
      <c r="N1" s="4" t="s">
        <v>150</v>
      </c>
      <c r="O1" s="4" t="s">
        <v>151</v>
      </c>
      <c r="P1" s="4" t="s">
        <v>152</v>
      </c>
      <c r="Q1" s="4" t="s">
        <v>153</v>
      </c>
      <c r="R1" s="4" t="s">
        <v>161</v>
      </c>
      <c r="S1" s="4" t="s">
        <v>162</v>
      </c>
      <c r="T1" s="4" t="s">
        <v>163</v>
      </c>
      <c r="U1" s="4" t="s">
        <v>91</v>
      </c>
      <c r="V1" s="4" t="s">
        <v>164</v>
      </c>
      <c r="W1" s="4" t="s">
        <v>428</v>
      </c>
      <c r="X1" s="4" t="s">
        <v>93</v>
      </c>
      <c r="Y1" s="4" t="s">
        <v>165</v>
      </c>
      <c r="Z1" s="4" t="s">
        <v>154</v>
      </c>
      <c r="AA1" s="4" t="s">
        <v>333</v>
      </c>
      <c r="AB1" s="6" t="s">
        <v>160</v>
      </c>
      <c r="AC1" s="6" t="s">
        <v>155</v>
      </c>
      <c r="AD1" s="6" t="s">
        <v>49</v>
      </c>
      <c r="AE1" s="6" t="s">
        <v>50</v>
      </c>
      <c r="AF1" s="6" t="s">
        <v>156</v>
      </c>
      <c r="AG1" s="6" t="s">
        <v>157</v>
      </c>
      <c r="AH1" s="6" t="s">
        <v>158</v>
      </c>
      <c r="AI1" s="6" t="s">
        <v>159</v>
      </c>
      <c r="AJ1" s="4" t="s">
        <v>325</v>
      </c>
    </row>
    <row r="2" spans="1:49" x14ac:dyDescent="0.45">
      <c r="A2" s="4" t="s">
        <v>351</v>
      </c>
      <c r="B2" s="5"/>
      <c r="C2" s="4" t="s">
        <v>385</v>
      </c>
      <c r="D2" s="4" t="s">
        <v>385</v>
      </c>
      <c r="E2" s="4" t="s">
        <v>385</v>
      </c>
      <c r="F2" s="4" t="s">
        <v>385</v>
      </c>
      <c r="G2" s="4" t="s">
        <v>385</v>
      </c>
      <c r="H2" s="4" t="s">
        <v>385</v>
      </c>
      <c r="I2" s="4" t="s">
        <v>385</v>
      </c>
      <c r="J2" s="4" t="s">
        <v>385</v>
      </c>
      <c r="K2" s="4" t="s">
        <v>385</v>
      </c>
      <c r="L2" s="4" t="s">
        <v>385</v>
      </c>
      <c r="M2" s="4" t="s">
        <v>385</v>
      </c>
      <c r="N2" s="4" t="s">
        <v>385</v>
      </c>
      <c r="O2" s="4" t="s">
        <v>385</v>
      </c>
      <c r="P2" s="4" t="s">
        <v>385</v>
      </c>
      <c r="Q2" s="4" t="s">
        <v>385</v>
      </c>
      <c r="R2" s="4"/>
      <c r="S2" s="4"/>
      <c r="T2" s="4"/>
      <c r="U2" s="4"/>
      <c r="V2" s="4"/>
      <c r="W2" s="4"/>
      <c r="X2" s="4"/>
      <c r="Y2" s="4"/>
      <c r="Z2" s="4"/>
      <c r="AA2" s="4" t="s">
        <v>509</v>
      </c>
      <c r="AB2" s="4" t="s">
        <v>510</v>
      </c>
      <c r="AC2" s="4" t="s">
        <v>511</v>
      </c>
      <c r="AD2" s="4"/>
      <c r="AE2" s="4"/>
      <c r="AF2" s="4"/>
      <c r="AG2" s="4"/>
      <c r="AH2" s="4"/>
      <c r="AI2" s="4" t="s">
        <v>512</v>
      </c>
      <c r="AJ2" s="4"/>
      <c r="AP2" s="3"/>
      <c r="AQ2" s="3"/>
      <c r="AR2" s="3"/>
      <c r="AS2" s="3"/>
      <c r="AT2" s="3"/>
      <c r="AU2" s="3"/>
      <c r="AV2" s="3"/>
      <c r="AW2" s="3"/>
    </row>
    <row r="3" spans="1:49" x14ac:dyDescent="0.45">
      <c r="A3" s="4" t="s">
        <v>352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 t="s">
        <v>509</v>
      </c>
    </row>
    <row r="4" spans="1:49" x14ac:dyDescent="0.45">
      <c r="A4" s="4" t="s">
        <v>353</v>
      </c>
      <c r="B4" s="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 t="b">
        <v>0</v>
      </c>
      <c r="Z4" s="4" t="b">
        <v>0</v>
      </c>
      <c r="AA4" s="4" t="b">
        <v>0</v>
      </c>
      <c r="AB4" s="4"/>
      <c r="AC4" s="4"/>
      <c r="AD4" s="4"/>
      <c r="AE4" s="4"/>
      <c r="AF4" s="4"/>
      <c r="AG4" s="4"/>
      <c r="AH4" s="4"/>
      <c r="AI4" s="4"/>
      <c r="AJ4" s="4"/>
    </row>
    <row r="5" spans="1:49" x14ac:dyDescent="0.45">
      <c r="A5" s="4" t="s">
        <v>354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>
        <v>0</v>
      </c>
      <c r="Z5" s="4">
        <v>2</v>
      </c>
      <c r="AA5" s="4">
        <v>3.5</v>
      </c>
      <c r="AB5" s="4"/>
      <c r="AC5" s="4"/>
      <c r="AD5" s="4"/>
      <c r="AE5" s="4"/>
      <c r="AF5" s="4"/>
      <c r="AG5" s="4"/>
      <c r="AH5" s="4"/>
      <c r="AI5" s="4"/>
      <c r="AJ5" s="4"/>
    </row>
    <row r="6" spans="1:49" x14ac:dyDescent="0.45">
      <c r="A6" s="4" t="s">
        <v>355</v>
      </c>
      <c r="B6" s="4" t="s">
        <v>386</v>
      </c>
      <c r="C6" s="4" t="s">
        <v>387</v>
      </c>
      <c r="D6" s="4" t="s">
        <v>387</v>
      </c>
      <c r="E6" s="4" t="s">
        <v>387</v>
      </c>
      <c r="F6" s="4" t="s">
        <v>387</v>
      </c>
      <c r="G6" s="4" t="s">
        <v>387</v>
      </c>
      <c r="H6" s="4" t="s">
        <v>387</v>
      </c>
      <c r="I6" s="4" t="s">
        <v>387</v>
      </c>
      <c r="J6" s="4" t="s">
        <v>387</v>
      </c>
      <c r="K6" s="4" t="s">
        <v>387</v>
      </c>
      <c r="L6" s="4" t="s">
        <v>387</v>
      </c>
      <c r="M6" s="4" t="s">
        <v>387</v>
      </c>
      <c r="N6" s="4" t="s">
        <v>387</v>
      </c>
      <c r="O6" s="4" t="s">
        <v>387</v>
      </c>
      <c r="P6" s="4" t="s">
        <v>387</v>
      </c>
      <c r="Q6" s="4" t="s">
        <v>387</v>
      </c>
      <c r="R6" s="12" t="s">
        <v>388</v>
      </c>
      <c r="S6" s="4" t="s">
        <v>388</v>
      </c>
      <c r="T6" s="4" t="s">
        <v>388</v>
      </c>
      <c r="U6" s="4" t="s">
        <v>388</v>
      </c>
      <c r="V6" s="4" t="s">
        <v>388</v>
      </c>
      <c r="W6" s="4" t="s">
        <v>388</v>
      </c>
      <c r="X6" s="4" t="s">
        <v>388</v>
      </c>
      <c r="Y6" s="4" t="s">
        <v>389</v>
      </c>
      <c r="Z6" s="4" t="s">
        <v>389</v>
      </c>
      <c r="AA6" s="4" t="s">
        <v>389</v>
      </c>
      <c r="AB6" s="4" t="s">
        <v>388</v>
      </c>
      <c r="AC6" s="4" t="s">
        <v>388</v>
      </c>
      <c r="AD6" s="4" t="s">
        <v>388</v>
      </c>
      <c r="AE6" s="4" t="s">
        <v>388</v>
      </c>
      <c r="AF6" s="4" t="s">
        <v>388</v>
      </c>
      <c r="AG6" s="4" t="s">
        <v>388</v>
      </c>
      <c r="AH6" s="4" t="s">
        <v>388</v>
      </c>
      <c r="AI6" s="4" t="s">
        <v>388</v>
      </c>
      <c r="AJ6" s="4" t="s">
        <v>425</v>
      </c>
    </row>
    <row r="7" spans="1:49" x14ac:dyDescent="0.45">
      <c r="A7" s="4" t="s">
        <v>356</v>
      </c>
      <c r="B7" s="4">
        <v>289</v>
      </c>
      <c r="C7" s="4">
        <v>1662</v>
      </c>
      <c r="D7" s="4">
        <v>1564</v>
      </c>
      <c r="E7" s="4">
        <v>1470</v>
      </c>
      <c r="F7" s="4">
        <v>1374</v>
      </c>
      <c r="G7" s="4">
        <v>1277</v>
      </c>
      <c r="H7" s="4">
        <v>1182</v>
      </c>
      <c r="I7" s="4">
        <v>1085</v>
      </c>
      <c r="J7" s="4">
        <v>990</v>
      </c>
      <c r="K7" s="4">
        <v>894</v>
      </c>
      <c r="L7" s="4">
        <v>798</v>
      </c>
      <c r="M7" s="4">
        <v>703</v>
      </c>
      <c r="N7" s="4">
        <v>607</v>
      </c>
      <c r="O7" s="4">
        <v>511</v>
      </c>
      <c r="P7" s="4">
        <v>430</v>
      </c>
      <c r="Q7" s="4">
        <v>414</v>
      </c>
      <c r="R7" s="12">
        <v>167</v>
      </c>
      <c r="S7" s="4">
        <v>230</v>
      </c>
      <c r="T7" s="4">
        <v>290</v>
      </c>
      <c r="U7" s="4">
        <v>402</v>
      </c>
      <c r="V7" s="4">
        <v>262</v>
      </c>
      <c r="W7" s="12">
        <v>258</v>
      </c>
      <c r="X7" s="4">
        <v>190</v>
      </c>
      <c r="Y7" s="4">
        <v>106</v>
      </c>
      <c r="Z7" s="4">
        <v>108</v>
      </c>
      <c r="AA7" s="4">
        <v>108</v>
      </c>
      <c r="AB7" s="4">
        <v>138</v>
      </c>
      <c r="AC7" s="4">
        <v>186</v>
      </c>
      <c r="AD7" s="4">
        <v>178</v>
      </c>
      <c r="AE7" s="4">
        <v>107</v>
      </c>
      <c r="AF7" s="4">
        <v>139</v>
      </c>
      <c r="AG7" s="4">
        <v>177</v>
      </c>
      <c r="AH7" s="4">
        <v>117</v>
      </c>
      <c r="AI7" s="4">
        <v>154</v>
      </c>
      <c r="AJ7" s="4">
        <v>443</v>
      </c>
    </row>
    <row r="8" spans="1:49" x14ac:dyDescent="0.45">
      <c r="A8" s="4" t="s">
        <v>357</v>
      </c>
      <c r="B8" s="4">
        <v>625</v>
      </c>
      <c r="C8" s="4">
        <v>315</v>
      </c>
      <c r="D8" s="4">
        <v>315</v>
      </c>
      <c r="E8" s="4">
        <v>315</v>
      </c>
      <c r="F8" s="4">
        <v>315</v>
      </c>
      <c r="G8" s="4">
        <v>315</v>
      </c>
      <c r="H8" s="4">
        <v>315</v>
      </c>
      <c r="I8" s="4">
        <v>315</v>
      </c>
      <c r="J8" s="4">
        <v>315</v>
      </c>
      <c r="K8" s="4">
        <v>315</v>
      </c>
      <c r="L8" s="4">
        <v>315</v>
      </c>
      <c r="M8" s="4">
        <v>315</v>
      </c>
      <c r="N8" s="4">
        <v>315</v>
      </c>
      <c r="O8" s="4">
        <v>315</v>
      </c>
      <c r="P8" s="4">
        <v>315</v>
      </c>
      <c r="Q8" s="4">
        <v>315</v>
      </c>
      <c r="R8" s="12">
        <v>197</v>
      </c>
      <c r="S8" s="4">
        <v>197</v>
      </c>
      <c r="T8" s="4">
        <v>197</v>
      </c>
      <c r="U8" s="4">
        <v>197</v>
      </c>
      <c r="V8" s="4">
        <v>197</v>
      </c>
      <c r="W8" s="12">
        <v>197</v>
      </c>
      <c r="X8" s="4">
        <v>197</v>
      </c>
      <c r="Y8" s="4">
        <v>197</v>
      </c>
      <c r="Z8" s="4">
        <v>210</v>
      </c>
      <c r="AA8" s="4">
        <v>194</v>
      </c>
      <c r="AB8" s="4">
        <v>194</v>
      </c>
      <c r="AC8" s="4">
        <v>527</v>
      </c>
      <c r="AD8" s="4">
        <v>194</v>
      </c>
      <c r="AE8" s="4">
        <v>194</v>
      </c>
      <c r="AF8" s="4">
        <v>194</v>
      </c>
      <c r="AG8" s="4">
        <v>189</v>
      </c>
      <c r="AH8" s="4">
        <v>189</v>
      </c>
      <c r="AI8" s="4">
        <v>188</v>
      </c>
      <c r="AJ8" s="4">
        <v>492</v>
      </c>
    </row>
    <row r="9" spans="1:49" x14ac:dyDescent="0.45">
      <c r="A9" s="4" t="s">
        <v>358</v>
      </c>
      <c r="B9" s="4">
        <v>672</v>
      </c>
      <c r="C9" s="4">
        <v>2252</v>
      </c>
      <c r="D9" s="4">
        <v>2349</v>
      </c>
      <c r="E9" s="4">
        <v>2443</v>
      </c>
      <c r="F9" s="4">
        <v>2540</v>
      </c>
      <c r="G9" s="4">
        <v>2637</v>
      </c>
      <c r="H9" s="4">
        <v>2732</v>
      </c>
      <c r="I9" s="4">
        <v>2828</v>
      </c>
      <c r="J9" s="4">
        <v>2923</v>
      </c>
      <c r="K9" s="4">
        <v>3019</v>
      </c>
      <c r="L9" s="4">
        <v>3115</v>
      </c>
      <c r="M9" s="4">
        <v>3211</v>
      </c>
      <c r="N9" s="4">
        <v>3306</v>
      </c>
      <c r="O9" s="4">
        <v>3402</v>
      </c>
      <c r="P9" s="4">
        <v>3484</v>
      </c>
      <c r="Q9" s="4">
        <v>3499</v>
      </c>
      <c r="Y9" s="4">
        <v>188</v>
      </c>
      <c r="Z9" s="4">
        <v>170</v>
      </c>
      <c r="AA9" s="4">
        <v>234</v>
      </c>
      <c r="AB9" s="4">
        <v>271</v>
      </c>
      <c r="AC9" s="4">
        <v>536</v>
      </c>
      <c r="AD9" s="4">
        <v>313</v>
      </c>
      <c r="AE9" s="4">
        <v>384</v>
      </c>
      <c r="AF9" s="4">
        <v>205</v>
      </c>
      <c r="AG9" s="4">
        <v>314</v>
      </c>
      <c r="AH9" s="4">
        <v>394</v>
      </c>
      <c r="AI9" s="4"/>
      <c r="AJ9" s="4"/>
    </row>
    <row r="10" spans="1:49" x14ac:dyDescent="0.45">
      <c r="A10" s="4" t="s">
        <v>359</v>
      </c>
      <c r="B10" s="5">
        <v>481</v>
      </c>
      <c r="C10" s="4">
        <v>344</v>
      </c>
      <c r="D10" s="4">
        <v>344</v>
      </c>
      <c r="E10" s="4">
        <v>344</v>
      </c>
      <c r="F10" s="4">
        <v>344</v>
      </c>
      <c r="G10" s="4">
        <v>344</v>
      </c>
      <c r="H10" s="4">
        <v>344</v>
      </c>
      <c r="I10" s="4">
        <v>344</v>
      </c>
      <c r="J10" s="4">
        <v>344</v>
      </c>
      <c r="K10" s="4">
        <v>344</v>
      </c>
      <c r="L10" s="4">
        <v>344</v>
      </c>
      <c r="M10" s="4">
        <v>344</v>
      </c>
      <c r="N10" s="4">
        <v>344</v>
      </c>
      <c r="O10" s="4">
        <v>344</v>
      </c>
      <c r="P10" s="4">
        <v>344</v>
      </c>
      <c r="Q10" s="4">
        <v>344</v>
      </c>
      <c r="Y10" s="4">
        <v>196</v>
      </c>
      <c r="Z10" s="4">
        <v>210</v>
      </c>
      <c r="AA10" s="4">
        <v>194</v>
      </c>
      <c r="AB10" s="4">
        <v>148</v>
      </c>
      <c r="AC10" s="4">
        <v>548</v>
      </c>
      <c r="AD10" s="4">
        <v>194</v>
      </c>
      <c r="AE10" s="4">
        <v>194</v>
      </c>
      <c r="AF10" s="4">
        <v>189</v>
      </c>
      <c r="AG10" s="4">
        <v>189</v>
      </c>
      <c r="AH10" s="4">
        <v>189</v>
      </c>
      <c r="AI10" s="4"/>
      <c r="AJ10" s="4"/>
    </row>
    <row r="11" spans="1:49" x14ac:dyDescent="0.45">
      <c r="A11" s="4" t="s">
        <v>360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12"/>
      <c r="S11" s="4"/>
      <c r="T11" s="4"/>
      <c r="U11" s="4"/>
      <c r="V11" s="4"/>
      <c r="W11" s="12"/>
      <c r="X11" s="4"/>
      <c r="AA11" s="4">
        <v>204</v>
      </c>
      <c r="AC11" s="4"/>
      <c r="AD11" s="4"/>
      <c r="AE11" s="4"/>
      <c r="AF11" s="4"/>
      <c r="AG11" s="4"/>
      <c r="AH11" s="4"/>
      <c r="AI11" s="4"/>
      <c r="AJ11" s="4"/>
    </row>
    <row r="12" spans="1:49" x14ac:dyDescent="0.45">
      <c r="A12" s="4" t="s">
        <v>361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12"/>
      <c r="S12" s="4"/>
      <c r="T12" s="4"/>
      <c r="U12" s="4"/>
      <c r="V12" s="4"/>
      <c r="W12" s="12"/>
      <c r="X12" s="4"/>
      <c r="AA12" s="4">
        <v>148</v>
      </c>
      <c r="AC12" s="4"/>
      <c r="AD12" s="4"/>
      <c r="AE12" s="4"/>
      <c r="AF12" s="4"/>
      <c r="AG12" s="4"/>
      <c r="AH12" s="4"/>
      <c r="AI12" s="4"/>
      <c r="AJ12" s="4"/>
    </row>
    <row r="13" spans="1:49" x14ac:dyDescent="0.45">
      <c r="A13" s="4" t="s">
        <v>397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12"/>
      <c r="S13" s="4"/>
      <c r="T13" s="4"/>
      <c r="U13" s="4"/>
      <c r="V13" s="4"/>
      <c r="W13" s="12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49" x14ac:dyDescent="0.45">
      <c r="A14" s="4" t="s">
        <v>404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12"/>
      <c r="S14" s="4"/>
      <c r="T14" s="4"/>
      <c r="U14" s="4"/>
      <c r="V14" s="4"/>
      <c r="W14" s="12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49" x14ac:dyDescent="0.45">
      <c r="A15" s="4" t="s">
        <v>362</v>
      </c>
      <c r="B15" s="4">
        <v>540</v>
      </c>
      <c r="C15" s="4">
        <v>2241</v>
      </c>
      <c r="D15" s="4">
        <v>2338</v>
      </c>
      <c r="E15" s="4">
        <v>2432</v>
      </c>
      <c r="F15" s="4">
        <v>2529</v>
      </c>
      <c r="G15" s="4">
        <v>2626</v>
      </c>
      <c r="H15" s="4">
        <v>2720</v>
      </c>
      <c r="I15" s="4">
        <v>2816</v>
      </c>
      <c r="J15" s="4">
        <v>2911</v>
      </c>
      <c r="K15" s="4">
        <v>3007</v>
      </c>
      <c r="L15" s="4">
        <v>3103</v>
      </c>
      <c r="M15" s="4">
        <v>3199</v>
      </c>
      <c r="N15" s="4">
        <v>3294</v>
      </c>
      <c r="O15" s="4">
        <v>3390</v>
      </c>
      <c r="P15" s="4">
        <v>3472</v>
      </c>
      <c r="Q15" s="4">
        <v>3487</v>
      </c>
      <c r="R15" s="12">
        <v>289</v>
      </c>
      <c r="S15" s="4">
        <v>625</v>
      </c>
      <c r="T15" s="4">
        <v>966</v>
      </c>
      <c r="U15" s="4">
        <v>1137</v>
      </c>
      <c r="V15" s="4">
        <v>1274</v>
      </c>
      <c r="W15" s="12">
        <v>1282</v>
      </c>
      <c r="X15" s="4">
        <v>1493</v>
      </c>
      <c r="Y15" s="4"/>
      <c r="Z15" s="4">
        <v>229</v>
      </c>
      <c r="AA15" s="4"/>
      <c r="AB15" s="4"/>
      <c r="AC15" s="4">
        <v>277</v>
      </c>
      <c r="AD15" s="4"/>
      <c r="AE15" s="4"/>
      <c r="AF15" s="4"/>
      <c r="AG15" s="4"/>
      <c r="AH15" s="4"/>
      <c r="AI15" s="4">
        <v>424</v>
      </c>
      <c r="AJ15" s="4">
        <v>205</v>
      </c>
    </row>
    <row r="16" spans="1:49" x14ac:dyDescent="0.45">
      <c r="A16" s="4" t="s">
        <v>363</v>
      </c>
      <c r="B16" s="4">
        <v>473</v>
      </c>
      <c r="C16" s="4">
        <v>286</v>
      </c>
      <c r="D16" s="4">
        <v>286</v>
      </c>
      <c r="E16" s="4">
        <v>286</v>
      </c>
      <c r="F16" s="4">
        <v>286</v>
      </c>
      <c r="G16" s="4">
        <v>286</v>
      </c>
      <c r="H16" s="4">
        <v>286</v>
      </c>
      <c r="I16" s="4">
        <v>286</v>
      </c>
      <c r="J16" s="4">
        <v>286</v>
      </c>
      <c r="K16" s="4">
        <v>286</v>
      </c>
      <c r="L16" s="4">
        <v>286</v>
      </c>
      <c r="M16" s="4">
        <v>286</v>
      </c>
      <c r="N16" s="4">
        <v>286</v>
      </c>
      <c r="O16" s="4">
        <v>286</v>
      </c>
      <c r="P16" s="4">
        <v>286</v>
      </c>
      <c r="Q16" s="4">
        <v>286</v>
      </c>
      <c r="R16" s="12">
        <v>141</v>
      </c>
      <c r="S16" s="4">
        <v>145</v>
      </c>
      <c r="T16" s="4">
        <v>146</v>
      </c>
      <c r="U16" s="4">
        <v>148</v>
      </c>
      <c r="V16" s="4">
        <v>145</v>
      </c>
      <c r="W16" s="12">
        <v>148</v>
      </c>
      <c r="X16" s="4">
        <v>148</v>
      </c>
      <c r="Y16" s="4"/>
      <c r="Z16" s="4">
        <v>135</v>
      </c>
      <c r="AA16" s="4"/>
      <c r="AB16" s="4"/>
      <c r="AC16" s="4">
        <v>145</v>
      </c>
      <c r="AD16" s="4"/>
      <c r="AE16" s="4"/>
      <c r="AF16" s="4"/>
      <c r="AG16" s="4"/>
      <c r="AH16" s="4"/>
      <c r="AI16" s="4">
        <v>146</v>
      </c>
      <c r="AJ16" s="4">
        <v>234</v>
      </c>
    </row>
    <row r="17" spans="1:36" x14ac:dyDescent="0.45">
      <c r="A17" s="4" t="s">
        <v>337</v>
      </c>
      <c r="B17" s="4">
        <v>601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12"/>
      <c r="X17" s="4"/>
      <c r="Y17" s="4"/>
      <c r="Z17" s="4"/>
      <c r="AA17" s="4"/>
      <c r="AB17" s="4"/>
      <c r="AC17" s="4">
        <v>238</v>
      </c>
      <c r="AD17" s="4"/>
      <c r="AE17" s="4"/>
      <c r="AF17" s="4"/>
      <c r="AG17" s="4"/>
      <c r="AH17" s="4"/>
      <c r="AI17" s="4"/>
      <c r="AJ17" s="4">
        <v>371</v>
      </c>
    </row>
    <row r="18" spans="1:36" x14ac:dyDescent="0.45">
      <c r="A18" s="4" t="s">
        <v>338</v>
      </c>
      <c r="B18" s="4">
        <v>467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>
        <v>325</v>
      </c>
      <c r="AD18" s="4"/>
      <c r="AE18" s="4"/>
      <c r="AF18" s="4"/>
      <c r="AG18" s="4"/>
      <c r="AH18" s="4"/>
      <c r="AI18" s="4"/>
      <c r="AJ18" s="4">
        <v>408</v>
      </c>
    </row>
    <row r="19" spans="1:36" x14ac:dyDescent="0.45">
      <c r="A19" s="4" t="s">
        <v>339</v>
      </c>
      <c r="B19" s="4">
        <v>672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x14ac:dyDescent="0.45">
      <c r="A20" s="4" t="s">
        <v>340</v>
      </c>
      <c r="B20" s="4">
        <v>480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s="19" customFormat="1" x14ac:dyDescent="0.45">
      <c r="A21" s="20" t="s">
        <v>490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12">
        <v>268</v>
      </c>
      <c r="S21" s="4">
        <v>330</v>
      </c>
      <c r="T21" s="4">
        <v>391</v>
      </c>
      <c r="U21" s="4">
        <v>503</v>
      </c>
      <c r="V21" s="4">
        <v>362</v>
      </c>
      <c r="W21" s="12">
        <v>357</v>
      </c>
      <c r="X21" s="4">
        <v>291</v>
      </c>
      <c r="Y21" s="4">
        <v>214</v>
      </c>
      <c r="Z21" s="4">
        <v>223</v>
      </c>
      <c r="AA21" s="20"/>
      <c r="AB21" s="4">
        <v>352</v>
      </c>
      <c r="AC21" s="20"/>
      <c r="AD21" s="20"/>
      <c r="AE21" s="20"/>
      <c r="AF21" s="20"/>
      <c r="AG21" s="20"/>
      <c r="AH21" s="20"/>
      <c r="AI21" s="20"/>
      <c r="AJ21" s="20"/>
    </row>
    <row r="22" spans="1:36" s="19" customFormat="1" x14ac:dyDescent="0.45">
      <c r="A22" s="20" t="s">
        <v>495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12">
        <v>146</v>
      </c>
      <c r="S22" s="4">
        <v>148</v>
      </c>
      <c r="T22" s="4">
        <v>148</v>
      </c>
      <c r="U22" s="4">
        <v>148</v>
      </c>
      <c r="V22" s="4">
        <v>148</v>
      </c>
      <c r="W22" s="12">
        <v>147</v>
      </c>
      <c r="X22" s="4">
        <v>148</v>
      </c>
      <c r="Y22" s="4">
        <v>145</v>
      </c>
      <c r="Z22" s="4">
        <v>164</v>
      </c>
      <c r="AA22" s="20"/>
      <c r="AB22" s="4">
        <v>193</v>
      </c>
      <c r="AC22" s="20"/>
      <c r="AD22" s="20"/>
      <c r="AE22" s="20"/>
      <c r="AF22" s="20"/>
      <c r="AG22" s="20"/>
      <c r="AH22" s="20"/>
      <c r="AI22" s="20"/>
      <c r="AJ22" s="20"/>
    </row>
    <row r="23" spans="1:36" x14ac:dyDescent="0.45">
      <c r="A23" s="4" t="s">
        <v>371</v>
      </c>
      <c r="B23" s="4" t="str">
        <f>"LTM_1300_6.2/"&amp;B1&amp;".png"</f>
        <v>LTM_1300_6.2/BODY.png</v>
      </c>
      <c r="C23" s="4" t="str">
        <f t="shared" ref="C23:AJ23" si="0">"LTM_1300_6.2/"&amp;C1&amp;".png"</f>
        <v>LTM_1300_6.2/T_14.7.png</v>
      </c>
      <c r="D23" s="4" t="str">
        <f t="shared" si="0"/>
        <v>LTM_1300_6.2/T_19.6.png</v>
      </c>
      <c r="E23" s="4" t="str">
        <f t="shared" si="0"/>
        <v>LTM_1300_6.2/T_24.4.png</v>
      </c>
      <c r="F23" s="4" t="str">
        <f t="shared" si="0"/>
        <v>LTM_1300_6.2/T_29.3.png</v>
      </c>
      <c r="G23" s="4" t="str">
        <f t="shared" si="0"/>
        <v>LTM_1300_6.2/T_34.2.png</v>
      </c>
      <c r="H23" s="4" t="str">
        <f t="shared" si="0"/>
        <v>LTM_1300_6.2/T_39.png</v>
      </c>
      <c r="I23" s="4" t="str">
        <f t="shared" si="0"/>
        <v>LTM_1300_6.2/T_43.9.png</v>
      </c>
      <c r="J23" s="4" t="str">
        <f t="shared" si="0"/>
        <v>LTM_1300_6.2/T_48.7.png</v>
      </c>
      <c r="K23" s="4" t="str">
        <f t="shared" si="0"/>
        <v>LTM_1300_6.2/T_53.6.png</v>
      </c>
      <c r="L23" s="4" t="str">
        <f t="shared" si="0"/>
        <v>LTM_1300_6.2/T_58.5.png</v>
      </c>
      <c r="M23" s="4" t="str">
        <f t="shared" si="0"/>
        <v>LTM_1300_6.2/T_63.3.png</v>
      </c>
      <c r="N23" s="4" t="str">
        <f t="shared" si="0"/>
        <v>LTM_1300_6.2/T_68.2.png</v>
      </c>
      <c r="O23" s="4" t="str">
        <f t="shared" si="0"/>
        <v>LTM_1300_6.2/T_73.1.png</v>
      </c>
      <c r="P23" s="4" t="str">
        <f t="shared" si="0"/>
        <v>LTM_1300_6.2/T_77.2.png</v>
      </c>
      <c r="Q23" s="4" t="str">
        <f t="shared" si="0"/>
        <v>LTM_1300_6.2/T_78.png</v>
      </c>
      <c r="R23" s="4" t="str">
        <f t="shared" si="0"/>
        <v>LTM_1300_6.2/K_5.5.png</v>
      </c>
      <c r="S23" s="4" t="str">
        <f t="shared" si="0"/>
        <v>LTM_1300_6.2/K_12.5.png</v>
      </c>
      <c r="T23" s="4" t="str">
        <f t="shared" si="0"/>
        <v>LTM_1300_6.2/K_19.5.png</v>
      </c>
      <c r="U23" s="4" t="str">
        <f t="shared" si="0"/>
        <v>LTM_1300_6.2/K_21.png</v>
      </c>
      <c r="V23" s="4" t="str">
        <f>"LTM_1300_6.2/"&amp;V1&amp;".png"</f>
        <v>LTM_1300_6.2/K_26.5.png</v>
      </c>
      <c r="W23" s="4" t="str">
        <f>"LTM_1300_6.2/"&amp;W1&amp;".png"</f>
        <v>LTM_1300_6.2/K_28.png</v>
      </c>
      <c r="X23" s="4" t="str">
        <f t="shared" si="0"/>
        <v>LTM_1300_6.2/K_35.png</v>
      </c>
      <c r="Y23" s="4" t="str">
        <f t="shared" si="0"/>
        <v>LTM_1300_6.2/A_0.png</v>
      </c>
      <c r="Z23" s="4" t="str">
        <f t="shared" si="0"/>
        <v>LTM_1300_6.2/A_2.png</v>
      </c>
      <c r="AA23" s="4" t="str">
        <f t="shared" si="0"/>
        <v>LTM_1300_6.2/A_3.5.png</v>
      </c>
      <c r="AB23" s="4" t="str">
        <f t="shared" si="0"/>
        <v>LTM_1300_6.2/F5.25m_TF_a.png</v>
      </c>
      <c r="AC23" s="4" t="str">
        <f t="shared" si="0"/>
        <v>LTM_1300_6.2/F8.75m_nsbs.png</v>
      </c>
      <c r="AD23" s="4" t="str">
        <f t="shared" si="0"/>
        <v>LTM_1300_6.2/NA_3.5m.png</v>
      </c>
      <c r="AE23" s="4" t="str">
        <f t="shared" si="0"/>
        <v>LTM_1300_6.2/NA_7m.png</v>
      </c>
      <c r="AF23" s="4" t="str">
        <f t="shared" si="0"/>
        <v>LTM_1300_6.2/1.75m_NI_rs.png</v>
      </c>
      <c r="AG23" s="4" t="str">
        <f t="shared" si="0"/>
        <v>LTM_1300_6.2/NI_3.5m.png</v>
      </c>
      <c r="AH23" s="4" t="str">
        <f t="shared" si="0"/>
        <v>LTM_1300_6.2/NI_7m.png</v>
      </c>
      <c r="AI23" s="4" t="str">
        <f t="shared" si="0"/>
        <v>LTM_1300_6.2/7m_N_head.png</v>
      </c>
      <c r="AJ23" s="4" t="str">
        <f t="shared" si="0"/>
        <v>LTM_1300_6.2/L.png</v>
      </c>
    </row>
    <row r="24" spans="1:36" x14ac:dyDescent="0.45">
      <c r="A24" s="4" t="s">
        <v>364</v>
      </c>
      <c r="B24" s="4">
        <v>13</v>
      </c>
      <c r="C24" s="4">
        <v>12</v>
      </c>
      <c r="D24" s="4">
        <v>12</v>
      </c>
      <c r="E24" s="4">
        <v>12</v>
      </c>
      <c r="F24" s="4">
        <v>12</v>
      </c>
      <c r="G24" s="4">
        <v>12</v>
      </c>
      <c r="H24" s="4">
        <v>12</v>
      </c>
      <c r="I24" s="4">
        <v>12</v>
      </c>
      <c r="J24" s="4">
        <v>12</v>
      </c>
      <c r="K24" s="4">
        <v>12</v>
      </c>
      <c r="L24" s="4">
        <v>12</v>
      </c>
      <c r="M24" s="4">
        <v>12</v>
      </c>
      <c r="N24" s="4">
        <v>12</v>
      </c>
      <c r="O24" s="4">
        <v>12</v>
      </c>
      <c r="P24" s="4">
        <v>12</v>
      </c>
      <c r="Q24" s="4">
        <v>12</v>
      </c>
      <c r="R24" s="4">
        <v>8</v>
      </c>
      <c r="S24" s="4">
        <v>8</v>
      </c>
      <c r="T24" s="4">
        <v>8</v>
      </c>
      <c r="U24" s="4">
        <v>8</v>
      </c>
      <c r="V24" s="4">
        <v>8</v>
      </c>
      <c r="W24" s="20">
        <v>8</v>
      </c>
      <c r="X24" s="4">
        <v>8</v>
      </c>
      <c r="Y24" s="4">
        <v>9</v>
      </c>
      <c r="Z24" s="4">
        <v>9</v>
      </c>
      <c r="AA24" s="4">
        <v>9</v>
      </c>
      <c r="AB24" s="4">
        <v>8</v>
      </c>
      <c r="AC24" s="4">
        <v>8</v>
      </c>
      <c r="AD24" s="4">
        <v>8</v>
      </c>
      <c r="AE24" s="4">
        <v>8</v>
      </c>
      <c r="AF24" s="4">
        <v>8</v>
      </c>
      <c r="AG24" s="4">
        <v>8</v>
      </c>
      <c r="AH24" s="4">
        <v>8</v>
      </c>
      <c r="AI24" s="4">
        <v>8</v>
      </c>
      <c r="AJ24" s="4">
        <v>15</v>
      </c>
    </row>
    <row r="25" spans="1:36" x14ac:dyDescent="0.45">
      <c r="A25" s="4" t="s">
        <v>377</v>
      </c>
      <c r="B25" s="4">
        <v>738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 x14ac:dyDescent="0.45">
      <c r="A26" s="4" t="s">
        <v>378</v>
      </c>
      <c r="B26" s="4">
        <v>626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8" spans="1:36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zoomScale="113" zoomScaleNormal="85" zoomScalePageLayoutView="85" workbookViewId="0">
      <selection activeCell="B24" sqref="B24:AA24"/>
    </sheetView>
  </sheetViews>
  <sheetFormatPr baseColWidth="10" defaultColWidth="8.7109375" defaultRowHeight="18" x14ac:dyDescent="0.25"/>
  <sheetData>
    <row r="1" spans="1:27" x14ac:dyDescent="0.45">
      <c r="A1" s="4" t="s">
        <v>350</v>
      </c>
      <c r="B1" s="4" t="s">
        <v>0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174</v>
      </c>
      <c r="L1" s="4" t="s">
        <v>116</v>
      </c>
      <c r="M1" s="4" t="s">
        <v>175</v>
      </c>
      <c r="N1" s="4" t="s">
        <v>91</v>
      </c>
      <c r="O1" s="4" t="s">
        <v>178</v>
      </c>
      <c r="P1" s="4" t="s">
        <v>176</v>
      </c>
      <c r="Q1" s="4" t="s">
        <v>177</v>
      </c>
      <c r="R1" s="6" t="s">
        <v>160</v>
      </c>
      <c r="S1" s="6" t="s">
        <v>394</v>
      </c>
      <c r="T1" s="6" t="s">
        <v>49</v>
      </c>
      <c r="U1" s="6" t="s">
        <v>50</v>
      </c>
      <c r="V1" s="6" t="s">
        <v>156</v>
      </c>
      <c r="W1" s="6" t="s">
        <v>157</v>
      </c>
      <c r="X1" s="6" t="s">
        <v>52</v>
      </c>
      <c r="Y1" s="6" t="s">
        <v>159</v>
      </c>
      <c r="Z1" s="4" t="s">
        <v>325</v>
      </c>
      <c r="AA1" s="11" t="s">
        <v>41</v>
      </c>
    </row>
    <row r="2" spans="1:27" x14ac:dyDescent="0.45">
      <c r="A2" s="4" t="s">
        <v>351</v>
      </c>
      <c r="B2" s="5"/>
      <c r="C2" s="4" t="s">
        <v>385</v>
      </c>
      <c r="D2" s="4" t="s">
        <v>385</v>
      </c>
      <c r="E2" s="4" t="s">
        <v>385</v>
      </c>
      <c r="F2" s="4" t="s">
        <v>385</v>
      </c>
      <c r="G2" s="4" t="s">
        <v>385</v>
      </c>
      <c r="H2" s="4" t="s">
        <v>385</v>
      </c>
      <c r="I2" s="4" t="s">
        <v>385</v>
      </c>
      <c r="J2" s="4" t="s">
        <v>385</v>
      </c>
      <c r="K2" s="4" t="s">
        <v>385</v>
      </c>
      <c r="L2" s="4" t="s">
        <v>385</v>
      </c>
      <c r="M2" s="4"/>
      <c r="N2" s="4"/>
      <c r="O2" s="4" t="s">
        <v>509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x14ac:dyDescent="0.45">
      <c r="A3" s="4" t="s">
        <v>352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 t="s">
        <v>509</v>
      </c>
      <c r="AA3" s="4" t="s">
        <v>385</v>
      </c>
    </row>
    <row r="4" spans="1:27" x14ac:dyDescent="0.45">
      <c r="A4" s="4" t="s">
        <v>353</v>
      </c>
      <c r="B4" s="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 t="b">
        <v>0</v>
      </c>
      <c r="P4" s="4" t="b">
        <v>0</v>
      </c>
      <c r="Q4" s="4" t="b">
        <v>0</v>
      </c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45">
      <c r="A5" s="4" t="s">
        <v>354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>
        <v>4</v>
      </c>
      <c r="P5" s="4">
        <v>0</v>
      </c>
      <c r="Q5" s="4">
        <v>2.5</v>
      </c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x14ac:dyDescent="0.45">
      <c r="A6" s="4" t="s">
        <v>355</v>
      </c>
      <c r="B6" s="4" t="s">
        <v>386</v>
      </c>
      <c r="C6" s="4" t="s">
        <v>387</v>
      </c>
      <c r="D6" s="4" t="s">
        <v>387</v>
      </c>
      <c r="E6" s="4" t="s">
        <v>387</v>
      </c>
      <c r="F6" s="4" t="s">
        <v>387</v>
      </c>
      <c r="G6" s="4" t="s">
        <v>387</v>
      </c>
      <c r="H6" s="4" t="s">
        <v>387</v>
      </c>
      <c r="I6" s="4" t="s">
        <v>387</v>
      </c>
      <c r="J6" s="4" t="s">
        <v>387</v>
      </c>
      <c r="K6" s="4" t="s">
        <v>387</v>
      </c>
      <c r="L6" s="4" t="s">
        <v>387</v>
      </c>
      <c r="M6" s="4" t="s">
        <v>388</v>
      </c>
      <c r="N6" s="4" t="s">
        <v>388</v>
      </c>
      <c r="O6" s="4" t="s">
        <v>389</v>
      </c>
      <c r="P6" s="4" t="s">
        <v>389</v>
      </c>
      <c r="Q6" s="4" t="s">
        <v>389</v>
      </c>
      <c r="R6" s="4" t="s">
        <v>388</v>
      </c>
      <c r="S6" s="4" t="s">
        <v>388</v>
      </c>
      <c r="T6" s="4" t="s">
        <v>388</v>
      </c>
      <c r="U6" s="4" t="s">
        <v>388</v>
      </c>
      <c r="V6" s="4" t="s">
        <v>388</v>
      </c>
      <c r="W6" s="4" t="s">
        <v>388</v>
      </c>
      <c r="X6" s="4" t="s">
        <v>388</v>
      </c>
      <c r="Y6" s="4" t="s">
        <v>388</v>
      </c>
      <c r="Z6" s="4" t="s">
        <v>425</v>
      </c>
      <c r="AA6" s="4" t="s">
        <v>425</v>
      </c>
    </row>
    <row r="7" spans="1:27" x14ac:dyDescent="0.45">
      <c r="A7" s="4" t="s">
        <v>356</v>
      </c>
      <c r="B7" s="4">
        <v>237</v>
      </c>
      <c r="C7" s="4">
        <v>989</v>
      </c>
      <c r="D7" s="4">
        <v>895</v>
      </c>
      <c r="E7" s="4">
        <v>796</v>
      </c>
      <c r="F7" s="4">
        <v>697</v>
      </c>
      <c r="G7" s="4">
        <v>599</v>
      </c>
      <c r="H7" s="4">
        <v>502</v>
      </c>
      <c r="I7" s="4">
        <v>402</v>
      </c>
      <c r="J7" s="4">
        <v>305</v>
      </c>
      <c r="K7" s="4">
        <v>207</v>
      </c>
      <c r="L7" s="4">
        <v>139</v>
      </c>
      <c r="M7" s="4">
        <v>177</v>
      </c>
      <c r="N7" s="4">
        <v>201</v>
      </c>
      <c r="O7" s="4">
        <v>93</v>
      </c>
      <c r="P7" s="4">
        <v>122</v>
      </c>
      <c r="Q7" s="4">
        <v>125</v>
      </c>
      <c r="R7" s="4">
        <v>45</v>
      </c>
      <c r="S7" s="4">
        <v>234</v>
      </c>
      <c r="T7" s="4">
        <v>95</v>
      </c>
      <c r="U7" s="4">
        <v>166</v>
      </c>
      <c r="V7" s="4">
        <v>94</v>
      </c>
      <c r="W7" s="4">
        <v>95</v>
      </c>
      <c r="X7" s="4">
        <v>165</v>
      </c>
      <c r="Y7" s="4">
        <v>141</v>
      </c>
      <c r="Z7" s="4">
        <v>403</v>
      </c>
      <c r="AA7" s="4">
        <v>206</v>
      </c>
    </row>
    <row r="8" spans="1:27" x14ac:dyDescent="0.45">
      <c r="A8" s="4" t="s">
        <v>357</v>
      </c>
      <c r="B8" s="4">
        <v>480</v>
      </c>
      <c r="C8" s="4">
        <v>231</v>
      </c>
      <c r="D8" s="4">
        <v>231</v>
      </c>
      <c r="E8" s="4">
        <v>231</v>
      </c>
      <c r="F8" s="4">
        <v>231</v>
      </c>
      <c r="G8" s="4">
        <v>231</v>
      </c>
      <c r="H8" s="4">
        <v>231</v>
      </c>
      <c r="I8" s="4">
        <v>231</v>
      </c>
      <c r="J8" s="4">
        <v>231</v>
      </c>
      <c r="K8" s="4">
        <v>231</v>
      </c>
      <c r="L8" s="4">
        <v>231</v>
      </c>
      <c r="M8" s="4">
        <v>257</v>
      </c>
      <c r="N8" s="4">
        <v>241</v>
      </c>
      <c r="O8" s="4">
        <v>156</v>
      </c>
      <c r="P8" s="4">
        <v>160</v>
      </c>
      <c r="Q8" s="4">
        <v>150</v>
      </c>
      <c r="R8" s="4">
        <v>192</v>
      </c>
      <c r="S8" s="4">
        <v>569</v>
      </c>
      <c r="T8" s="4">
        <v>173</v>
      </c>
      <c r="U8" s="4">
        <v>173</v>
      </c>
      <c r="V8" s="4">
        <v>172</v>
      </c>
      <c r="W8" s="4">
        <v>168</v>
      </c>
      <c r="X8" s="4">
        <v>169</v>
      </c>
      <c r="Y8" s="4">
        <v>166</v>
      </c>
      <c r="Z8" s="4">
        <v>438</v>
      </c>
      <c r="AA8" s="4">
        <v>544</v>
      </c>
    </row>
    <row r="9" spans="1:27" x14ac:dyDescent="0.45">
      <c r="A9" s="4" t="s">
        <v>358</v>
      </c>
      <c r="B9" s="4">
        <v>603</v>
      </c>
      <c r="C9" s="4">
        <v>1567</v>
      </c>
      <c r="D9" s="4">
        <v>1661</v>
      </c>
      <c r="E9" s="4">
        <v>1760</v>
      </c>
      <c r="F9" s="4">
        <v>1857</v>
      </c>
      <c r="G9" s="4">
        <v>1956</v>
      </c>
      <c r="H9" s="4">
        <v>2054</v>
      </c>
      <c r="I9" s="4">
        <v>2154</v>
      </c>
      <c r="J9" s="4">
        <v>2251</v>
      </c>
      <c r="K9" s="4">
        <v>2348</v>
      </c>
      <c r="L9" s="4">
        <v>2416</v>
      </c>
      <c r="O9" s="4">
        <v>235</v>
      </c>
      <c r="P9" s="4">
        <v>171</v>
      </c>
      <c r="Q9" s="4">
        <v>203</v>
      </c>
      <c r="R9" s="4">
        <v>92</v>
      </c>
      <c r="S9" s="4">
        <v>566</v>
      </c>
      <c r="T9" s="4">
        <v>237</v>
      </c>
      <c r="U9" s="4">
        <v>428</v>
      </c>
      <c r="V9" s="4">
        <v>150</v>
      </c>
      <c r="W9" s="4">
        <v>237</v>
      </c>
      <c r="X9" s="4">
        <v>427</v>
      </c>
      <c r="Y9" s="4"/>
      <c r="Z9" s="4"/>
      <c r="AA9" s="4"/>
    </row>
    <row r="10" spans="1:27" x14ac:dyDescent="0.45">
      <c r="A10" s="4" t="s">
        <v>359</v>
      </c>
      <c r="B10" s="5">
        <v>333</v>
      </c>
      <c r="C10" s="4">
        <v>237</v>
      </c>
      <c r="D10" s="4">
        <v>237</v>
      </c>
      <c r="E10" s="4">
        <v>237</v>
      </c>
      <c r="F10" s="4">
        <v>237</v>
      </c>
      <c r="G10" s="4">
        <v>237</v>
      </c>
      <c r="H10" s="4">
        <v>237</v>
      </c>
      <c r="I10" s="4">
        <v>237</v>
      </c>
      <c r="J10" s="4">
        <v>237</v>
      </c>
      <c r="K10" s="4">
        <v>237</v>
      </c>
      <c r="L10" s="4">
        <v>237</v>
      </c>
      <c r="O10" s="4">
        <v>166</v>
      </c>
      <c r="P10" s="4">
        <v>184</v>
      </c>
      <c r="Q10" s="4">
        <v>172</v>
      </c>
      <c r="R10" s="4">
        <v>148</v>
      </c>
      <c r="S10" s="4">
        <v>592</v>
      </c>
      <c r="T10" s="4">
        <v>172</v>
      </c>
      <c r="U10" s="4">
        <v>172</v>
      </c>
      <c r="V10" s="4">
        <v>168</v>
      </c>
      <c r="W10" s="4">
        <v>169</v>
      </c>
      <c r="X10" s="4">
        <v>168</v>
      </c>
      <c r="Y10" s="4"/>
      <c r="Z10" s="4"/>
      <c r="AA10" s="4"/>
    </row>
    <row r="11" spans="1:27" x14ac:dyDescent="0.45">
      <c r="A11" s="4" t="s">
        <v>360</v>
      </c>
      <c r="B11" s="4"/>
      <c r="C11" s="4">
        <v>1506</v>
      </c>
      <c r="D11" s="4">
        <v>1412</v>
      </c>
      <c r="E11" s="4">
        <v>1314</v>
      </c>
      <c r="F11" s="4">
        <v>1215</v>
      </c>
      <c r="G11" s="4">
        <v>1117</v>
      </c>
      <c r="H11" s="4">
        <v>1020</v>
      </c>
      <c r="I11" s="4">
        <v>920</v>
      </c>
      <c r="J11" s="4">
        <v>823</v>
      </c>
      <c r="K11" s="4">
        <v>725</v>
      </c>
      <c r="L11" s="4">
        <v>357</v>
      </c>
      <c r="M11" s="4"/>
      <c r="N11" s="4"/>
      <c r="O11" s="4">
        <v>209</v>
      </c>
      <c r="S11" s="4"/>
      <c r="T11" s="4"/>
      <c r="U11" s="4"/>
      <c r="V11" s="4"/>
      <c r="W11" s="4"/>
      <c r="X11" s="4"/>
      <c r="Y11" s="4"/>
      <c r="Z11" s="4"/>
      <c r="AA11" s="4"/>
    </row>
    <row r="12" spans="1:27" x14ac:dyDescent="0.45">
      <c r="A12" s="4" t="s">
        <v>361</v>
      </c>
      <c r="B12" s="4"/>
      <c r="C12" s="4">
        <v>202</v>
      </c>
      <c r="D12" s="4">
        <v>202</v>
      </c>
      <c r="E12" s="4">
        <v>202</v>
      </c>
      <c r="F12" s="4">
        <v>202</v>
      </c>
      <c r="G12" s="4">
        <v>202</v>
      </c>
      <c r="H12" s="4">
        <v>202</v>
      </c>
      <c r="I12" s="4">
        <v>202</v>
      </c>
      <c r="J12" s="4">
        <v>202</v>
      </c>
      <c r="K12" s="4">
        <v>202</v>
      </c>
      <c r="L12" s="4">
        <v>202</v>
      </c>
      <c r="M12" s="4"/>
      <c r="N12" s="4"/>
      <c r="O12" s="4">
        <v>119</v>
      </c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45">
      <c r="A13" s="4" t="s">
        <v>397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45">
      <c r="A14" s="4" t="s">
        <v>404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45">
      <c r="A15" s="4" t="s">
        <v>362</v>
      </c>
      <c r="B15" s="4">
        <v>450</v>
      </c>
      <c r="C15" s="4">
        <v>1555</v>
      </c>
      <c r="D15" s="4">
        <v>1650</v>
      </c>
      <c r="E15" s="4">
        <v>1748</v>
      </c>
      <c r="F15" s="4">
        <v>1846</v>
      </c>
      <c r="G15" s="4">
        <v>1944</v>
      </c>
      <c r="H15" s="4">
        <v>2042</v>
      </c>
      <c r="I15" s="4">
        <v>2142</v>
      </c>
      <c r="J15" s="4">
        <v>2239</v>
      </c>
      <c r="K15" s="4">
        <v>2338</v>
      </c>
      <c r="L15" s="4">
        <v>2405</v>
      </c>
      <c r="M15" s="4">
        <v>558</v>
      </c>
      <c r="N15" s="4">
        <v>937</v>
      </c>
      <c r="O15" s="4"/>
      <c r="P15" s="4">
        <v>200</v>
      </c>
      <c r="Q15" s="4"/>
      <c r="R15" s="4">
        <v>166</v>
      </c>
      <c r="S15" s="4">
        <v>336</v>
      </c>
      <c r="T15" s="4"/>
      <c r="U15" s="4"/>
      <c r="V15" s="4"/>
      <c r="W15" s="4"/>
      <c r="X15" s="4"/>
      <c r="Y15" s="4">
        <v>412</v>
      </c>
      <c r="Z15" s="4">
        <v>133</v>
      </c>
      <c r="AA15" s="4">
        <v>185</v>
      </c>
    </row>
    <row r="16" spans="1:27" x14ac:dyDescent="0.45">
      <c r="A16" s="4" t="s">
        <v>363</v>
      </c>
      <c r="B16" s="4">
        <v>315</v>
      </c>
      <c r="C16" s="4">
        <v>200</v>
      </c>
      <c r="D16" s="4">
        <v>200</v>
      </c>
      <c r="E16" s="4">
        <v>200</v>
      </c>
      <c r="F16" s="4">
        <v>200</v>
      </c>
      <c r="G16" s="4">
        <v>200</v>
      </c>
      <c r="H16" s="4">
        <v>200</v>
      </c>
      <c r="I16" s="4">
        <v>200</v>
      </c>
      <c r="J16" s="4">
        <v>200</v>
      </c>
      <c r="K16" s="4">
        <v>200</v>
      </c>
      <c r="L16" s="4">
        <v>200</v>
      </c>
      <c r="M16" s="4">
        <v>218</v>
      </c>
      <c r="N16" s="4">
        <v>201</v>
      </c>
      <c r="O16" s="4"/>
      <c r="P16" s="4">
        <v>116</v>
      </c>
      <c r="Q16" s="4"/>
      <c r="R16" s="4">
        <v>115</v>
      </c>
      <c r="S16" s="4">
        <v>191</v>
      </c>
      <c r="T16" s="4"/>
      <c r="U16" s="4"/>
      <c r="V16" s="4"/>
      <c r="W16" s="4"/>
      <c r="X16" s="4"/>
      <c r="Y16" s="4">
        <v>119</v>
      </c>
      <c r="Z16" s="4">
        <v>165</v>
      </c>
      <c r="AA16" s="4">
        <v>247</v>
      </c>
    </row>
    <row r="17" spans="1:31" x14ac:dyDescent="0.45">
      <c r="A17" s="4" t="s">
        <v>337</v>
      </c>
      <c r="B17" s="4">
        <v>540</v>
      </c>
      <c r="D17" s="4"/>
      <c r="E17" s="4"/>
      <c r="F17" s="4">
        <v>1647</v>
      </c>
      <c r="G17" s="4">
        <v>1916</v>
      </c>
      <c r="H17" s="4">
        <v>1888</v>
      </c>
      <c r="I17" s="4">
        <v>1788</v>
      </c>
      <c r="J17" s="4">
        <v>2124</v>
      </c>
      <c r="K17" s="4">
        <v>2027</v>
      </c>
      <c r="L17" s="4">
        <v>1959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>
        <v>420</v>
      </c>
      <c r="Z17" s="4">
        <v>278</v>
      </c>
      <c r="AA17" s="4">
        <v>211</v>
      </c>
    </row>
    <row r="18" spans="1:31" x14ac:dyDescent="0.45">
      <c r="A18" s="4" t="s">
        <v>338</v>
      </c>
      <c r="B18" s="4">
        <v>310</v>
      </c>
      <c r="D18" s="4"/>
      <c r="E18" s="4"/>
      <c r="F18" s="4">
        <v>203</v>
      </c>
      <c r="G18" s="4">
        <v>205</v>
      </c>
      <c r="H18" s="4">
        <v>204</v>
      </c>
      <c r="I18" s="4">
        <v>204</v>
      </c>
      <c r="J18" s="4">
        <v>207</v>
      </c>
      <c r="K18" s="4">
        <v>207</v>
      </c>
      <c r="L18" s="4">
        <v>206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>
        <v>122</v>
      </c>
      <c r="Z18" s="4">
        <v>310</v>
      </c>
      <c r="AA18" s="4">
        <v>227</v>
      </c>
    </row>
    <row r="19" spans="1:31" x14ac:dyDescent="0.45">
      <c r="A19" s="4" t="s">
        <v>339</v>
      </c>
      <c r="B19" s="4">
        <v>577</v>
      </c>
      <c r="C19" s="4"/>
      <c r="D19" s="4"/>
      <c r="E19" s="4"/>
      <c r="F19" s="4"/>
      <c r="G19" s="4"/>
      <c r="H19" s="4"/>
      <c r="I19" s="4"/>
      <c r="J19" s="4"/>
      <c r="K19" s="4"/>
      <c r="L19" s="4"/>
      <c r="S19" s="4"/>
      <c r="T19" s="4"/>
      <c r="U19" s="4"/>
      <c r="V19" s="4"/>
      <c r="W19" s="4"/>
      <c r="X19" s="4"/>
      <c r="Y19" s="4">
        <v>438</v>
      </c>
      <c r="Z19" s="4"/>
      <c r="AA19" s="4">
        <v>211</v>
      </c>
    </row>
    <row r="20" spans="1:31" x14ac:dyDescent="0.45">
      <c r="A20" s="4" t="s">
        <v>340</v>
      </c>
      <c r="B20" s="4">
        <v>322</v>
      </c>
      <c r="C20" s="4"/>
      <c r="D20" s="4"/>
      <c r="E20" s="4"/>
      <c r="F20" s="4"/>
      <c r="G20" s="4"/>
      <c r="H20" s="4"/>
      <c r="I20" s="4"/>
      <c r="J20" s="4"/>
      <c r="K20" s="4"/>
      <c r="L20" s="4"/>
      <c r="S20" s="4"/>
      <c r="T20" s="4"/>
      <c r="U20" s="4"/>
      <c r="V20" s="4"/>
      <c r="W20" s="4"/>
      <c r="X20" s="4"/>
      <c r="Y20" s="4">
        <v>161</v>
      </c>
      <c r="Z20" s="4"/>
      <c r="AA20" s="4">
        <v>234</v>
      </c>
    </row>
    <row r="21" spans="1:31" s="19" customFormat="1" x14ac:dyDescent="0.45">
      <c r="A21" s="20" t="s">
        <v>491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4">
        <v>273</v>
      </c>
      <c r="N21" s="4">
        <v>297</v>
      </c>
      <c r="P21" s="4">
        <v>201</v>
      </c>
      <c r="Q21" s="4">
        <v>203</v>
      </c>
      <c r="R21" s="4">
        <v>236</v>
      </c>
      <c r="S21" s="20"/>
      <c r="T21" s="20"/>
      <c r="U21" s="20"/>
      <c r="V21" s="20"/>
      <c r="W21" s="20"/>
      <c r="X21" s="20"/>
      <c r="Y21" s="20"/>
      <c r="Z21" s="20"/>
      <c r="AA21" s="20"/>
    </row>
    <row r="22" spans="1:31" s="19" customFormat="1" x14ac:dyDescent="0.45">
      <c r="A22" s="20" t="s">
        <v>494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4">
        <v>217</v>
      </c>
      <c r="N22" s="4">
        <v>201</v>
      </c>
      <c r="P22" s="4">
        <v>143</v>
      </c>
      <c r="Q22" s="4">
        <v>126</v>
      </c>
      <c r="R22" s="4">
        <v>192</v>
      </c>
      <c r="S22" s="20"/>
      <c r="T22" s="20"/>
      <c r="U22" s="20"/>
      <c r="V22" s="20"/>
      <c r="W22" s="20"/>
      <c r="X22" s="20"/>
      <c r="Y22" s="20"/>
      <c r="Z22" s="20"/>
      <c r="AA22" s="20"/>
    </row>
    <row r="23" spans="1:31" x14ac:dyDescent="0.45">
      <c r="A23" s="4" t="s">
        <v>365</v>
      </c>
      <c r="B23" s="4" t="str">
        <f>"LTM_1300_6.1/"&amp;B1&amp;".png"</f>
        <v>LTM_1300_6.1/BODY.png</v>
      </c>
      <c r="C23" s="4" t="str">
        <f t="shared" ref="C23:AA23" si="0">"LTM_1300_6.1/"&amp;C1&amp;".png"</f>
        <v>LTM_1300_6.1/T_15.png</v>
      </c>
      <c r="D23" s="4" t="str">
        <f t="shared" si="0"/>
        <v>LTM_1300_6.1/T_20.2.png</v>
      </c>
      <c r="E23" s="4" t="str">
        <f t="shared" si="0"/>
        <v>LTM_1300_6.1/T_25.4.png</v>
      </c>
      <c r="F23" s="4" t="str">
        <f t="shared" si="0"/>
        <v>LTM_1300_6.1/T_30.5.png</v>
      </c>
      <c r="G23" s="4" t="str">
        <f t="shared" si="0"/>
        <v>LTM_1300_6.1/T_35.7.png</v>
      </c>
      <c r="H23" s="4" t="str">
        <f t="shared" si="0"/>
        <v>LTM_1300_6.1/T_40.9.png</v>
      </c>
      <c r="I23" s="4" t="str">
        <f t="shared" si="0"/>
        <v>LTM_1300_6.1/T_46.1.png</v>
      </c>
      <c r="J23" s="4" t="str">
        <f t="shared" si="0"/>
        <v>LTM_1300_6.1/T_51.2.png</v>
      </c>
      <c r="K23" s="4" t="str">
        <f t="shared" si="0"/>
        <v>LTM_1300_6.1/T_56.4.png</v>
      </c>
      <c r="L23" s="4" t="str">
        <f t="shared" si="0"/>
        <v>LTM_1300_6.1/T_60.png</v>
      </c>
      <c r="M23" s="4" t="str">
        <f t="shared" si="0"/>
        <v>LTM_1300_6.1/K_12.1.png</v>
      </c>
      <c r="N23" s="4" t="str">
        <f t="shared" si="0"/>
        <v>LTM_1300_6.1/K_21.png</v>
      </c>
      <c r="O23" s="4" t="str">
        <f t="shared" si="0"/>
        <v>LTM_1300_6.1/A_4.png</v>
      </c>
      <c r="P23" s="4" t="str">
        <f t="shared" si="0"/>
        <v>LTM_1300_6.1/A_0.png</v>
      </c>
      <c r="Q23" s="4" t="str">
        <f t="shared" si="0"/>
        <v>LTM_1300_6.1/A_2.5.png</v>
      </c>
      <c r="R23" s="4" t="str">
        <f t="shared" si="0"/>
        <v>LTM_1300_6.1/F5.25m_TF_a.png</v>
      </c>
      <c r="S23" s="4" t="str">
        <f t="shared" si="0"/>
        <v>LTM_1300_6.1/F8.75m_nsbs.png</v>
      </c>
      <c r="T23" s="4" t="str">
        <f t="shared" si="0"/>
        <v>LTM_1300_6.1/NA_3.5m.png</v>
      </c>
      <c r="U23" s="4" t="str">
        <f t="shared" si="0"/>
        <v>LTM_1300_6.1/NA_7m.png</v>
      </c>
      <c r="V23" s="4" t="str">
        <f t="shared" si="0"/>
        <v>LTM_1300_6.1/1.75m_NI_rs.png</v>
      </c>
      <c r="W23" s="4" t="str">
        <f t="shared" si="0"/>
        <v>LTM_1300_6.1/NI_3.5m.png</v>
      </c>
      <c r="X23" s="4" t="str">
        <f t="shared" si="0"/>
        <v>LTM_1300_6.1/NI_7m.png</v>
      </c>
      <c r="Y23" s="4" t="str">
        <f t="shared" si="0"/>
        <v>LTM_1300_6.1/7m_N_head.png</v>
      </c>
      <c r="Z23" s="4" t="str">
        <f t="shared" si="0"/>
        <v>LTM_1300_6.1/L.png</v>
      </c>
      <c r="AA23" s="4" t="str">
        <f t="shared" si="0"/>
        <v>LTM_1300_6.1/Y.png</v>
      </c>
    </row>
    <row r="24" spans="1:31" x14ac:dyDescent="0.45">
      <c r="A24" s="4" t="s">
        <v>364</v>
      </c>
      <c r="B24" s="4">
        <v>13</v>
      </c>
      <c r="C24" s="4">
        <v>12</v>
      </c>
      <c r="D24" s="4">
        <v>12</v>
      </c>
      <c r="E24" s="4">
        <v>12</v>
      </c>
      <c r="F24" s="4">
        <v>12</v>
      </c>
      <c r="G24" s="4">
        <v>12</v>
      </c>
      <c r="H24" s="4">
        <v>12</v>
      </c>
      <c r="I24" s="4">
        <v>12</v>
      </c>
      <c r="J24" s="4">
        <v>12</v>
      </c>
      <c r="K24" s="4">
        <v>12</v>
      </c>
      <c r="L24" s="4">
        <v>12</v>
      </c>
      <c r="M24" s="4">
        <v>8</v>
      </c>
      <c r="N24" s="4">
        <v>8</v>
      </c>
      <c r="O24" s="4">
        <v>9</v>
      </c>
      <c r="P24" s="4">
        <v>9</v>
      </c>
      <c r="Q24" s="4">
        <v>9</v>
      </c>
      <c r="R24" s="4">
        <v>8</v>
      </c>
      <c r="S24" s="4">
        <v>8</v>
      </c>
      <c r="T24" s="4">
        <v>8</v>
      </c>
      <c r="U24" s="4">
        <v>8</v>
      </c>
      <c r="V24" s="4">
        <v>8</v>
      </c>
      <c r="W24" s="4">
        <v>8</v>
      </c>
      <c r="X24" s="4">
        <v>8</v>
      </c>
      <c r="Y24" s="4">
        <v>8</v>
      </c>
      <c r="Z24" s="4">
        <v>15</v>
      </c>
      <c r="AA24" s="4">
        <v>16</v>
      </c>
    </row>
    <row r="25" spans="1:31" x14ac:dyDescent="0.45">
      <c r="A25" s="4" t="s">
        <v>372</v>
      </c>
      <c r="B25" s="4">
        <v>655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31" x14ac:dyDescent="0.45">
      <c r="A26" s="4" t="s">
        <v>383</v>
      </c>
      <c r="B26" s="4">
        <v>481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8" spans="1:31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12"/>
      <c r="W28" s="20"/>
      <c r="X28" s="20"/>
      <c r="Y28" s="20"/>
      <c r="Z28" s="20"/>
      <c r="AA28" s="20"/>
      <c r="AB28" s="20"/>
      <c r="AC28" s="20"/>
      <c r="AD28" s="20"/>
      <c r="AE28" s="20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L_11200_9.1</vt:lpstr>
      <vt:lpstr>L_1750_9.1</vt:lpstr>
      <vt:lpstr>L_1500_50m_8.1</vt:lpstr>
      <vt:lpstr>L_1500_84m_8.1</vt:lpstr>
      <vt:lpstr>L_1450_8.1</vt:lpstr>
      <vt:lpstr>L_1400_7.1</vt:lpstr>
      <vt:lpstr>L_1350_6.1</vt:lpstr>
      <vt:lpstr>L_1300_6.2</vt:lpstr>
      <vt:lpstr>L_1300_6.1</vt:lpstr>
      <vt:lpstr>L_1250_6.1</vt:lpstr>
      <vt:lpstr>L_1200_5.1</vt:lpstr>
      <vt:lpstr>L_1150_6.1</vt:lpstr>
      <vt:lpstr>L_1130_5.1</vt:lpstr>
      <vt:lpstr>L_1100_5.2</vt:lpstr>
      <vt:lpstr>L_1100_4.2</vt:lpstr>
      <vt:lpstr>L_1095_5.1</vt:lpstr>
      <vt:lpstr>L_1090_4.1</vt:lpstr>
      <vt:lpstr>L_1070_4.2</vt:lpstr>
      <vt:lpstr>L_1070.4.1</vt:lpstr>
      <vt:lpstr>L_1060_3.1</vt:lpstr>
      <vt:lpstr>L_1055_3.2</vt:lpstr>
      <vt:lpstr>L_1050_3.1</vt:lpstr>
      <vt:lpstr>L_1040_2.1</vt:lpstr>
      <vt:lpstr>K_1030_2.1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2020-10-14T07:12:19Z</dcterms:created>
  <dcterms:modified xsi:type="dcterms:W3CDTF">2020-11-17T04:17:32Z</dcterms:modified>
</cp:coreProperties>
</file>