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ebe\Desktop\UNC Data Analytic Bootcamp\Homework_Repos\UNC_excel_challenge\Starter_Code\"/>
    </mc:Choice>
  </mc:AlternateContent>
  <xr:revisionPtr revIDLastSave="0" documentId="13_ncr:1_{A9F3F215-D1FB-41A9-8944-E8B3540FC298}" xr6:coauthVersionLast="47" xr6:coauthVersionMax="47" xr10:uidLastSave="{00000000-0000-0000-0000-000000000000}"/>
  <bookViews>
    <workbookView xWindow="57645" yWindow="1845" windowWidth="29040" windowHeight="15720" activeTab="4" xr2:uid="{00000000-000D-0000-FFFF-FFFF00000000}"/>
  </bookViews>
  <sheets>
    <sheet name="Crowdfunding" sheetId="1" r:id="rId1"/>
    <sheet name="Parent Category" sheetId="2" r:id="rId2"/>
    <sheet name="Sub-Category" sheetId="3" r:id="rId3"/>
    <sheet name="Date Created" sheetId="4" r:id="rId4"/>
    <sheet name="Goal Analysis" sheetId="5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D2" i="5"/>
  <c r="C2" i="5"/>
  <c r="B2" i="5"/>
  <c r="F3" i="5"/>
  <c r="F4" i="5"/>
  <c r="F5" i="5"/>
  <c r="F6" i="5"/>
  <c r="F7" i="5"/>
  <c r="F8" i="5"/>
  <c r="F9" i="5"/>
  <c r="F10" i="5"/>
  <c r="F11" i="5"/>
  <c r="F12" i="5"/>
  <c r="F13" i="5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E10" i="5"/>
  <c r="E9" i="5"/>
  <c r="E11" i="5"/>
  <c r="E12" i="5"/>
  <c r="E13" i="5"/>
  <c r="B13" i="5"/>
  <c r="B12" i="5"/>
  <c r="B11" i="5"/>
  <c r="B10" i="5"/>
  <c r="B9" i="5"/>
  <c r="B8" i="5"/>
  <c r="B7" i="5"/>
  <c r="B6" i="5"/>
  <c r="B5" i="5"/>
  <c r="B4" i="5"/>
  <c r="B3" i="5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E3" i="5"/>
  <c r="E6" i="5"/>
  <c r="E4" i="5"/>
  <c r="E5" i="5"/>
  <c r="E7" i="5"/>
  <c r="E8" i="5"/>
  <c r="F2" i="5" l="1"/>
</calcChain>
</file>

<file path=xl/sharedStrings.xml><?xml version="1.0" encoding="utf-8"?>
<sst xmlns="http://schemas.openxmlformats.org/spreadsheetml/2006/main" count="6122" uniqueCount="2107">
  <si>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</si>
  <si>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</si>
  <si>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</si>
  <si>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</si>
  <si>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</si>
  <si>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</si>
  <si>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</si>
  <si>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</si>
  <si>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</si>
  <si>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</si>
  <si>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</si>
  <si>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</si>
  <si>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</si>
  <si>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</si>
  <si>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</si>
  <si>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</si>
  <si>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</si>
  <si>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</si>
  <si>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</si>
  <si>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</si>
  <si>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</si>
  <si>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</si>
  <si>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</si>
  <si>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</si>
  <si>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</si>
  <si>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</si>
  <si>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</si>
  <si>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</si>
  <si>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</si>
  <si>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</si>
  <si>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</si>
  <si>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</si>
  <si>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</si>
  <si>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</si>
  <si>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</si>
  <si>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</si>
  <si>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</si>
  <si>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</si>
  <si>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</si>
  <si>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</si>
  <si>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</si>
  <si>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</si>
  <si>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</si>
  <si>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</si>
  <si>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</si>
  <si>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</si>
  <si>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</si>
  <si>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</si>
  <si>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</si>
  <si>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</si>
  <si>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</si>
  <si>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</si>
  <si>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</si>
  <si>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</si>
  <si>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</si>
  <si>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</si>
  <si>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</si>
  <si>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</si>
  <si>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</si>
  <si>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</si>
  <si>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</si>
  <si>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</si>
  <si>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</si>
  <si>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</si>
  <si>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</si>
  <si>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</si>
  <si>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</si>
  <si>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</si>
  <si>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</si>
  <si>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</si>
  <si>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</si>
  <si>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</si>
  <si>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</si>
  <si>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</si>
  <si>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</si>
  <si>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</si>
  <si>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</si>
  <si>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</si>
  <si>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</si>
  <si>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</si>
  <si>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</si>
  <si>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</si>
  <si>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</si>
  <si>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</si>
  <si>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</si>
  <si>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</si>
  <si>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</si>
  <si>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</si>
  <si>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</si>
  <si>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</si>
  <si>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</si>
  <si>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</si>
  <si>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</si>
  <si>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</si>
  <si>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</si>
  <si>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</si>
  <si>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</si>
  <si>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</si>
  <si>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</si>
  <si>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</si>
  <si>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</si>
  <si>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</si>
  <si>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</si>
  <si>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</si>
  <si>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</si>
  <si>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</si>
  <si>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</si>
  <si>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</si>
  <si>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</si>
  <si>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</si>
  <si>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</si>
  <si>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</si>
  <si>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</si>
  <si>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</si>
  <si>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</si>
  <si>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</si>
  <si>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</si>
  <si>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</si>
  <si>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</si>
  <si>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</si>
  <si>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</si>
  <si>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</si>
  <si>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</si>
  <si>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</si>
  <si>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</si>
  <si>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</si>
  <si>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</si>
  <si>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</si>
  <si>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</si>
  <si>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</si>
  <si>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</si>
  <si>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</si>
  <si>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</si>
  <si>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</si>
  <si>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</si>
  <si>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</si>
  <si>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</si>
  <si>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</si>
  <si>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</si>
  <si>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</si>
  <si>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</si>
  <si>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</si>
  <si>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</si>
  <si>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</si>
  <si>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</si>
  <si>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</si>
  <si>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</si>
  <si>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</si>
  <si>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</si>
  <si>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</si>
  <si>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</si>
  <si>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</si>
  <si>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</si>
  <si>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</si>
  <si>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</si>
  <si>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</si>
  <si>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</si>
  <si>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</si>
  <si>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</si>
  <si>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</si>
  <si>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</si>
  <si>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</si>
  <si>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</si>
  <si>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</si>
  <si>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</si>
  <si>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</si>
  <si>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</si>
  <si>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</si>
  <si>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</si>
  <si>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</si>
  <si>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</si>
  <si>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</si>
  <si>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</si>
  <si>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</si>
  <si>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</si>
  <si>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</si>
  <si>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</si>
  <si>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</si>
  <si>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</si>
  <si>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</si>
  <si>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</si>
  <si>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</si>
  <si>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</si>
  <si>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</si>
  <si>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</si>
  <si>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</si>
  <si>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</si>
  <si>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</si>
  <si>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</si>
  <si>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</si>
  <si>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</si>
  <si>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</si>
  <si>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</si>
  <si>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</si>
  <si>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</si>
  <si>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</si>
  <si>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</si>
  <si>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</si>
  <si>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</si>
  <si>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</si>
  <si>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</si>
  <si>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</si>
  <si>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</si>
  <si>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</si>
  <si>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</si>
  <si>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</si>
  <si>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</si>
  <si>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</si>
  <si>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</si>
  <si>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</si>
  <si>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</si>
  <si>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</si>
  <si>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</si>
  <si>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</si>
  <si>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</si>
  <si>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</si>
  <si>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</si>
  <si>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</si>
  <si>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</si>
  <si>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</si>
  <si>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</si>
  <si>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</si>
  <si>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</si>
  <si>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</si>
  <si>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</si>
  <si>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</si>
  <si>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</si>
  <si>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</si>
  <si>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</si>
  <si>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</si>
  <si>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</si>
  <si>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</si>
  <si>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</si>
  <si>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</si>
  <si>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</si>
  <si>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</si>
  <si>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</si>
  <si>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</si>
  <si>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</si>
  <si>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</si>
  <si>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</si>
  <si>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</si>
  <si>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</si>
  <si>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</si>
  <si>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</si>
  <si>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</si>
  <si>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</si>
  <si>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</si>
  <si>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</si>
  <si>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</si>
  <si>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</si>
  <si>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</si>
  <si>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</si>
  <si>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</si>
  <si>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</si>
  <si>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</si>
  <si>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</si>
  <si>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</si>
  <si>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</si>
  <si>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</si>
  <si>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</si>
  <si>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</si>
  <si>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</si>
  <si>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</si>
  <si>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</si>
  <si>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</si>
  <si>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</si>
  <si>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</si>
  <si>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</si>
  <si>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</si>
  <si>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</si>
  <si>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</si>
  <si>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</si>
  <si>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</si>
  <si>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</si>
  <si>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</si>
  <si>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</si>
  <si>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</si>
  <si>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</si>
  <si>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</si>
  <si>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</si>
  <si>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</si>
  <si>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</si>
  <si>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</si>
  <si>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</si>
  <si>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</si>
  <si>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</si>
  <si>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</si>
  <si>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</si>
  <si>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</si>
  <si>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</si>
  <si>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</si>
  <si>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</si>
  <si>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</si>
  <si>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</si>
  <si>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</si>
  <si>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</si>
  <si>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</si>
  <si>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</si>
  <si>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</si>
  <si>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</si>
  <si>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</si>
  <si>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</si>
  <si>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</si>
  <si>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</si>
  <si>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</si>
  <si>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</si>
  <si>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</si>
  <si>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</si>
  <si>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</si>
  <si>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</si>
  <si>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</si>
  <si>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</si>
  <si>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</si>
  <si>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</si>
  <si>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</si>
  <si>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</si>
  <si>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</si>
  <si>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</si>
  <si>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</si>
  <si>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</si>
  <si>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</si>
  <si>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</si>
  <si>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</si>
  <si>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</si>
  <si>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</si>
  <si>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</si>
  <si>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</si>
  <si>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</si>
  <si>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</si>
  <si>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</si>
  <si>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</si>
  <si>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</si>
  <si>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</si>
  <si>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</si>
  <si>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</si>
  <si>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</si>
  <si>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</si>
  <si>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</si>
  <si>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</si>
  <si>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</si>
  <si>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</si>
  <si>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</si>
  <si>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</si>
  <si>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</si>
  <si>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</si>
  <si>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</si>
  <si>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</si>
  <si>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</si>
  <si>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</si>
  <si>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</si>
  <si>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</si>
  <si>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</si>
  <si>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</si>
  <si>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</si>
  <si>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</si>
  <si>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</si>
  <si>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</si>
  <si>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</si>
  <si>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</si>
  <si>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</si>
  <si>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</si>
  <si>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</si>
  <si>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</si>
  <si>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</si>
  <si>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</si>
  <si>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</si>
  <si>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</si>
  <si>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</si>
  <si>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</si>
  <si>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</si>
  <si>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</si>
  <si>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</si>
  <si>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</si>
  <si>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</si>
  <si>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</si>
  <si>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</si>
  <si>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</si>
  <si>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</si>
  <si>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</si>
  <si>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</si>
  <si>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</si>
  <si>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</si>
  <si>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</si>
  <si>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</si>
  <si>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</si>
  <si>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</si>
  <si>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</si>
  <si>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</si>
  <si>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</si>
  <si>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</si>
  <si>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</si>
  <si>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</si>
  <si>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</si>
  <si>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</si>
  <si>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</si>
  <si>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</si>
  <si>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</si>
  <si>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</si>
  <si>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</si>
  <si>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</si>
  <si>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</si>
  <si>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</si>
  <si>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</si>
  <si>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</si>
  <si>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</si>
  <si>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</si>
  <si>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</si>
  <si>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</si>
  <si>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</si>
  <si>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</si>
  <si>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</si>
  <si>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</si>
  <si>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</si>
  <si>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</si>
  <si>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</si>
  <si>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</si>
  <si>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</si>
  <si>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</si>
  <si>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</si>
  <si>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</si>
  <si>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</si>
  <si>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</si>
  <si>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</si>
  <si>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</si>
  <si>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</si>
  <si>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</si>
  <si>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</si>
  <si>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</si>
  <si>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</si>
  <si>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</si>
  <si>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</si>
  <si>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</si>
  <si>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</si>
  <si>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</si>
  <si>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</si>
  <si>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</si>
  <si>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</si>
  <si>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</si>
  <si>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</si>
  <si>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</si>
  <si>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</si>
  <si>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</si>
  <si>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</si>
  <si>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</si>
  <si>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</si>
  <si>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</si>
  <si>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</si>
  <si>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</si>
  <si>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</si>
  <si>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</si>
  <si>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</si>
  <si>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</si>
  <si>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</si>
  <si>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</si>
  <si>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</si>
  <si>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</si>
  <si>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</si>
  <si>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</si>
  <si>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</si>
  <si>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</si>
  <si>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</si>
  <si>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</si>
  <si>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</si>
  <si>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</si>
  <si>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</si>
  <si>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</si>
  <si>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</si>
  <si>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</si>
  <si>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</si>
  <si>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</si>
  <si>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</si>
  <si>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</si>
  <si>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</si>
  <si>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</si>
  <si>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</si>
  <si>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</si>
  <si>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</si>
  <si>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</si>
  <si>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</si>
  <si>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</si>
  <si>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</si>
  <si>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</si>
  <si>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</si>
  <si>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</si>
  <si>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</si>
  <si>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</si>
  <si>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</si>
  <si>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</si>
  <si>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</si>
  <si>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</si>
  <si>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</si>
  <si>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</si>
  <si>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</si>
  <si>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</si>
  <si>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</si>
  <si>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</si>
  <si>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</si>
  <si>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</si>
  <si>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</si>
  <si>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</si>
  <si>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</si>
  <si>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</si>
  <si>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</si>
  <si>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</si>
  <si>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</si>
  <si>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</si>
  <si>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</si>
  <si>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</si>
  <si>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</si>
  <si>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</si>
  <si>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</si>
  <si>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</si>
  <si>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</si>
  <si>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</si>
  <si>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</si>
  <si>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</si>
  <si>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</si>
  <si>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</si>
  <si>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</si>
  <si>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</si>
  <si>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</si>
  <si>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</si>
  <si>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</si>
  <si>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</si>
  <si>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</si>
  <si>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</si>
  <si>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</si>
  <si>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</si>
  <si>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</si>
  <si>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</si>
  <si>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</si>
  <si>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</si>
  <si>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</si>
  <si>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</si>
  <si>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</si>
  <si>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</si>
  <si>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</si>
  <si>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</si>
  <si>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</si>
  <si>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</si>
  <si>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</si>
  <si>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</si>
  <si>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</si>
  <si>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</si>
  <si>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</si>
  <si>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</si>
  <si>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</si>
  <si>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</si>
  <si>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</si>
  <si>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</si>
  <si>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</si>
  <si>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</si>
  <si>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</si>
  <si>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</si>
  <si>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</si>
  <si>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</si>
  <si>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</si>
  <si>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</si>
  <si>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</si>
  <si>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</si>
  <si>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</si>
  <si>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</si>
  <si>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</si>
  <si>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</si>
  <si>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</si>
  <si>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</si>
  <si>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</si>
  <si>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</si>
  <si>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</si>
  <si>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</si>
  <si>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</si>
  <si>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</si>
  <si>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</si>
  <si>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</si>
  <si>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</si>
  <si>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</si>
  <si>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</si>
  <si>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</si>
  <si>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</si>
  <si>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</si>
  <si>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</si>
  <si>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</si>
  <si>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</si>
  <si>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</si>
  <si>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</si>
  <si>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</si>
  <si>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</si>
  <si>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</si>
  <si>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</si>
  <si>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</si>
  <si>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</si>
  <si>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</si>
  <si>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</si>
  <si>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</si>
  <si>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</si>
  <si>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</si>
  <si>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</si>
  <si>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</si>
  <si>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</si>
  <si>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</si>
  <si>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</si>
  <si>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</si>
  <si>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</si>
  <si>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</si>
  <si>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</si>
  <si>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</si>
  <si>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</si>
  <si>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</si>
  <si>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</si>
  <si>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</si>
  <si>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</si>
  <si>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</si>
  <si>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</si>
  <si>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</si>
  <si>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</si>
  <si>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</si>
  <si>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</si>
  <si>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</si>
  <si>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</si>
  <si>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</si>
  <si>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</si>
  <si>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</si>
  <si>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</si>
  <si>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</si>
  <si>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</si>
  <si>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</si>
  <si>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</si>
  <si>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</si>
  <si>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</si>
  <si>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</si>
  <si>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</si>
  <si>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</si>
  <si>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</si>
  <si>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</si>
  <si>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</si>
  <si>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</si>
  <si>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</si>
  <si>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</si>
  <si>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</si>
  <si>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</si>
  <si>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</si>
  <si>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</si>
  <si>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</si>
  <si>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</si>
  <si>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</si>
  <si>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</si>
  <si>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</si>
  <si>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</si>
  <si>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</si>
  <si>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</si>
  <si>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</si>
  <si>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</si>
  <si>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</si>
  <si>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</si>
  <si>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</si>
  <si>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</si>
  <si>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</si>
  <si>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</si>
  <si>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</si>
  <si>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</si>
  <si>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</si>
  <si>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</si>
  <si>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</si>
  <si>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</si>
  <si>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</si>
  <si>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</si>
  <si>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</si>
  <si>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</si>
  <si>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</si>
  <si>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</si>
  <si>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</si>
  <si>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</si>
  <si>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</si>
  <si>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</si>
  <si>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</si>
  <si>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</si>
  <si>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</si>
  <si>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</si>
  <si>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</si>
  <si>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</si>
  <si>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</si>
  <si>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</si>
  <si>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</si>
  <si>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</si>
  <si>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</si>
  <si>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</si>
  <si>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</si>
  <si>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</si>
  <si>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</si>
  <si>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</si>
  <si>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</si>
  <si>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</si>
  <si>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</si>
  <si>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</si>
  <si>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</si>
  <si>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</si>
  <si>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</si>
  <si>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</si>
  <si>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</si>
  <si>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</si>
  <si>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</si>
  <si>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</si>
  <si>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</si>
  <si>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</si>
  <si>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</si>
  <si>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</si>
  <si>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</si>
  <si>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</si>
  <si>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</si>
  <si>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</si>
  <si>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</si>
  <si>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</si>
  <si>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</si>
  <si>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</si>
  <si>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</si>
  <si>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</si>
  <si>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</si>
  <si>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</si>
  <si>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</si>
  <si>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</si>
  <si>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</si>
  <si>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</si>
  <si>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</si>
  <si>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</si>
  <si>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</si>
  <si>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</si>
  <si>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</si>
  <si>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</si>
  <si>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</si>
  <si>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</si>
  <si>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</si>
  <si>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</si>
  <si>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</si>
  <si>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</si>
  <si>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</si>
  <si>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</si>
  <si>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</si>
  <si>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</si>
  <si>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</si>
  <si>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</si>
  <si>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</si>
  <si>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</si>
  <si>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</si>
  <si>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</si>
  <si>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</si>
  <si>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</si>
  <si>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</si>
  <si>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</si>
  <si>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</si>
  <si>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</si>
  <si>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</si>
  <si>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</si>
  <si>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</si>
  <si>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</si>
  <si>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</si>
  <si>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</si>
  <si>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</si>
  <si>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</si>
  <si>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</si>
  <si>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</si>
  <si>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</si>
  <si>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</si>
  <si>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</si>
  <si>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</si>
  <si>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</si>
  <si>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</si>
  <si>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</si>
  <si>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</si>
  <si>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</si>
  <si>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</si>
  <si>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</si>
  <si>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</si>
  <si>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</si>
  <si>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</si>
  <si>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</si>
  <si>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</si>
  <si>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</si>
  <si>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</si>
  <si>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</si>
  <si>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</si>
  <si>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</si>
  <si>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</si>
  <si>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</si>
  <si>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</si>
  <si>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</si>
  <si>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</si>
  <si>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</si>
  <si>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</si>
  <si>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</si>
  <si>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</si>
  <si>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</si>
  <si>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</si>
  <si>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</si>
  <si>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</si>
  <si>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</si>
  <si>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</si>
  <si>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</si>
  <si>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</si>
  <si>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</si>
  <si>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</si>
  <si>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</si>
  <si>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</si>
  <si>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</si>
  <si>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</si>
  <si>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</si>
  <si>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</si>
  <si>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</si>
  <si>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</si>
  <si>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</si>
  <si>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</si>
  <si>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</si>
  <si>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</si>
  <si>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</si>
  <si>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</si>
  <si>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</si>
  <si>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</si>
  <si>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</si>
  <si>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</si>
  <si>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</si>
  <si>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</si>
  <si>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</si>
  <si>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</si>
  <si>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</si>
  <si>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</si>
  <si>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</si>
  <si>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</si>
  <si>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</si>
  <si>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</si>
  <si>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</si>
  <si>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</si>
  <si>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</si>
  <si>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</si>
  <si>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</si>
  <si>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</si>
  <si>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</si>
  <si>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</si>
  <si>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</si>
  <si>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</si>
  <si>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</si>
  <si>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</si>
  <si>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</si>
  <si>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</si>
  <si>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</si>
  <si>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</si>
  <si>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</si>
  <si>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</si>
  <si>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</si>
  <si>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</si>
  <si>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</si>
  <si>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</si>
  <si>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</si>
  <si>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</si>
  <si>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</si>
  <si>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</si>
  <si>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</si>
  <si>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</si>
  <si>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</si>
  <si>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</si>
  <si>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</si>
  <si>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</si>
  <si>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</si>
  <si>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</si>
  <si>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</si>
  <si>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</si>
  <si>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</si>
  <si>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</si>
  <si>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</si>
  <si>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</si>
  <si>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</si>
  <si>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</si>
  <si>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</si>
  <si>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</si>
  <si>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</si>
  <si>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</si>
  <si>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</si>
  <si>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</si>
  <si>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</si>
  <si>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</si>
  <si>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</si>
  <si>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</si>
  <si>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</si>
  <si>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</si>
  <si>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</si>
  <si>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</si>
  <si>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</si>
  <si>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</si>
  <si>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</si>
  <si>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</si>
  <si>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</si>
  <si>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</si>
  <si>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</si>
  <si>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</si>
  <si>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</si>
  <si>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</si>
  <si>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</si>
  <si>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</si>
  <si>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</si>
  <si>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</si>
  <si>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</si>
  <si>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</si>
  <si>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</si>
  <si>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</si>
  <si>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</si>
  <si>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</si>
  <si>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</si>
  <si>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</si>
  <si>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</si>
  <si>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</si>
  <si>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</si>
  <si>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</si>
  <si>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</si>
  <si>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</si>
  <si>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</si>
  <si>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</si>
  <si>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</si>
  <si>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</si>
  <si>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</si>
  <si>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</si>
  <si>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</si>
  <si>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</si>
  <si>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</si>
  <si>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</si>
  <si>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</si>
  <si>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</si>
  <si>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</si>
  <si>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</si>
  <si>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</si>
  <si>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</si>
  <si>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</si>
  <si>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</si>
  <si>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</si>
  <si>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</si>
  <si>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</si>
  <si>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</si>
  <si>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</si>
  <si>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</si>
  <si>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</si>
  <si>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</si>
  <si>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</si>
  <si>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</si>
  <si>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</si>
  <si>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</si>
  <si>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</si>
  <si>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</si>
  <si>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</si>
  <si>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</si>
  <si>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</si>
  <si>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</si>
  <si>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</si>
  <si>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</si>
  <si>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</si>
  <si>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</si>
  <si>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</si>
  <si>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</si>
  <si>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</si>
  <si>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</si>
  <si>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</si>
  <si>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</si>
  <si>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</si>
  <si>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</si>
  <si>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</si>
  <si>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</si>
  <si>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</si>
  <si>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</si>
  <si>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</si>
  <si>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</si>
  <si>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</si>
  <si>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</si>
  <si>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</si>
  <si>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</si>
  <si>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</si>
  <si>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</si>
  <si>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</si>
  <si>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</si>
  <si>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</si>
  <si>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</si>
  <si>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</si>
  <si>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</si>
  <si>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</si>
  <si>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</si>
  <si>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</si>
  <si>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</si>
  <si>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</si>
  <si>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</si>
  <si>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</si>
  <si>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</si>
  <si>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</si>
  <si>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</si>
  <si>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</si>
  <si>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</si>
  <si>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</si>
  <si>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</si>
  <si>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</si>
  <si>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</si>
  <si>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</si>
  <si>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</si>
  <si>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</si>
  <si>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</si>
  <si>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</si>
  <si>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</si>
  <si>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</si>
  <si>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</si>
  <si>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</si>
  <si>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</si>
  <si>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</si>
  <si>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</si>
  <si>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</si>
  <si>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</si>
  <si>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</si>
  <si>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</si>
  <si>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</si>
  <si>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</si>
  <si>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</si>
  <si>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</si>
  <si>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</si>
  <si>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</si>
  <si>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</si>
  <si>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</si>
  <si>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</si>
  <si>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</si>
  <si>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</si>
  <si>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</si>
  <si>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</si>
  <si>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</si>
  <si>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</si>
  <si>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</si>
  <si>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</si>
  <si>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</si>
  <si>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</si>
  <si>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</si>
  <si>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</si>
  <si>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</si>
  <si>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</si>
  <si>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</si>
  <si>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</si>
  <si>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</si>
  <si>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</si>
  <si>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</si>
  <si>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</si>
  <si>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</si>
  <si>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</si>
  <si>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</si>
  <si>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</si>
  <si>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</si>
  <si>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</si>
  <si>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</si>
  <si>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</si>
  <si>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</si>
  <si>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</si>
  <si>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</si>
  <si>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</si>
  <si>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</si>
  <si>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</si>
  <si>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</si>
  <si>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</si>
  <si>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</si>
  <si>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</si>
  <si>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</si>
  <si>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</si>
  <si>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</si>
  <si>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</si>
  <si>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</si>
  <si>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</si>
  <si>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</si>
  <si>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</si>
  <si>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</si>
  <si>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</si>
  <si>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</si>
  <si>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</si>
  <si>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</si>
  <si>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</si>
  <si>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</si>
  <si>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</si>
  <si>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</si>
  <si>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</si>
  <si>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</si>
  <si>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</si>
  <si>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</si>
  <si>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</si>
  <si>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</si>
  <si>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</si>
  <si>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</si>
  <si>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</si>
  <si>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</si>
  <si>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</si>
  <si>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</si>
  <si>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</si>
  <si>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</si>
  <si>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</si>
  <si>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</si>
  <si>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</si>
  <si>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</si>
  <si>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</si>
  <si>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</si>
  <si>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</si>
  <si>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</si>
  <si>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</si>
  <si>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</si>
  <si>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</si>
  <si>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</si>
  <si>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</si>
  <si>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</si>
  <si>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</si>
  <si>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</si>
  <si>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</si>
  <si>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</si>
  <si>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</si>
  <si>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</si>
  <si>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</si>
  <si>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</si>
  <si>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</si>
  <si>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</si>
  <si>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</si>
  <si>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</si>
  <si>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</si>
  <si>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</si>
  <si>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</si>
  <si>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</si>
  <si>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</si>
  <si>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</si>
  <si>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</si>
  <si>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</si>
  <si>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</si>
  <si>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</si>
  <si>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</si>
  <si>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</si>
  <si>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</si>
  <si>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</si>
  <si>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</si>
  <si>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</si>
  <si>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</si>
  <si>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</si>
  <si>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</si>
  <si>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</si>
  <si>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</si>
  <si>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</si>
  <si>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</si>
  <si>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</si>
  <si>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</si>
  <si>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</si>
  <si>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</si>
  <si>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</si>
  <si>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</si>
  <si>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</si>
  <si>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</si>
  <si>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</si>
  <si>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</si>
  <si>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</si>
  <si>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</si>
  <si>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</si>
  <si>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</si>
  <si>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</si>
  <si>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</si>
  <si>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</si>
  <si>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</si>
  <si>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</si>
  <si>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</si>
  <si>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</si>
  <si>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</si>
  <si>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</si>
  <si>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</si>
  <si>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</si>
  <si>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</si>
  <si>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</si>
  <si>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</si>
  <si>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</si>
  <si>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</si>
  <si>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</si>
  <si>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</si>
  <si>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</si>
  <si>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</si>
  <si>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</si>
  <si>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</si>
  <si>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</si>
  <si>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</si>
  <si>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</si>
  <si>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</si>
  <si>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</si>
  <si>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</si>
  <si>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</si>
  <si>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</si>
  <si>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</si>
  <si>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</si>
  <si>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</si>
  <si>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</si>
  <si>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</si>
  <si>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</si>
  <si>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</si>
  <si>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</si>
  <si>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</si>
  <si>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</si>
  <si>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</si>
  <si>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</si>
  <si>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</si>
  <si>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</si>
  <si>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</si>
  <si>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</si>
  <si>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</si>
  <si>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</si>
  <si>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</si>
  <si>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</si>
  <si>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</si>
  <si>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</si>
  <si>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</si>
  <si>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</si>
  <si>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</si>
  <si>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</si>
  <si>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</si>
  <si>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</si>
  <si>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</si>
  <si>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</si>
  <si>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</si>
  <si>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</si>
  <si>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</si>
  <si>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</si>
  <si>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</si>
  <si>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</si>
  <si>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</si>
  <si>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</si>
  <si>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</si>
  <si>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</si>
  <si>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</si>
  <si>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</si>
  <si>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</si>
  <si>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</si>
  <si>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</si>
  <si>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</si>
  <si>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</si>
  <si>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</si>
  <si>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</si>
  <si>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</si>
  <si>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</si>
  <si>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</si>
  <si>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</si>
  <si>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</si>
  <si>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</si>
  <si>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</si>
  <si>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</si>
  <si>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</si>
  <si>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</si>
  <si>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</si>
  <si>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</si>
  <si>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</si>
  <si>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</si>
  <si>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</si>
  <si>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</si>
  <si>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</si>
  <si>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</si>
  <si>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</si>
  <si>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</si>
  <si>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</si>
  <si>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</si>
  <si>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</si>
  <si>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</si>
  <si>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</si>
  <si>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</si>
  <si>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</si>
  <si>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</si>
  <si>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</si>
  <si>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</si>
  <si>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</si>
  <si>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</si>
  <si>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</si>
  <si>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</si>
  <si>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</si>
  <si>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</si>
  <si>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</si>
  <si>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</si>
  <si>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</si>
  <si>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</si>
  <si>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</si>
  <si>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</si>
  <si>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</si>
  <si>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</si>
  <si>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</si>
  <si>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</si>
  <si>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</si>
  <si>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</si>
  <si>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</si>
  <si>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</si>
  <si>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</si>
  <si>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</si>
  <si>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</si>
  <si>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</si>
  <si>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</si>
  <si>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</si>
  <si>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</si>
  <si>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</si>
  <si>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</si>
  <si>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</si>
  <si>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</si>
  <si>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</si>
  <si>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</si>
  <si>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</si>
  <si>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</si>
  <si>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</si>
  <si>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</si>
  <si>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</si>
  <si>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</si>
  <si>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</si>
  <si>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</si>
  <si>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</si>
  <si>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</si>
  <si>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</si>
  <si>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</si>
  <si>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</si>
  <si>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</si>
  <si>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</si>
  <si>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</si>
  <si>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</si>
  <si>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</si>
  <si>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</si>
  <si>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</si>
  <si>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</si>
  <si>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</si>
  <si>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</si>
  <si>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</si>
  <si>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</si>
  <si>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</si>
  <si>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</si>
  <si>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</si>
  <si>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</si>
  <si>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</si>
  <si>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</si>
  <si>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</si>
  <si>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</si>
  <si>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</si>
  <si>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</si>
  <si>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</si>
  <si>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</si>
  <si>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</si>
  <si>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</si>
  <si>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</si>
  <si>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</si>
  <si>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</si>
  <si>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</si>
  <si>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</si>
  <si>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</si>
  <si>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</si>
  <si>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</si>
  <si>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</si>
  <si>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</si>
  <si>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</si>
  <si>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</si>
  <si>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</si>
  <si>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</si>
  <si>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</si>
  <si>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</si>
  <si>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</si>
  <si>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</si>
  <si>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</si>
  <si>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</si>
  <si>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</si>
  <si>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</si>
  <si>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</si>
  <si>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</si>
  <si>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</si>
  <si>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</si>
  <si>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</si>
  <si>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</si>
  <si>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</si>
  <si>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</si>
  <si>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</si>
  <si>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</si>
  <si>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</si>
  <si>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</si>
  <si>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</si>
  <si>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</si>
  <si>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</si>
  <si>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</si>
  <si>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</si>
  <si>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</si>
  <si>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</si>
  <si>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</si>
  <si>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</si>
  <si>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</si>
  <si>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</si>
  <si>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</si>
  <si>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</si>
  <si>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</si>
  <si>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</si>
  <si>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</si>
  <si>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</si>
  <si>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</si>
  <si>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</si>
  <si>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</si>
  <si>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</si>
  <si>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</si>
  <si>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</si>
  <si>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</si>
  <si>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</si>
  <si>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</si>
  <si>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</si>
  <si>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</si>
  <si>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</si>
  <si>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</si>
  <si>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</si>
  <si>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</si>
  <si>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</si>
  <si>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</si>
  <si>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</si>
  <si>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</si>
  <si>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</si>
  <si>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</si>
  <si>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</si>
  <si>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</si>
  <si>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</si>
  <si>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</si>
  <si>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</si>
  <si>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</si>
  <si>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</si>
  <si>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</si>
  <si>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</si>
  <si>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</si>
  <si>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</si>
  <si>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</si>
  <si>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</si>
  <si>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</si>
  <si>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</si>
  <si>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</si>
  <si>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</si>
  <si>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</si>
  <si>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</si>
  <si>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</si>
  <si>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</si>
  <si>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</si>
  <si>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</si>
  <si>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</si>
  <si>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</si>
  <si>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</si>
  <si>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</si>
  <si>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</si>
  <si>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</si>
  <si>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</si>
  <si>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</si>
  <si>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</si>
  <si>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</si>
  <si>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</si>
  <si>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</si>
  <si>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</si>
  <si>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</si>
  <si>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</si>
  <si>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</si>
  <si>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</si>
  <si>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</si>
  <si>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</si>
  <si>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</si>
  <si>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</si>
  <si>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</si>
  <si>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</si>
  <si>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</si>
  <si>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</si>
  <si>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</si>
  <si>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</si>
  <si>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</si>
  <si>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</si>
  <si>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</si>
  <si>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</si>
  <si>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</si>
  <si>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</si>
  <si>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</si>
  <si>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</si>
  <si>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</si>
  <si>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</si>
  <si>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</si>
  <si>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</si>
  <si>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</si>
  <si>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</si>
  <si>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</si>
  <si>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</si>
  <si>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</si>
  <si>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</si>
  <si>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</si>
  <si>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</si>
  <si>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</si>
  <si>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</si>
  <si>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</si>
  <si>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</si>
  <si>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</si>
  <si>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</si>
  <si>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</si>
  <si>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</si>
  <si>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</si>
  <si>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</si>
  <si>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</si>
  <si>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</si>
  <si>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</si>
  <si>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</si>
  <si>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</si>
  <si>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</si>
  <si>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</si>
  <si>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</si>
  <si>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</si>
  <si>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</si>
  <si>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</si>
  <si>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</si>
  <si>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</si>
  <si>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</si>
  <si>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</si>
  <si>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</si>
  <si>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</si>
  <si>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</si>
  <si>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</si>
  <si>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</si>
  <si>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</si>
  <si>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</si>
  <si>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</si>
  <si>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</si>
  <si>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</si>
  <si>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</si>
  <si>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</si>
  <si>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</si>
  <si>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</si>
  <si>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</si>
  <si>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</si>
  <si>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</si>
  <si>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</si>
  <si>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</si>
  <si>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</si>
  <si>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</si>
  <si>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</si>
  <si>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</si>
  <si>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</si>
  <si>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</si>
  <si>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</si>
  <si>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</si>
  <si>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</si>
  <si>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</si>
  <si>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</si>
  <si>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</si>
  <si>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</si>
  <si>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</si>
  <si>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</si>
  <si>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</si>
  <si>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</si>
  <si>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</si>
  <si>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</si>
  <si>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</si>
  <si>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</si>
  <si>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</si>
  <si>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</si>
  <si>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</si>
  <si>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</si>
  <si>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</si>
  <si>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</si>
  <si>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</si>
  <si>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</si>
  <si>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</si>
  <si>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</si>
  <si>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</si>
  <si>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</si>
  <si>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</si>
  <si>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</si>
  <si>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</si>
  <si>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</si>
  <si>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</si>
  <si>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</si>
  <si>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</si>
  <si>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</si>
  <si>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</si>
  <si>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</si>
  <si>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</si>
  <si>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</si>
  <si>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</si>
  <si>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</si>
  <si>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</si>
  <si>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</si>
  <si>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</si>
  <si>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</si>
  <si>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</si>
  <si>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</si>
  <si>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</si>
  <si>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</si>
  <si>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</si>
  <si>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</si>
  <si>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</si>
  <si>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</si>
  <si>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</si>
  <si>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</si>
  <si>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</si>
  <si>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</si>
  <si>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</si>
  <si>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</si>
  <si>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</si>
  <si>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</si>
  <si>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</si>
  <si>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</si>
  <si>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</si>
  <si>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</si>
  <si>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</si>
  <si>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</si>
  <si>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</si>
  <si>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</si>
  <si>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</si>
  <si>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</si>
  <si>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</si>
  <si>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</si>
  <si>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</si>
  <si>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</si>
  <si>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</si>
  <si>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</si>
  <si>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</si>
  <si>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</si>
  <si>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</si>
  <si>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</si>
  <si>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</si>
  <si>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</si>
  <si>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</si>
  <si>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</si>
  <si>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</si>
  <si>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</si>
  <si>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</si>
  <si>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</si>
  <si>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</si>
  <si>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</si>
  <si>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</si>
  <si>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</si>
  <si>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</si>
  <si>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</si>
  <si>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</si>
  <si>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</si>
  <si>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</si>
  <si>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</si>
  <si>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</si>
  <si>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</si>
  <si>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</si>
  <si>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</si>
  <si>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</si>
  <si>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</si>
  <si>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</si>
  <si>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</si>
  <si>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</si>
  <si>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</si>
  <si>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</si>
  <si>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</si>
  <si>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</si>
  <si>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</si>
  <si>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</si>
  <si>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</si>
  <si>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</si>
  <si>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</si>
  <si>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</si>
  <si>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</si>
  <si>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</si>
  <si>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</si>
  <si>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</si>
  <si>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</si>
  <si>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</si>
  <si>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</si>
  <si>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</si>
  <si>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</si>
  <si>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</si>
  <si>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</si>
  <si>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</si>
  <si>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</si>
  <si>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</si>
  <si>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</si>
  <si>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</si>
  <si>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</si>
  <si>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</si>
  <si>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</si>
  <si>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</si>
  <si>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</si>
  <si>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</si>
  <si>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</si>
  <si>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</si>
  <si>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</si>
  <si>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</si>
  <si>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</si>
  <si>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</si>
  <si>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</si>
  <si>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</si>
  <si>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</si>
  <si>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</si>
  <si>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</si>
  <si>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</si>
  <si>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</si>
  <si>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</si>
  <si>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</si>
  <si>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</si>
  <si>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</si>
  <si>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</si>
  <si>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</si>
  <si>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</si>
  <si>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</si>
  <si>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</si>
  <si>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</si>
  <si>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</si>
  <si>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</si>
  <si>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</si>
  <si>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</si>
  <si>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</si>
  <si>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</si>
  <si>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</si>
  <si>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</si>
  <si>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</si>
  <si>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</si>
  <si>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</si>
  <si>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</si>
  <si>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</si>
  <si>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</si>
  <si>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</si>
  <si>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</si>
  <si>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</si>
  <si>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</si>
  <si>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</si>
  <si>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</si>
  <si>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</si>
  <si>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</si>
  <si>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</si>
  <si>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</si>
  <si>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</si>
  <si>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</si>
  <si>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</si>
  <si>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</si>
  <si>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</si>
  <si>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</si>
  <si>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</si>
  <si>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</si>
  <si>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</si>
  <si>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</si>
  <si>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</si>
  <si>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</si>
  <si>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</si>
  <si>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</si>
  <si>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</si>
  <si>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</si>
  <si>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</si>
  <si>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</si>
  <si>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</si>
  <si>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</si>
  <si>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</si>
  <si>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</si>
  <si>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</si>
  <si>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</si>
  <si>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</si>
  <si>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</si>
  <si>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</si>
  <si>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</si>
  <si>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</si>
  <si>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</si>
  <si>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</si>
  <si>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</si>
  <si>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</si>
  <si>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</si>
  <si>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</si>
  <si>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</si>
  <si>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</si>
  <si>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</si>
  <si>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</si>
  <si>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</si>
  <si>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</si>
  <si>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</si>
  <si>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</si>
  <si>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</si>
  <si>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</si>
  <si>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</si>
  <si>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</si>
  <si>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</si>
  <si>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</si>
  <si>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</si>
  <si>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</si>
  <si>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</si>
  <si>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</si>
  <si>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</si>
  <si>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</si>
  <si>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</si>
  <si>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</si>
  <si>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</si>
  <si>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</si>
  <si>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</si>
  <si>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</si>
  <si>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</si>
  <si>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</si>
  <si>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</si>
  <si>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</si>
  <si>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</si>
  <si>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</si>
  <si>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</si>
  <si>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</si>
  <si>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</si>
  <si>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</si>
  <si>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</si>
  <si>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</si>
  <si>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</si>
  <si>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</si>
  <si>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</si>
  <si>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</si>
  <si>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</si>
  <si>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</si>
  <si>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</si>
  <si>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</si>
  <si>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</si>
  <si>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</si>
  <si>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</si>
  <si>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</si>
  <si>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</si>
  <si>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</si>
  <si>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</si>
  <si>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</si>
  <si>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</si>
  <si>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</si>
  <si>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</si>
  <si>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</si>
  <si>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</si>
  <si>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</si>
  <si>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</si>
  <si>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</si>
  <si>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</si>
  <si>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</si>
  <si>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</si>
  <si>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</si>
  <si>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</si>
  <si>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</si>
  <si>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</si>
  <si>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</si>
  <si>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</si>
  <si>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</si>
  <si>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</si>
  <si>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</si>
  <si>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</si>
  <si>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</si>
  <si>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</si>
  <si>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</si>
  <si>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</si>
  <si>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</si>
  <si>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</si>
  <si>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</si>
  <si>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</si>
  <si>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</si>
  <si>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</si>
  <si>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</si>
  <si>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</si>
  <si>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</si>
  <si>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</si>
  <si>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</si>
  <si>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</si>
  <si>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</si>
  <si>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</si>
  <si>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</si>
  <si>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</si>
  <si>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</si>
  <si>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</si>
  <si>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</si>
  <si>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</si>
  <si>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</si>
  <si>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</si>
  <si>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</si>
  <si>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</si>
  <si>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</si>
  <si>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</si>
  <si>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</si>
  <si>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</si>
  <si>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</si>
  <si>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</si>
  <si>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</si>
  <si>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</si>
  <si>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</si>
  <si>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</si>
  <si>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</si>
  <si>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</si>
  <si>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</si>
  <si>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</si>
  <si>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</si>
  <si>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</si>
  <si>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</si>
  <si>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</si>
  <si>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</si>
  <si>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</si>
  <si>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</si>
  <si>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</si>
  <si>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</si>
  <si>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</si>
  <si>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</si>
  <si>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</si>
  <si>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</si>
  <si>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</si>
  <si>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</si>
  <si>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</si>
  <si>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</si>
  <si>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</si>
  <si>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</si>
  <si>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</si>
  <si>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</si>
  <si>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</si>
  <si>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</si>
  <si>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</si>
  <si>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</si>
  <si>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</si>
  <si>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</si>
  <si>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</si>
  <si>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</si>
  <si>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</si>
  <si>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</si>
  <si>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</si>
  <si>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</si>
  <si>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</si>
  <si>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</si>
  <si>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</si>
  <si>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</si>
  <si>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</si>
  <si>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</si>
  <si>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</si>
  <si>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</si>
  <si>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</si>
  <si>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</si>
  <si>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</si>
  <si>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</si>
  <si>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</si>
  <si>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</si>
  <si>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</si>
  <si>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</si>
  <si>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</si>
  <si>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</si>
  <si>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</si>
  <si>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</si>
  <si>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</si>
  <si>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</si>
  <si>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</si>
  <si>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</si>
  <si>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</si>
  <si>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</si>
  <si>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</si>
  <si>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</si>
  <si>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</si>
  <si>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</si>
  <si>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</si>
  <si>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</si>
  <si>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</si>
  <si>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</si>
  <si>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</si>
  <si>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</si>
  <si>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</si>
  <si>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</si>
  <si>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</si>
  <si>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</si>
  <si>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</si>
  <si>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</si>
  <si>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</si>
  <si>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</si>
  <si>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</si>
  <si>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</si>
  <si>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</si>
  <si>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</si>
  <si>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</si>
  <si>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</si>
  <si>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</si>
  <si>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</si>
  <si>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</si>
  <si>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</si>
  <si>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</si>
  <si>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</si>
  <si>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</si>
  <si>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</si>
  <si>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</si>
  <si>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</si>
  <si>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</si>
  <si>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</si>
  <si>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</si>
  <si>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</si>
  <si>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</si>
  <si>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</si>
  <si>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</si>
  <si>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</si>
  <si>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</si>
  <si>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</si>
  <si>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</si>
  <si>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</si>
  <si>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</si>
  <si>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</si>
  <si>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</si>
  <si>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</si>
  <si>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</si>
  <si>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</si>
  <si>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</si>
  <si>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</si>
  <si>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</si>
  <si>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</si>
  <si>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</si>
  <si>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</si>
  <si>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</si>
  <si>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</si>
  <si>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</si>
  <si>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</si>
  <si>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</si>
  <si>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</si>
  <si>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</si>
  <si>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</si>
  <si>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</si>
  <si>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</si>
  <si>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</si>
  <si>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</si>
  <si>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</si>
  <si>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</si>
  <si>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</si>
  <si>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</si>
  <si>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</si>
  <si>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</si>
  <si>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</si>
  <si>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</si>
  <si>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</si>
  <si>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</si>
  <si>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</si>
  <si>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</si>
  <si>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</si>
  <si>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</si>
  <si>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</si>
  <si>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</si>
  <si>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</si>
  <si>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</si>
  <si>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</si>
  <si>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</si>
  <si>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</si>
  <si>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</si>
  <si>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</si>
  <si>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</si>
  <si>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</si>
  <si>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</si>
  <si>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</si>
  <si>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</si>
  <si>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</si>
  <si>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</si>
  <si>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</si>
  <si>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</si>
  <si>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</si>
  <si>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</si>
  <si>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</si>
  <si>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</si>
  <si>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</si>
  <si>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</si>
  <si>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</si>
  <si>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</si>
  <si>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</si>
  <si>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</si>
  <si>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</si>
  <si>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</si>
  <si>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</si>
  <si>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</si>
  <si>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</si>
  <si>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</si>
  <si>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</si>
  <si>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</si>
  <si>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</si>
  <si>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</si>
  <si>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</si>
  <si>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</si>
  <si>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</si>
  <si>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</si>
  <si>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</si>
  <si>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</si>
  <si>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</si>
  <si>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</si>
  <si>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</si>
  <si>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</si>
  <si>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</si>
  <si>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</si>
  <si>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</si>
  <si>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</si>
  <si>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</si>
  <si>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</si>
  <si>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</si>
  <si>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</si>
  <si>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</si>
  <si>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</si>
  <si>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</si>
  <si>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</si>
  <si>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</si>
  <si>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</si>
  <si>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Column Labels</t>
  </si>
  <si>
    <t>Count of Sub-Category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</si>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</sst>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" formatCode="0"/>
    </dxf>
    <dxf>
      <font>
        <strike val="0"/>
      </font>
      <fill>
        <patternFill>
          <bgColor rgb="FF92D050"/>
        </patternFill>
      </fill>
    </dxf>
    <dxf>
      <font>
        <strike val="0"/>
        <color auto="1"/>
      </font>
      <fill>
        <patternFill>
          <bgColor rgb="FFFF5050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</font>
      <fill>
        <patternFill>
          <bgColor rgb="FF00B0F0"/>
        </patternFill>
      </fill>
    </dxf>
    <dxf>
      <numFmt numFmtId="19" formatCode="m/d/yyyy"/>
    </dxf>
    <dxf>
      <numFmt numFmtId="19" formatCode="m/d/yyyy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1-4FC3-BA43-107DA212EE81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1-4FC3-BA43-107DA212EE81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1-4FC3-BA43-107DA212EE81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1-4FC3-BA43-107DA212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951"/>
        <c:axId val="915742607"/>
      </c:barChart>
      <c:catAx>
        <c:axId val="23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42607"/>
        <c:crosses val="autoZero"/>
        <c:auto val="1"/>
        <c:lblAlgn val="ctr"/>
        <c:lblOffset val="100"/>
        <c:noMultiLvlLbl val="0"/>
      </c:catAx>
      <c:valAx>
        <c:axId val="9157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9-4CA8-9EAD-3088A71DBCC6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9-4CA8-9EAD-3088A71DBCC6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9-4CA8-9EAD-3088A71DBCC6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9-4CA8-9EAD-3088A71D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231"/>
        <c:axId val="1088365151"/>
      </c:barChart>
      <c:catAx>
        <c:axId val="23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65151"/>
        <c:crosses val="autoZero"/>
        <c:auto val="1"/>
        <c:lblAlgn val="ctr"/>
        <c:lblOffset val="100"/>
        <c:noMultiLvlLbl val="0"/>
      </c:catAx>
      <c:valAx>
        <c:axId val="1088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E-4439-9F79-0F31A1357B06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E-4439-9F79-0F31A1357B06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E-4439-9F79-0F31A1357B06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E-4439-9F79-0F31A135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571359"/>
        <c:axId val="1180912031"/>
      </c:lineChart>
      <c:catAx>
        <c:axId val="11825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2031"/>
        <c:crosses val="autoZero"/>
        <c:auto val="1"/>
        <c:lblAlgn val="ctr"/>
        <c:lblOffset val="100"/>
        <c:noMultiLvlLbl val="0"/>
      </c:catAx>
      <c:valAx>
        <c:axId val="11809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C-4F67-9D5D-D405E1252462}"/>
            </c:ext>
          </c:extLst>
        </c:ser>
        <c:ser>
          <c:idx val="0"/>
          <c:order val="1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9C-4F67-9D5D-D405E1252462}"/>
            </c:ext>
          </c:extLst>
        </c:ser>
        <c:ser>
          <c:idx val="1"/>
          <c:order val="2"/>
          <c:tx>
            <c:v>Percentage Canceled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9C-4F67-9D5D-D405E1252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665327"/>
        <c:axId val="86285439"/>
      </c:lineChart>
      <c:catAx>
        <c:axId val="174566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5439"/>
        <c:crosses val="autoZero"/>
        <c:auto val="1"/>
        <c:lblAlgn val="ctr"/>
        <c:lblOffset val="100"/>
        <c:noMultiLvlLbl val="0"/>
      </c:catAx>
      <c:valAx>
        <c:axId val="862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6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38100</xdr:rowOff>
    </xdr:from>
    <xdr:to>
      <xdr:col>14</xdr:col>
      <xdr:colOff>223837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FDC7F-0D7E-72A0-91F3-EEBECA26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1</xdr:row>
      <xdr:rowOff>190499</xdr:rowOff>
    </xdr:from>
    <xdr:to>
      <xdr:col>17</xdr:col>
      <xdr:colOff>523875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65E87-6A67-A6C1-6F7F-978629D4D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3</xdr:row>
      <xdr:rowOff>0</xdr:rowOff>
    </xdr:from>
    <xdr:to>
      <xdr:col>17</xdr:col>
      <xdr:colOff>66674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FF150-A0E2-1685-2CA3-3BBAB03B1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123824</xdr:rowOff>
    </xdr:from>
    <xdr:to>
      <xdr:col>8</xdr:col>
      <xdr:colOff>19050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FD799-210A-122F-3BCD-374E112BD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 McCall" refreshedDate="45272.941897800927" createdVersion="8" refreshedVersion="8" minRefreshableVersion="3" recordCount="1000" xr:uid="{3A0B31D7-B7BB-4842-8D39-54C53A53A0C2}">
  <cacheSource type="worksheet">
    <worksheetSource name="Table1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 McCall" refreshedDate="45272.955710879629" createdVersion="8" refreshedVersion="8" minRefreshableVersion="3" recordCount="1000" xr:uid="{7FC82D92-8A9E-42AB-81DF-F8D27363265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3272C-3B55-4C7A-A01D-E68DEFCC54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930B1-2969-4FC2-83A2-F1D4D551A27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5"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Sub-Category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9E252-305E-40DC-A6E4-10A029D105D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83138-57DB-4906-A0CF-A322304A9940}" name="Table1" displayName="Table1" ref="D1:T1001" totalsRowShown="0" headerRowDxfId="8">
  <autoFilter ref="D1:T1001" xr:uid="{79D83138-57DB-4906-A0CF-A322304A9940}"/>
  <tableColumns count="17">
    <tableColumn id="1" xr3:uid="{6E44CB79-6AFB-4429-8D1A-74593D725CA7}" name="goal" dataDxfId="0"/>
    <tableColumn id="2" xr3:uid="{2F1B182C-3D34-4FB1-B593-C95BF54384D8}" name="pledged"/>
    <tableColumn id="3" xr3:uid="{C366F524-FDE5-4055-AD0D-4761CF3CDC8A}" name="Percent Funded" dataDxfId="7">
      <calculatedColumnFormula>(E2/D2)*100</calculatedColumnFormula>
    </tableColumn>
    <tableColumn id="4" xr3:uid="{757C5DB8-3D7C-4579-97D1-57A596BA977C}" name="outcome"/>
    <tableColumn id="5" xr3:uid="{7900E6C4-E2B3-431C-AA18-F8C3B056ECBD}" name="backers_count"/>
    <tableColumn id="6" xr3:uid="{11D053EC-53BF-4C1E-AE28-5028BD0CD00E}" name="Average Donation">
      <calculatedColumnFormula>IF(H2=0,0,ROUND(E2/H2,2))</calculatedColumnFormula>
    </tableColumn>
    <tableColumn id="7" xr3:uid="{025DCC57-A664-4B73-8618-ED2ADF5FE158}" name="country"/>
    <tableColumn id="8" xr3:uid="{7D26C7CA-0FA2-45FC-A01C-F4546EA040B9}" name="currency"/>
    <tableColumn id="9" xr3:uid="{21AD2E92-7D45-449C-85F4-9ECE59177310}" name="launched_at"/>
    <tableColumn id="10" xr3:uid="{16720C47-52CF-4EF8-BFC0-0F94700E5322}" name="deadline"/>
    <tableColumn id="11" xr3:uid="{6EC7B4DE-1D89-46E5-960C-6BFC87CB2CC0}" name="staff_pick"/>
    <tableColumn id="12" xr3:uid="{A680048A-4463-40F6-BFC5-20B05A295AA5}" name="spotlight"/>
    <tableColumn id="13" xr3:uid="{DDCF0D9D-1FF5-44FF-8215-645036F53C61}" name="category &amp; sub-category"/>
    <tableColumn id="14" xr3:uid="{A59B4F94-F497-4DF1-9A0D-7BAF5A0F82D8}" name="Parent Category">
      <calculatedColumnFormula>LEFT(P2, SEARCH("/", P2) - 1)</calculatedColumnFormula>
    </tableColumn>
    <tableColumn id="15" xr3:uid="{E32F6290-2FEE-41EA-BB07-CF738B9FE1B5}" name="Sub-Category">
      <calculatedColumnFormula>MID(P2,SEARCH("/",P2)+1,LEN(P2))</calculatedColumnFormula>
    </tableColumn>
    <tableColumn id="16" xr3:uid="{0579EC92-6F5E-4B47-BB09-EDD8AFD64B3A}" name="Date Created Conversion" dataDxfId="6">
      <calculatedColumnFormula>(((L2/60)/60)/24)+DATE(1970,1,1)</calculatedColumnFormula>
    </tableColumn>
    <tableColumn id="17" xr3:uid="{60B4D840-2776-4DF8-BB7B-EED6CC7C6DBD}" name="Date Ended Conversion" dataDxfId="5">
      <calculatedColumnFormula>(((M2/60)/60)/24)+DATE(1970,1,1)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74" sqref="G7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1" style="5"/>
    <col min="6" max="6" width="16.25" style="5" customWidth="1"/>
    <col min="8" max="8" width="17.75" customWidth="1"/>
    <col min="9" max="9" width="18.25" customWidth="1"/>
    <col min="12" max="12" width="25.375" customWidth="1"/>
    <col min="13" max="13" width="24.75" customWidth="1"/>
    <col min="16" max="16" width="28" bestFit="1" customWidth="1"/>
    <col min="17" max="17" width="31.375" customWidth="1"/>
    <col min="18" max="18" width="19.5" customWidth="1"/>
    <col min="19" max="19" width="29.625" style="8" customWidth="1"/>
    <col min="20" max="20" width="32.5" style="8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4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9" t="s">
        <v>2073</v>
      </c>
      <c r="T1" s="9" t="s">
        <v>2072</v>
      </c>
    </row>
    <row r="2" spans="1:20" ht="19.5" x14ac:dyDescent="0.4">
      <c r="A2">
        <v>0</v>
      </c>
      <c r="B2" t="s">
        <v>12</v>
      </c>
      <c r="C2" s="3" t="s">
        <v>13</v>
      </c>
      <c r="D2" s="5">
        <v>100</v>
      </c>
      <c r="E2">
        <v>0</v>
      </c>
      <c r="F2" s="5">
        <f>(E2/D2)*100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SEARCH("/", P2) - 1)</f>
        <v>food</v>
      </c>
      <c r="R2" t="str">
        <f>MID(P2,SEARCH("/",P2)+1,LEN(P2))</f>
        <v>food trucks</v>
      </c>
      <c r="S2" s="10">
        <f t="shared" ref="S2:S65" si="0">(((L2/60)/60)/24)+DATE(1970,1,1)</f>
        <v>42336.25</v>
      </c>
      <c r="T2" s="8">
        <f t="shared" ref="T2:T65" si="1">(((M2/60)/60)/24)+DATE(1970,1,1)</f>
        <v>42353.25</v>
      </c>
    </row>
    <row r="3" spans="1:20" ht="19.5" x14ac:dyDescent="0.4">
      <c r="A3">
        <v>1</v>
      </c>
      <c r="B3" t="s">
        <v>18</v>
      </c>
      <c r="C3" s="3" t="s">
        <v>19</v>
      </c>
      <c r="D3" s="5">
        <v>1400</v>
      </c>
      <c r="E3">
        <v>14560</v>
      </c>
      <c r="F3" s="5">
        <f t="shared" ref="F3:F66" si="2">(E3/D3)*100</f>
        <v>1040</v>
      </c>
      <c r="G3" t="s">
        <v>20</v>
      </c>
      <c r="H3">
        <v>158</v>
      </c>
      <c r="I3">
        <f t="shared" ref="I3:I66" si="3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4">LEFT(P3, SEARCH("/", P3) - 1)</f>
        <v>music</v>
      </c>
      <c r="R3" t="str">
        <f t="shared" ref="R3:R66" si="5">MID(P3,SEARCH("/",P3)+1,LEN(P3))</f>
        <v>rock</v>
      </c>
      <c r="S3" s="10">
        <f t="shared" si="0"/>
        <v>41870.208333333336</v>
      </c>
      <c r="T3" s="8">
        <f t="shared" si="1"/>
        <v>41872.208333333336</v>
      </c>
    </row>
    <row r="4" spans="1:20" ht="33.75" x14ac:dyDescent="0.4">
      <c r="A4">
        <v>2</v>
      </c>
      <c r="B4" t="s">
        <v>24</v>
      </c>
      <c r="C4" s="3" t="s">
        <v>25</v>
      </c>
      <c r="D4" s="5">
        <v>108400</v>
      </c>
      <c r="E4">
        <v>142523</v>
      </c>
      <c r="F4" s="5">
        <f t="shared" si="2"/>
        <v>131.4787822878229</v>
      </c>
      <c r="G4" t="s">
        <v>20</v>
      </c>
      <c r="H4">
        <v>1425</v>
      </c>
      <c r="I4">
        <f t="shared" si="3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4"/>
        <v>technology</v>
      </c>
      <c r="R4" t="str">
        <f t="shared" si="5"/>
        <v>web</v>
      </c>
      <c r="S4" s="10">
        <f t="shared" si="0"/>
        <v>41595.25</v>
      </c>
      <c r="T4" s="8">
        <f t="shared" si="1"/>
        <v>41597.25</v>
      </c>
    </row>
    <row r="5" spans="1:20" ht="33.75" x14ac:dyDescent="0.4">
      <c r="A5">
        <v>3</v>
      </c>
      <c r="B5" t="s">
        <v>29</v>
      </c>
      <c r="C5" s="3" t="s">
        <v>30</v>
      </c>
      <c r="D5" s="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4"/>
        <v>music</v>
      </c>
      <c r="R5" t="str">
        <f t="shared" si="5"/>
        <v>rock</v>
      </c>
      <c r="S5" s="10">
        <f t="shared" si="0"/>
        <v>43688.208333333328</v>
      </c>
      <c r="T5" s="8">
        <f t="shared" si="1"/>
        <v>43728.208333333328</v>
      </c>
    </row>
    <row r="6" spans="1:20" ht="19.5" x14ac:dyDescent="0.4">
      <c r="A6">
        <v>4</v>
      </c>
      <c r="B6" t="s">
        <v>31</v>
      </c>
      <c r="C6" s="3" t="s">
        <v>32</v>
      </c>
      <c r="D6" s="5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4"/>
        <v>theater</v>
      </c>
      <c r="R6" t="str">
        <f t="shared" si="5"/>
        <v>plays</v>
      </c>
      <c r="S6" s="10">
        <f t="shared" si="0"/>
        <v>43485.25</v>
      </c>
      <c r="T6" s="8">
        <f t="shared" si="1"/>
        <v>43489.25</v>
      </c>
    </row>
    <row r="7" spans="1:20" ht="19.5" x14ac:dyDescent="0.4">
      <c r="A7">
        <v>5</v>
      </c>
      <c r="B7" t="s">
        <v>34</v>
      </c>
      <c r="C7" s="3" t="s">
        <v>35</v>
      </c>
      <c r="D7" s="5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4"/>
        <v>theater</v>
      </c>
      <c r="R7" t="str">
        <f t="shared" si="5"/>
        <v>plays</v>
      </c>
      <c r="S7" s="10">
        <f t="shared" si="0"/>
        <v>41149.208333333336</v>
      </c>
      <c r="T7" s="8">
        <f t="shared" si="1"/>
        <v>41160.208333333336</v>
      </c>
    </row>
    <row r="8" spans="1:20" ht="19.5" x14ac:dyDescent="0.4">
      <c r="A8">
        <v>6</v>
      </c>
      <c r="B8" t="s">
        <v>38</v>
      </c>
      <c r="C8" s="3" t="s">
        <v>39</v>
      </c>
      <c r="D8" s="5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4"/>
        <v>film &amp; video</v>
      </c>
      <c r="R8" t="str">
        <f t="shared" si="5"/>
        <v>documentary</v>
      </c>
      <c r="S8" s="10">
        <f t="shared" si="0"/>
        <v>42991.208333333328</v>
      </c>
      <c r="T8" s="8">
        <f t="shared" si="1"/>
        <v>42992.208333333328</v>
      </c>
    </row>
    <row r="9" spans="1:20" ht="19.5" x14ac:dyDescent="0.4">
      <c r="A9">
        <v>7</v>
      </c>
      <c r="B9" t="s">
        <v>43</v>
      </c>
      <c r="C9" s="3" t="s">
        <v>44</v>
      </c>
      <c r="D9" s="5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4"/>
        <v>theater</v>
      </c>
      <c r="R9" t="str">
        <f t="shared" si="5"/>
        <v>plays</v>
      </c>
      <c r="S9" s="10">
        <f t="shared" si="0"/>
        <v>42229.208333333328</v>
      </c>
      <c r="T9" s="8">
        <f t="shared" si="1"/>
        <v>42231.208333333328</v>
      </c>
    </row>
    <row r="10" spans="1:20" ht="19.5" x14ac:dyDescent="0.4">
      <c r="A10">
        <v>8</v>
      </c>
      <c r="B10" t="s">
        <v>45</v>
      </c>
      <c r="C10" s="3" t="s">
        <v>46</v>
      </c>
      <c r="D10" s="5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4"/>
        <v>theater</v>
      </c>
      <c r="R10" t="str">
        <f t="shared" si="5"/>
        <v>plays</v>
      </c>
      <c r="S10" s="10">
        <f t="shared" si="0"/>
        <v>40399.208333333336</v>
      </c>
      <c r="T10" s="8">
        <f t="shared" si="1"/>
        <v>40401.208333333336</v>
      </c>
    </row>
    <row r="11" spans="1:20" ht="19.5" x14ac:dyDescent="0.4">
      <c r="A11">
        <v>9</v>
      </c>
      <c r="B11" t="s">
        <v>48</v>
      </c>
      <c r="C11" s="3" t="s">
        <v>49</v>
      </c>
      <c r="D11" s="5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4"/>
        <v>music</v>
      </c>
      <c r="R11" t="str">
        <f t="shared" si="5"/>
        <v>electric music</v>
      </c>
      <c r="S11" s="10">
        <f t="shared" si="0"/>
        <v>41536.208333333336</v>
      </c>
      <c r="T11" s="8">
        <f t="shared" si="1"/>
        <v>41585.25</v>
      </c>
    </row>
    <row r="12" spans="1:20" ht="19.5" x14ac:dyDescent="0.4">
      <c r="A12">
        <v>10</v>
      </c>
      <c r="B12" t="s">
        <v>51</v>
      </c>
      <c r="C12" s="3" t="s">
        <v>52</v>
      </c>
      <c r="D12" s="5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4"/>
        <v>film &amp; video</v>
      </c>
      <c r="R12" t="str">
        <f t="shared" si="5"/>
        <v>drama</v>
      </c>
      <c r="S12" s="10">
        <f t="shared" si="0"/>
        <v>40404.208333333336</v>
      </c>
      <c r="T12" s="8">
        <f t="shared" si="1"/>
        <v>40452.208333333336</v>
      </c>
    </row>
    <row r="13" spans="1:20" ht="33.75" x14ac:dyDescent="0.4">
      <c r="A13">
        <v>11</v>
      </c>
      <c r="B13" t="s">
        <v>54</v>
      </c>
      <c r="C13" s="3" t="s">
        <v>55</v>
      </c>
      <c r="D13" s="5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4"/>
        <v>theater</v>
      </c>
      <c r="R13" t="str">
        <f t="shared" si="5"/>
        <v>plays</v>
      </c>
      <c r="S13" s="10">
        <f t="shared" si="0"/>
        <v>40442.208333333336</v>
      </c>
      <c r="T13" s="8">
        <f t="shared" si="1"/>
        <v>40448.208333333336</v>
      </c>
    </row>
    <row r="14" spans="1:20" ht="19.5" x14ac:dyDescent="0.4">
      <c r="A14">
        <v>12</v>
      </c>
      <c r="B14" t="s">
        <v>56</v>
      </c>
      <c r="C14" s="3" t="s">
        <v>57</v>
      </c>
      <c r="D14" s="5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4"/>
        <v>film &amp; video</v>
      </c>
      <c r="R14" t="str">
        <f t="shared" si="5"/>
        <v>drama</v>
      </c>
      <c r="S14" s="10">
        <f t="shared" si="0"/>
        <v>43760.208333333328</v>
      </c>
      <c r="T14" s="8">
        <f t="shared" si="1"/>
        <v>43768.208333333328</v>
      </c>
    </row>
    <row r="15" spans="1:20" ht="33.75" x14ac:dyDescent="0.4">
      <c r="A15">
        <v>13</v>
      </c>
      <c r="B15" t="s">
        <v>58</v>
      </c>
      <c r="C15" s="3" t="s">
        <v>59</v>
      </c>
      <c r="D15" s="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4"/>
        <v>music</v>
      </c>
      <c r="R15" t="str">
        <f t="shared" si="5"/>
        <v>indie rock</v>
      </c>
      <c r="S15" s="10">
        <f t="shared" si="0"/>
        <v>42532.208333333328</v>
      </c>
      <c r="T15" s="8">
        <f t="shared" si="1"/>
        <v>42544.208333333328</v>
      </c>
    </row>
    <row r="16" spans="1:20" ht="19.5" x14ac:dyDescent="0.4">
      <c r="A16">
        <v>14</v>
      </c>
      <c r="B16" t="s">
        <v>61</v>
      </c>
      <c r="C16" s="3" t="s">
        <v>62</v>
      </c>
      <c r="D16" s="5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4"/>
        <v>music</v>
      </c>
      <c r="R16" t="str">
        <f t="shared" si="5"/>
        <v>indie rock</v>
      </c>
      <c r="S16" s="10">
        <f t="shared" si="0"/>
        <v>40974.25</v>
      </c>
      <c r="T16" s="8">
        <f t="shared" si="1"/>
        <v>41001.208333333336</v>
      </c>
    </row>
    <row r="17" spans="1:20" ht="19.5" x14ac:dyDescent="0.4">
      <c r="A17">
        <v>15</v>
      </c>
      <c r="B17" t="s">
        <v>63</v>
      </c>
      <c r="C17" s="3" t="s">
        <v>64</v>
      </c>
      <c r="D17" s="5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4"/>
        <v>technology</v>
      </c>
      <c r="R17" t="str">
        <f t="shared" si="5"/>
        <v>wearables</v>
      </c>
      <c r="S17" s="10">
        <f t="shared" si="0"/>
        <v>43809.25</v>
      </c>
      <c r="T17" s="8">
        <f t="shared" si="1"/>
        <v>43813.25</v>
      </c>
    </row>
    <row r="18" spans="1:20" ht="19.5" x14ac:dyDescent="0.4">
      <c r="A18">
        <v>16</v>
      </c>
      <c r="B18" t="s">
        <v>66</v>
      </c>
      <c r="C18" s="3" t="s">
        <v>67</v>
      </c>
      <c r="D18" s="5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4"/>
        <v>publishing</v>
      </c>
      <c r="R18" t="str">
        <f t="shared" si="5"/>
        <v>nonfiction</v>
      </c>
      <c r="S18" s="10">
        <f t="shared" si="0"/>
        <v>41661.25</v>
      </c>
      <c r="T18" s="8">
        <f t="shared" si="1"/>
        <v>41683.25</v>
      </c>
    </row>
    <row r="19" spans="1:20" ht="19.5" x14ac:dyDescent="0.4">
      <c r="A19">
        <v>17</v>
      </c>
      <c r="B19" t="s">
        <v>69</v>
      </c>
      <c r="C19" s="3" t="s">
        <v>70</v>
      </c>
      <c r="D19" s="5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4"/>
        <v>film &amp; video</v>
      </c>
      <c r="R19" t="str">
        <f t="shared" si="5"/>
        <v>animation</v>
      </c>
      <c r="S19" s="10">
        <f t="shared" si="0"/>
        <v>40555.25</v>
      </c>
      <c r="T19" s="8">
        <f t="shared" si="1"/>
        <v>40556.25</v>
      </c>
    </row>
    <row r="20" spans="1:20" ht="19.5" x14ac:dyDescent="0.4">
      <c r="A20">
        <v>18</v>
      </c>
      <c r="B20" t="s">
        <v>72</v>
      </c>
      <c r="C20" s="3" t="s">
        <v>73</v>
      </c>
      <c r="D20" s="5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4"/>
        <v>theater</v>
      </c>
      <c r="R20" t="str">
        <f t="shared" si="5"/>
        <v>plays</v>
      </c>
      <c r="S20" s="10">
        <f t="shared" si="0"/>
        <v>43351.208333333328</v>
      </c>
      <c r="T20" s="8">
        <f t="shared" si="1"/>
        <v>43359.208333333328</v>
      </c>
    </row>
    <row r="21" spans="1:20" ht="19.5" x14ac:dyDescent="0.4">
      <c r="A21">
        <v>19</v>
      </c>
      <c r="B21" t="s">
        <v>75</v>
      </c>
      <c r="C21" s="3" t="s">
        <v>76</v>
      </c>
      <c r="D21" s="5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4"/>
        <v>theater</v>
      </c>
      <c r="R21" t="str">
        <f t="shared" si="5"/>
        <v>plays</v>
      </c>
      <c r="S21" s="10">
        <f t="shared" si="0"/>
        <v>43528.25</v>
      </c>
      <c r="T21" s="8">
        <f t="shared" si="1"/>
        <v>43549.208333333328</v>
      </c>
    </row>
    <row r="22" spans="1:20" ht="19.5" x14ac:dyDescent="0.4">
      <c r="A22">
        <v>20</v>
      </c>
      <c r="B22" t="s">
        <v>77</v>
      </c>
      <c r="C22" s="3" t="s">
        <v>78</v>
      </c>
      <c r="D22" s="5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4"/>
        <v>film &amp; video</v>
      </c>
      <c r="R22" t="str">
        <f t="shared" si="5"/>
        <v>drama</v>
      </c>
      <c r="S22" s="10">
        <f t="shared" si="0"/>
        <v>41848.208333333336</v>
      </c>
      <c r="T22" s="8">
        <f t="shared" si="1"/>
        <v>41848.208333333336</v>
      </c>
    </row>
    <row r="23" spans="1:20" ht="19.5" x14ac:dyDescent="0.4">
      <c r="A23">
        <v>21</v>
      </c>
      <c r="B23" t="s">
        <v>79</v>
      </c>
      <c r="C23" s="3" t="s">
        <v>80</v>
      </c>
      <c r="D23" s="5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4"/>
        <v>theater</v>
      </c>
      <c r="R23" t="str">
        <f t="shared" si="5"/>
        <v>plays</v>
      </c>
      <c r="S23" s="10">
        <f t="shared" si="0"/>
        <v>40770.208333333336</v>
      </c>
      <c r="T23" s="8">
        <f t="shared" si="1"/>
        <v>40804.208333333336</v>
      </c>
    </row>
    <row r="24" spans="1:20" ht="19.5" x14ac:dyDescent="0.4">
      <c r="A24">
        <v>22</v>
      </c>
      <c r="B24" t="s">
        <v>81</v>
      </c>
      <c r="C24" s="3" t="s">
        <v>82</v>
      </c>
      <c r="D24" s="5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4"/>
        <v>theater</v>
      </c>
      <c r="R24" t="str">
        <f t="shared" si="5"/>
        <v>plays</v>
      </c>
      <c r="S24" s="10">
        <f t="shared" si="0"/>
        <v>43193.208333333328</v>
      </c>
      <c r="T24" s="8">
        <f t="shared" si="1"/>
        <v>43208.208333333328</v>
      </c>
    </row>
    <row r="25" spans="1:20" ht="19.5" x14ac:dyDescent="0.4">
      <c r="A25">
        <v>23</v>
      </c>
      <c r="B25" t="s">
        <v>83</v>
      </c>
      <c r="C25" s="3" t="s">
        <v>84</v>
      </c>
      <c r="D25" s="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4"/>
        <v>film &amp; video</v>
      </c>
      <c r="R25" t="str">
        <f t="shared" si="5"/>
        <v>documentary</v>
      </c>
      <c r="S25" s="10">
        <f t="shared" si="0"/>
        <v>43510.25</v>
      </c>
      <c r="T25" s="8">
        <f t="shared" si="1"/>
        <v>43563.208333333328</v>
      </c>
    </row>
    <row r="26" spans="1:20" ht="19.5" x14ac:dyDescent="0.4">
      <c r="A26">
        <v>24</v>
      </c>
      <c r="B26" t="s">
        <v>85</v>
      </c>
      <c r="C26" s="3" t="s">
        <v>86</v>
      </c>
      <c r="D26" s="5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4"/>
        <v>technology</v>
      </c>
      <c r="R26" t="str">
        <f t="shared" si="5"/>
        <v>wearables</v>
      </c>
      <c r="S26" s="10">
        <f t="shared" si="0"/>
        <v>41811.208333333336</v>
      </c>
      <c r="T26" s="8">
        <f t="shared" si="1"/>
        <v>41813.208333333336</v>
      </c>
    </row>
    <row r="27" spans="1:20" ht="19.5" x14ac:dyDescent="0.4">
      <c r="A27">
        <v>25</v>
      </c>
      <c r="B27" t="s">
        <v>87</v>
      </c>
      <c r="C27" s="3" t="s">
        <v>88</v>
      </c>
      <c r="D27" s="5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4"/>
        <v>games</v>
      </c>
      <c r="R27" t="str">
        <f t="shared" si="5"/>
        <v>video games</v>
      </c>
      <c r="S27" s="10">
        <f t="shared" si="0"/>
        <v>40681.208333333336</v>
      </c>
      <c r="T27" s="8">
        <f t="shared" si="1"/>
        <v>40701.208333333336</v>
      </c>
    </row>
    <row r="28" spans="1:20" ht="19.5" x14ac:dyDescent="0.4">
      <c r="A28">
        <v>26</v>
      </c>
      <c r="B28" t="s">
        <v>90</v>
      </c>
      <c r="C28" s="3" t="s">
        <v>91</v>
      </c>
      <c r="D28" s="5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4"/>
        <v>theater</v>
      </c>
      <c r="R28" t="str">
        <f t="shared" si="5"/>
        <v>plays</v>
      </c>
      <c r="S28" s="10">
        <f t="shared" si="0"/>
        <v>43312.208333333328</v>
      </c>
      <c r="T28" s="8">
        <f t="shared" si="1"/>
        <v>43339.208333333328</v>
      </c>
    </row>
    <row r="29" spans="1:20" ht="19.5" x14ac:dyDescent="0.4">
      <c r="A29">
        <v>27</v>
      </c>
      <c r="B29" t="s">
        <v>92</v>
      </c>
      <c r="C29" s="3" t="s">
        <v>93</v>
      </c>
      <c r="D29" s="5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4"/>
        <v>music</v>
      </c>
      <c r="R29" t="str">
        <f t="shared" si="5"/>
        <v>rock</v>
      </c>
      <c r="S29" s="10">
        <f t="shared" si="0"/>
        <v>42280.208333333328</v>
      </c>
      <c r="T29" s="8">
        <f t="shared" si="1"/>
        <v>42288.208333333328</v>
      </c>
    </row>
    <row r="30" spans="1:20" ht="19.5" x14ac:dyDescent="0.4">
      <c r="A30">
        <v>28</v>
      </c>
      <c r="B30" t="s">
        <v>94</v>
      </c>
      <c r="C30" s="3" t="s">
        <v>95</v>
      </c>
      <c r="D30" s="5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4"/>
        <v>theater</v>
      </c>
      <c r="R30" t="str">
        <f t="shared" si="5"/>
        <v>plays</v>
      </c>
      <c r="S30" s="10">
        <f t="shared" si="0"/>
        <v>40218.25</v>
      </c>
      <c r="T30" s="8">
        <f t="shared" si="1"/>
        <v>40241.25</v>
      </c>
    </row>
    <row r="31" spans="1:20" ht="19.5" x14ac:dyDescent="0.4">
      <c r="A31">
        <v>29</v>
      </c>
      <c r="B31" t="s">
        <v>96</v>
      </c>
      <c r="C31" s="3" t="s">
        <v>97</v>
      </c>
      <c r="D31" s="5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4"/>
        <v>film &amp; video</v>
      </c>
      <c r="R31" t="str">
        <f t="shared" si="5"/>
        <v>shorts</v>
      </c>
      <c r="S31" s="10">
        <f t="shared" si="0"/>
        <v>43301.208333333328</v>
      </c>
      <c r="T31" s="8">
        <f t="shared" si="1"/>
        <v>43341.208333333328</v>
      </c>
    </row>
    <row r="32" spans="1:20" ht="19.5" x14ac:dyDescent="0.4">
      <c r="A32">
        <v>30</v>
      </c>
      <c r="B32" t="s">
        <v>101</v>
      </c>
      <c r="C32" s="3" t="s">
        <v>102</v>
      </c>
      <c r="D32" s="5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4"/>
        <v>film &amp; video</v>
      </c>
      <c r="R32" t="str">
        <f t="shared" si="5"/>
        <v>animation</v>
      </c>
      <c r="S32" s="10">
        <f t="shared" si="0"/>
        <v>43609.208333333328</v>
      </c>
      <c r="T32" s="8">
        <f t="shared" si="1"/>
        <v>43614.208333333328</v>
      </c>
    </row>
    <row r="33" spans="1:20" ht="19.5" x14ac:dyDescent="0.4">
      <c r="A33">
        <v>31</v>
      </c>
      <c r="B33" t="s">
        <v>103</v>
      </c>
      <c r="C33" s="3" t="s">
        <v>104</v>
      </c>
      <c r="D33" s="5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4"/>
        <v>games</v>
      </c>
      <c r="R33" t="str">
        <f t="shared" si="5"/>
        <v>video games</v>
      </c>
      <c r="S33" s="10">
        <f t="shared" si="0"/>
        <v>42374.25</v>
      </c>
      <c r="T33" s="8">
        <f t="shared" si="1"/>
        <v>42402.25</v>
      </c>
    </row>
    <row r="34" spans="1:20" ht="19.5" x14ac:dyDescent="0.4">
      <c r="A34">
        <v>32</v>
      </c>
      <c r="B34" t="s">
        <v>105</v>
      </c>
      <c r="C34" s="3" t="s">
        <v>106</v>
      </c>
      <c r="D34" s="5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4"/>
        <v>film &amp; video</v>
      </c>
      <c r="R34" t="str">
        <f t="shared" si="5"/>
        <v>documentary</v>
      </c>
      <c r="S34" s="10">
        <f t="shared" si="0"/>
        <v>43110.25</v>
      </c>
      <c r="T34" s="8">
        <f t="shared" si="1"/>
        <v>43137.25</v>
      </c>
    </row>
    <row r="35" spans="1:20" ht="19.5" x14ac:dyDescent="0.4">
      <c r="A35">
        <v>33</v>
      </c>
      <c r="B35" t="s">
        <v>109</v>
      </c>
      <c r="C35" s="3" t="s">
        <v>110</v>
      </c>
      <c r="D35" s="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4"/>
        <v>theater</v>
      </c>
      <c r="R35" t="str">
        <f t="shared" si="5"/>
        <v>plays</v>
      </c>
      <c r="S35" s="10">
        <f t="shared" si="0"/>
        <v>41917.208333333336</v>
      </c>
      <c r="T35" s="8">
        <f t="shared" si="1"/>
        <v>41954.25</v>
      </c>
    </row>
    <row r="36" spans="1:20" ht="33.75" x14ac:dyDescent="0.4">
      <c r="A36">
        <v>34</v>
      </c>
      <c r="B36" t="s">
        <v>111</v>
      </c>
      <c r="C36" s="3" t="s">
        <v>112</v>
      </c>
      <c r="D36" s="5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4"/>
        <v>film &amp; video</v>
      </c>
      <c r="R36" t="str">
        <f t="shared" si="5"/>
        <v>documentary</v>
      </c>
      <c r="S36" s="10">
        <f t="shared" si="0"/>
        <v>42817.208333333328</v>
      </c>
      <c r="T36" s="8">
        <f t="shared" si="1"/>
        <v>42822.208333333328</v>
      </c>
    </row>
    <row r="37" spans="1:20" ht="19.5" x14ac:dyDescent="0.4">
      <c r="A37">
        <v>35</v>
      </c>
      <c r="B37" t="s">
        <v>113</v>
      </c>
      <c r="C37" s="3" t="s">
        <v>114</v>
      </c>
      <c r="D37" s="5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4"/>
        <v>film &amp; video</v>
      </c>
      <c r="R37" t="str">
        <f t="shared" si="5"/>
        <v>drama</v>
      </c>
      <c r="S37" s="10">
        <f t="shared" si="0"/>
        <v>43484.25</v>
      </c>
      <c r="T37" s="8">
        <f t="shared" si="1"/>
        <v>43526.25</v>
      </c>
    </row>
    <row r="38" spans="1:20" ht="19.5" x14ac:dyDescent="0.4">
      <c r="A38">
        <v>36</v>
      </c>
      <c r="B38" t="s">
        <v>115</v>
      </c>
      <c r="C38" s="3" t="s">
        <v>116</v>
      </c>
      <c r="D38" s="5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4"/>
        <v>theater</v>
      </c>
      <c r="R38" t="str">
        <f t="shared" si="5"/>
        <v>plays</v>
      </c>
      <c r="S38" s="10">
        <f t="shared" si="0"/>
        <v>40600.25</v>
      </c>
      <c r="T38" s="8">
        <f t="shared" si="1"/>
        <v>40625.208333333336</v>
      </c>
    </row>
    <row r="39" spans="1:20" ht="33.75" x14ac:dyDescent="0.4">
      <c r="A39">
        <v>37</v>
      </c>
      <c r="B39" t="s">
        <v>117</v>
      </c>
      <c r="C39" s="3" t="s">
        <v>118</v>
      </c>
      <c r="D39" s="5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4"/>
        <v>publishing</v>
      </c>
      <c r="R39" t="str">
        <f t="shared" si="5"/>
        <v>fiction</v>
      </c>
      <c r="S39" s="10">
        <f t="shared" si="0"/>
        <v>43744.208333333328</v>
      </c>
      <c r="T39" s="8">
        <f t="shared" si="1"/>
        <v>43777.25</v>
      </c>
    </row>
    <row r="40" spans="1:20" ht="19.5" x14ac:dyDescent="0.4">
      <c r="A40">
        <v>38</v>
      </c>
      <c r="B40" t="s">
        <v>120</v>
      </c>
      <c r="C40" s="3" t="s">
        <v>121</v>
      </c>
      <c r="D40" s="5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4"/>
        <v>photography</v>
      </c>
      <c r="R40" t="str">
        <f t="shared" si="5"/>
        <v>photography books</v>
      </c>
      <c r="S40" s="10">
        <f t="shared" si="0"/>
        <v>40469.208333333336</v>
      </c>
      <c r="T40" s="8">
        <f t="shared" si="1"/>
        <v>40474.208333333336</v>
      </c>
    </row>
    <row r="41" spans="1:20" ht="19.5" x14ac:dyDescent="0.4">
      <c r="A41">
        <v>39</v>
      </c>
      <c r="B41" t="s">
        <v>123</v>
      </c>
      <c r="C41" s="3" t="s">
        <v>124</v>
      </c>
      <c r="D41" s="5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4"/>
        <v>theater</v>
      </c>
      <c r="R41" t="str">
        <f t="shared" si="5"/>
        <v>plays</v>
      </c>
      <c r="S41" s="10">
        <f t="shared" si="0"/>
        <v>41330.25</v>
      </c>
      <c r="T41" s="8">
        <f t="shared" si="1"/>
        <v>41344.208333333336</v>
      </c>
    </row>
    <row r="42" spans="1:20" ht="19.5" x14ac:dyDescent="0.4">
      <c r="A42">
        <v>40</v>
      </c>
      <c r="B42" t="s">
        <v>125</v>
      </c>
      <c r="C42" s="3" t="s">
        <v>126</v>
      </c>
      <c r="D42" s="5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4"/>
        <v>technology</v>
      </c>
      <c r="R42" t="str">
        <f t="shared" si="5"/>
        <v>wearables</v>
      </c>
      <c r="S42" s="10">
        <f t="shared" si="0"/>
        <v>40334.208333333336</v>
      </c>
      <c r="T42" s="8">
        <f t="shared" si="1"/>
        <v>40353.208333333336</v>
      </c>
    </row>
    <row r="43" spans="1:20" ht="19.5" x14ac:dyDescent="0.4">
      <c r="A43">
        <v>41</v>
      </c>
      <c r="B43" t="s">
        <v>127</v>
      </c>
      <c r="C43" s="3" t="s">
        <v>128</v>
      </c>
      <c r="D43" s="5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4"/>
        <v>music</v>
      </c>
      <c r="R43" t="str">
        <f t="shared" si="5"/>
        <v>rock</v>
      </c>
      <c r="S43" s="10">
        <f t="shared" si="0"/>
        <v>41156.208333333336</v>
      </c>
      <c r="T43" s="8">
        <f t="shared" si="1"/>
        <v>41182.208333333336</v>
      </c>
    </row>
    <row r="44" spans="1:20" ht="19.5" x14ac:dyDescent="0.4">
      <c r="A44">
        <v>42</v>
      </c>
      <c r="B44" t="s">
        <v>129</v>
      </c>
      <c r="C44" s="3" t="s">
        <v>130</v>
      </c>
      <c r="D44" s="5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4"/>
        <v>food</v>
      </c>
      <c r="R44" t="str">
        <f t="shared" si="5"/>
        <v>food trucks</v>
      </c>
      <c r="S44" s="10">
        <f t="shared" si="0"/>
        <v>40728.208333333336</v>
      </c>
      <c r="T44" s="8">
        <f t="shared" si="1"/>
        <v>40737.208333333336</v>
      </c>
    </row>
    <row r="45" spans="1:20" ht="19.5" x14ac:dyDescent="0.4">
      <c r="A45">
        <v>43</v>
      </c>
      <c r="B45" t="s">
        <v>131</v>
      </c>
      <c r="C45" s="3" t="s">
        <v>132</v>
      </c>
      <c r="D45" s="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4"/>
        <v>publishing</v>
      </c>
      <c r="R45" t="str">
        <f t="shared" si="5"/>
        <v>radio &amp; podcasts</v>
      </c>
      <c r="S45" s="10">
        <f t="shared" si="0"/>
        <v>41844.208333333336</v>
      </c>
      <c r="T45" s="8">
        <f t="shared" si="1"/>
        <v>41860.208333333336</v>
      </c>
    </row>
    <row r="46" spans="1:20" ht="19.5" x14ac:dyDescent="0.4">
      <c r="A46">
        <v>44</v>
      </c>
      <c r="B46" t="s">
        <v>134</v>
      </c>
      <c r="C46" s="3" t="s">
        <v>135</v>
      </c>
      <c r="D46" s="5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4"/>
        <v>publishing</v>
      </c>
      <c r="R46" t="str">
        <f t="shared" si="5"/>
        <v>fiction</v>
      </c>
      <c r="S46" s="10">
        <f t="shared" si="0"/>
        <v>43541.208333333328</v>
      </c>
      <c r="T46" s="8">
        <f t="shared" si="1"/>
        <v>43542.208333333328</v>
      </c>
    </row>
    <row r="47" spans="1:20" ht="33.75" x14ac:dyDescent="0.4">
      <c r="A47">
        <v>45</v>
      </c>
      <c r="B47" t="s">
        <v>136</v>
      </c>
      <c r="C47" s="3" t="s">
        <v>137</v>
      </c>
      <c r="D47" s="5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4"/>
        <v>theater</v>
      </c>
      <c r="R47" t="str">
        <f t="shared" si="5"/>
        <v>plays</v>
      </c>
      <c r="S47" s="10">
        <f t="shared" si="0"/>
        <v>42676.208333333328</v>
      </c>
      <c r="T47" s="8">
        <f t="shared" si="1"/>
        <v>42691.25</v>
      </c>
    </row>
    <row r="48" spans="1:20" ht="19.5" x14ac:dyDescent="0.4">
      <c r="A48">
        <v>46</v>
      </c>
      <c r="B48" t="s">
        <v>138</v>
      </c>
      <c r="C48" s="3" t="s">
        <v>139</v>
      </c>
      <c r="D48" s="5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4"/>
        <v>music</v>
      </c>
      <c r="R48" t="str">
        <f t="shared" si="5"/>
        <v>rock</v>
      </c>
      <c r="S48" s="10">
        <f t="shared" si="0"/>
        <v>40367.208333333336</v>
      </c>
      <c r="T48" s="8">
        <f t="shared" si="1"/>
        <v>40390.208333333336</v>
      </c>
    </row>
    <row r="49" spans="1:20" ht="19.5" x14ac:dyDescent="0.4">
      <c r="A49">
        <v>47</v>
      </c>
      <c r="B49" t="s">
        <v>140</v>
      </c>
      <c r="C49" s="3" t="s">
        <v>141</v>
      </c>
      <c r="D49" s="5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4"/>
        <v>theater</v>
      </c>
      <c r="R49" t="str">
        <f t="shared" si="5"/>
        <v>plays</v>
      </c>
      <c r="S49" s="10">
        <f t="shared" si="0"/>
        <v>41727.208333333336</v>
      </c>
      <c r="T49" s="8">
        <f t="shared" si="1"/>
        <v>41757.208333333336</v>
      </c>
    </row>
    <row r="50" spans="1:20" ht="19.5" x14ac:dyDescent="0.4">
      <c r="A50">
        <v>48</v>
      </c>
      <c r="B50" t="s">
        <v>142</v>
      </c>
      <c r="C50" s="3" t="s">
        <v>143</v>
      </c>
      <c r="D50" s="5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4"/>
        <v>theater</v>
      </c>
      <c r="R50" t="str">
        <f t="shared" si="5"/>
        <v>plays</v>
      </c>
      <c r="S50" s="10">
        <f t="shared" si="0"/>
        <v>42180.208333333328</v>
      </c>
      <c r="T50" s="8">
        <f t="shared" si="1"/>
        <v>42192.208333333328</v>
      </c>
    </row>
    <row r="51" spans="1:20" ht="19.5" x14ac:dyDescent="0.4">
      <c r="A51">
        <v>49</v>
      </c>
      <c r="B51" t="s">
        <v>144</v>
      </c>
      <c r="C51" s="3" t="s">
        <v>145</v>
      </c>
      <c r="D51" s="5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4"/>
        <v>music</v>
      </c>
      <c r="R51" t="str">
        <f t="shared" si="5"/>
        <v>rock</v>
      </c>
      <c r="S51" s="10">
        <f t="shared" si="0"/>
        <v>43758.208333333328</v>
      </c>
      <c r="T51" s="8">
        <f t="shared" si="1"/>
        <v>43803.25</v>
      </c>
    </row>
    <row r="52" spans="1:20" ht="33.75" x14ac:dyDescent="0.4">
      <c r="A52">
        <v>50</v>
      </c>
      <c r="B52" t="s">
        <v>146</v>
      </c>
      <c r="C52" s="3" t="s">
        <v>147</v>
      </c>
      <c r="D52" s="5">
        <v>100</v>
      </c>
      <c r="E52">
        <v>2</v>
      </c>
      <c r="F52" s="5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4"/>
        <v>music</v>
      </c>
      <c r="R52" t="str">
        <f t="shared" si="5"/>
        <v>metal</v>
      </c>
      <c r="S52" s="10">
        <f t="shared" si="0"/>
        <v>41487.208333333336</v>
      </c>
      <c r="T52" s="8">
        <f t="shared" si="1"/>
        <v>41515.208333333336</v>
      </c>
    </row>
    <row r="53" spans="1:20" ht="19.5" x14ac:dyDescent="0.4">
      <c r="A53">
        <v>51</v>
      </c>
      <c r="B53" t="s">
        <v>149</v>
      </c>
      <c r="C53" s="3" t="s">
        <v>150</v>
      </c>
      <c r="D53" s="5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4"/>
        <v>technology</v>
      </c>
      <c r="R53" t="str">
        <f t="shared" si="5"/>
        <v>wearables</v>
      </c>
      <c r="S53" s="10">
        <f t="shared" si="0"/>
        <v>40995.208333333336</v>
      </c>
      <c r="T53" s="8">
        <f t="shared" si="1"/>
        <v>41011.208333333336</v>
      </c>
    </row>
    <row r="54" spans="1:20" ht="19.5" x14ac:dyDescent="0.4">
      <c r="A54">
        <v>52</v>
      </c>
      <c r="B54" t="s">
        <v>151</v>
      </c>
      <c r="C54" s="3" t="s">
        <v>152</v>
      </c>
      <c r="D54" s="5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4"/>
        <v>theater</v>
      </c>
      <c r="R54" t="str">
        <f t="shared" si="5"/>
        <v>plays</v>
      </c>
      <c r="S54" s="10">
        <f t="shared" si="0"/>
        <v>40436.208333333336</v>
      </c>
      <c r="T54" s="8">
        <f t="shared" si="1"/>
        <v>40440.208333333336</v>
      </c>
    </row>
    <row r="55" spans="1:20" ht="19.5" x14ac:dyDescent="0.4">
      <c r="A55">
        <v>53</v>
      </c>
      <c r="B55" t="s">
        <v>153</v>
      </c>
      <c r="C55" s="3" t="s">
        <v>154</v>
      </c>
      <c r="D55" s="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4"/>
        <v>film &amp; video</v>
      </c>
      <c r="R55" t="str">
        <f t="shared" si="5"/>
        <v>drama</v>
      </c>
      <c r="S55" s="10">
        <f t="shared" si="0"/>
        <v>41779.208333333336</v>
      </c>
      <c r="T55" s="8">
        <f t="shared" si="1"/>
        <v>41818.208333333336</v>
      </c>
    </row>
    <row r="56" spans="1:20" ht="33.75" x14ac:dyDescent="0.4">
      <c r="A56">
        <v>54</v>
      </c>
      <c r="B56" t="s">
        <v>155</v>
      </c>
      <c r="C56" s="3" t="s">
        <v>156</v>
      </c>
      <c r="D56" s="5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4"/>
        <v>technology</v>
      </c>
      <c r="R56" t="str">
        <f t="shared" si="5"/>
        <v>wearables</v>
      </c>
      <c r="S56" s="10">
        <f t="shared" si="0"/>
        <v>43170.25</v>
      </c>
      <c r="T56" s="8">
        <f t="shared" si="1"/>
        <v>43176.208333333328</v>
      </c>
    </row>
    <row r="57" spans="1:20" ht="33.75" x14ac:dyDescent="0.4">
      <c r="A57">
        <v>55</v>
      </c>
      <c r="B57" t="s">
        <v>157</v>
      </c>
      <c r="C57" s="3" t="s">
        <v>158</v>
      </c>
      <c r="D57" s="5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4"/>
        <v>music</v>
      </c>
      <c r="R57" t="str">
        <f t="shared" si="5"/>
        <v>jazz</v>
      </c>
      <c r="S57" s="10">
        <f t="shared" si="0"/>
        <v>43311.208333333328</v>
      </c>
      <c r="T57" s="8">
        <f t="shared" si="1"/>
        <v>43316.208333333328</v>
      </c>
    </row>
    <row r="58" spans="1:20" ht="33.75" x14ac:dyDescent="0.4">
      <c r="A58">
        <v>56</v>
      </c>
      <c r="B58" t="s">
        <v>160</v>
      </c>
      <c r="C58" s="3" t="s">
        <v>161</v>
      </c>
      <c r="D58" s="5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4"/>
        <v>technology</v>
      </c>
      <c r="R58" t="str">
        <f t="shared" si="5"/>
        <v>wearables</v>
      </c>
      <c r="S58" s="10">
        <f t="shared" si="0"/>
        <v>42014.25</v>
      </c>
      <c r="T58" s="8">
        <f t="shared" si="1"/>
        <v>42021.25</v>
      </c>
    </row>
    <row r="59" spans="1:20" ht="19.5" x14ac:dyDescent="0.4">
      <c r="A59">
        <v>57</v>
      </c>
      <c r="B59" t="s">
        <v>162</v>
      </c>
      <c r="C59" s="3" t="s">
        <v>163</v>
      </c>
      <c r="D59" s="5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4"/>
        <v>games</v>
      </c>
      <c r="R59" t="str">
        <f t="shared" si="5"/>
        <v>video games</v>
      </c>
      <c r="S59" s="10">
        <f t="shared" si="0"/>
        <v>42979.208333333328</v>
      </c>
      <c r="T59" s="8">
        <f t="shared" si="1"/>
        <v>42991.208333333328</v>
      </c>
    </row>
    <row r="60" spans="1:20" ht="19.5" x14ac:dyDescent="0.4">
      <c r="A60">
        <v>58</v>
      </c>
      <c r="B60" t="s">
        <v>164</v>
      </c>
      <c r="C60" s="3" t="s">
        <v>165</v>
      </c>
      <c r="D60" s="5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4"/>
        <v>theater</v>
      </c>
      <c r="R60" t="str">
        <f t="shared" si="5"/>
        <v>plays</v>
      </c>
      <c r="S60" s="10">
        <f t="shared" si="0"/>
        <v>42268.208333333328</v>
      </c>
      <c r="T60" s="8">
        <f t="shared" si="1"/>
        <v>42281.208333333328</v>
      </c>
    </row>
    <row r="61" spans="1:20" ht="19.5" x14ac:dyDescent="0.4">
      <c r="A61">
        <v>59</v>
      </c>
      <c r="B61" t="s">
        <v>166</v>
      </c>
      <c r="C61" s="3" t="s">
        <v>167</v>
      </c>
      <c r="D61" s="5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4"/>
        <v>theater</v>
      </c>
      <c r="R61" t="str">
        <f t="shared" si="5"/>
        <v>plays</v>
      </c>
      <c r="S61" s="10">
        <f t="shared" si="0"/>
        <v>42898.208333333328</v>
      </c>
      <c r="T61" s="8">
        <f t="shared" si="1"/>
        <v>42913.208333333328</v>
      </c>
    </row>
    <row r="62" spans="1:20" ht="19.5" x14ac:dyDescent="0.4">
      <c r="A62">
        <v>60</v>
      </c>
      <c r="B62" t="s">
        <v>168</v>
      </c>
      <c r="C62" s="3" t="s">
        <v>169</v>
      </c>
      <c r="D62" s="5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4"/>
        <v>theater</v>
      </c>
      <c r="R62" t="str">
        <f t="shared" si="5"/>
        <v>plays</v>
      </c>
      <c r="S62" s="10">
        <f t="shared" si="0"/>
        <v>41107.208333333336</v>
      </c>
      <c r="T62" s="8">
        <f t="shared" si="1"/>
        <v>41110.208333333336</v>
      </c>
    </row>
    <row r="63" spans="1:20" ht="33.75" x14ac:dyDescent="0.4">
      <c r="A63">
        <v>61</v>
      </c>
      <c r="B63" t="s">
        <v>170</v>
      </c>
      <c r="C63" s="3" t="s">
        <v>171</v>
      </c>
      <c r="D63" s="5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4"/>
        <v>theater</v>
      </c>
      <c r="R63" t="str">
        <f t="shared" si="5"/>
        <v>plays</v>
      </c>
      <c r="S63" s="10">
        <f t="shared" si="0"/>
        <v>40595.25</v>
      </c>
      <c r="T63" s="8">
        <f t="shared" si="1"/>
        <v>40635.208333333336</v>
      </c>
    </row>
    <row r="64" spans="1:20" ht="19.5" x14ac:dyDescent="0.4">
      <c r="A64">
        <v>62</v>
      </c>
      <c r="B64" t="s">
        <v>172</v>
      </c>
      <c r="C64" s="3" t="s">
        <v>173</v>
      </c>
      <c r="D64" s="5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4"/>
        <v>technology</v>
      </c>
      <c r="R64" t="str">
        <f t="shared" si="5"/>
        <v>web</v>
      </c>
      <c r="S64" s="10">
        <f t="shared" si="0"/>
        <v>42160.208333333328</v>
      </c>
      <c r="T64" s="8">
        <f t="shared" si="1"/>
        <v>42161.208333333328</v>
      </c>
    </row>
    <row r="65" spans="1:20" ht="19.5" x14ac:dyDescent="0.4">
      <c r="A65">
        <v>63</v>
      </c>
      <c r="B65" t="s">
        <v>174</v>
      </c>
      <c r="C65" s="3" t="s">
        <v>175</v>
      </c>
      <c r="D65" s="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4"/>
        <v>theater</v>
      </c>
      <c r="R65" t="str">
        <f t="shared" si="5"/>
        <v>plays</v>
      </c>
      <c r="S65" s="10">
        <f t="shared" si="0"/>
        <v>42853.208333333328</v>
      </c>
      <c r="T65" s="8">
        <f t="shared" si="1"/>
        <v>42859.208333333328</v>
      </c>
    </row>
    <row r="66" spans="1:20" ht="19.5" x14ac:dyDescent="0.4">
      <c r="A66">
        <v>64</v>
      </c>
      <c r="B66" t="s">
        <v>176</v>
      </c>
      <c r="C66" s="3" t="s">
        <v>177</v>
      </c>
      <c r="D66" s="5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4"/>
        <v>technology</v>
      </c>
      <c r="R66" t="str">
        <f t="shared" si="5"/>
        <v>web</v>
      </c>
      <c r="S66" s="10">
        <f t="shared" ref="S66:S129" si="6">(((L66/60)/60)/24)+DATE(1970,1,1)</f>
        <v>43283.208333333328</v>
      </c>
      <c r="T66" s="8">
        <f t="shared" ref="T66:T129" si="7">(((M66/60)/60)/24)+DATE(1970,1,1)</f>
        <v>43298.208333333328</v>
      </c>
    </row>
    <row r="67" spans="1:20" ht="19.5" x14ac:dyDescent="0.4">
      <c r="A67">
        <v>65</v>
      </c>
      <c r="B67" t="s">
        <v>178</v>
      </c>
      <c r="C67" s="3" t="s">
        <v>179</v>
      </c>
      <c r="D67" s="5">
        <v>6100</v>
      </c>
      <c r="E67">
        <v>14405</v>
      </c>
      <c r="F67" s="5">
        <f t="shared" ref="F67:F130" si="8">(E67/D67)*100</f>
        <v>236.14754098360655</v>
      </c>
      <c r="G67" t="s">
        <v>20</v>
      </c>
      <c r="H67">
        <v>236</v>
      </c>
      <c r="I67">
        <f t="shared" ref="I67:I130" si="9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10">LEFT(P67, SEARCH("/", P67) - 1)</f>
        <v>theater</v>
      </c>
      <c r="R67" t="str">
        <f t="shared" ref="R67:R130" si="11">MID(P67,SEARCH("/",P67)+1,LEN(P67))</f>
        <v>plays</v>
      </c>
      <c r="S67" s="10">
        <f t="shared" si="6"/>
        <v>40570.25</v>
      </c>
      <c r="T67" s="8">
        <f t="shared" si="7"/>
        <v>40577.25</v>
      </c>
    </row>
    <row r="68" spans="1:20" ht="19.5" x14ac:dyDescent="0.4">
      <c r="A68">
        <v>66</v>
      </c>
      <c r="B68" t="s">
        <v>180</v>
      </c>
      <c r="C68" s="3" t="s">
        <v>181</v>
      </c>
      <c r="D68" s="5">
        <v>2900</v>
      </c>
      <c r="E68">
        <v>1307</v>
      </c>
      <c r="F68" s="5">
        <f t="shared" si="8"/>
        <v>45.068965517241381</v>
      </c>
      <c r="G68" t="s">
        <v>14</v>
      </c>
      <c r="H68">
        <v>12</v>
      </c>
      <c r="I68">
        <f t="shared" si="9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10"/>
        <v>theater</v>
      </c>
      <c r="R68" t="str">
        <f t="shared" si="11"/>
        <v>plays</v>
      </c>
      <c r="S68" s="10">
        <f t="shared" si="6"/>
        <v>42102.208333333328</v>
      </c>
      <c r="T68" s="8">
        <f t="shared" si="7"/>
        <v>42107.208333333328</v>
      </c>
    </row>
    <row r="69" spans="1:20" ht="33.75" x14ac:dyDescent="0.4">
      <c r="A69">
        <v>67</v>
      </c>
      <c r="B69" t="s">
        <v>182</v>
      </c>
      <c r="C69" s="3" t="s">
        <v>183</v>
      </c>
      <c r="D69" s="5">
        <v>72600</v>
      </c>
      <c r="E69">
        <v>117892</v>
      </c>
      <c r="F69" s="5">
        <f t="shared" si="8"/>
        <v>162.38567493112947</v>
      </c>
      <c r="G69" t="s">
        <v>20</v>
      </c>
      <c r="H69">
        <v>4065</v>
      </c>
      <c r="I69">
        <f t="shared" si="9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10">
        <f t="shared" si="6"/>
        <v>40203.25</v>
      </c>
      <c r="T69" s="8">
        <f t="shared" si="7"/>
        <v>40208.25</v>
      </c>
    </row>
    <row r="70" spans="1:20" ht="19.5" x14ac:dyDescent="0.4">
      <c r="A70">
        <v>68</v>
      </c>
      <c r="B70" t="s">
        <v>184</v>
      </c>
      <c r="C70" s="3" t="s">
        <v>185</v>
      </c>
      <c r="D70" s="5">
        <v>5700</v>
      </c>
      <c r="E70">
        <v>14508</v>
      </c>
      <c r="F70" s="5">
        <f t="shared" si="8"/>
        <v>254.52631578947367</v>
      </c>
      <c r="G70" t="s">
        <v>20</v>
      </c>
      <c r="H70">
        <v>246</v>
      </c>
      <c r="I70">
        <f t="shared" si="9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10">
        <f t="shared" si="6"/>
        <v>42943.208333333328</v>
      </c>
      <c r="T70" s="8">
        <f t="shared" si="7"/>
        <v>42990.208333333328</v>
      </c>
    </row>
    <row r="71" spans="1:20" ht="19.5" x14ac:dyDescent="0.4">
      <c r="A71">
        <v>69</v>
      </c>
      <c r="B71" t="s">
        <v>186</v>
      </c>
      <c r="C71" s="3" t="s">
        <v>187</v>
      </c>
      <c r="D71" s="5">
        <v>7900</v>
      </c>
      <c r="E71">
        <v>1901</v>
      </c>
      <c r="F71" s="5">
        <f t="shared" si="8"/>
        <v>24.063291139240505</v>
      </c>
      <c r="G71" t="s">
        <v>74</v>
      </c>
      <c r="H71">
        <v>17</v>
      </c>
      <c r="I71">
        <f t="shared" si="9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10">
        <f t="shared" si="6"/>
        <v>40531.25</v>
      </c>
      <c r="T71" s="8">
        <f t="shared" si="7"/>
        <v>40565.25</v>
      </c>
    </row>
    <row r="72" spans="1:20" ht="19.5" x14ac:dyDescent="0.4">
      <c r="A72">
        <v>70</v>
      </c>
      <c r="B72" t="s">
        <v>188</v>
      </c>
      <c r="C72" s="3" t="s">
        <v>189</v>
      </c>
      <c r="D72" s="5">
        <v>128000</v>
      </c>
      <c r="E72">
        <v>158389</v>
      </c>
      <c r="F72" s="5">
        <f t="shared" si="8"/>
        <v>123.74140625000001</v>
      </c>
      <c r="G72" t="s">
        <v>20</v>
      </c>
      <c r="H72">
        <v>2475</v>
      </c>
      <c r="I72">
        <f t="shared" si="9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10">
        <f t="shared" si="6"/>
        <v>40484.208333333336</v>
      </c>
      <c r="T72" s="8">
        <f t="shared" si="7"/>
        <v>40533.25</v>
      </c>
    </row>
    <row r="73" spans="1:20" ht="33.75" x14ac:dyDescent="0.4">
      <c r="A73">
        <v>71</v>
      </c>
      <c r="B73" t="s">
        <v>190</v>
      </c>
      <c r="C73" s="3" t="s">
        <v>191</v>
      </c>
      <c r="D73" s="5">
        <v>6000</v>
      </c>
      <c r="E73">
        <v>6484</v>
      </c>
      <c r="F73" s="5">
        <f t="shared" si="8"/>
        <v>108.06666666666666</v>
      </c>
      <c r="G73" t="s">
        <v>20</v>
      </c>
      <c r="H73">
        <v>76</v>
      </c>
      <c r="I73">
        <f t="shared" si="9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10">
        <f t="shared" si="6"/>
        <v>43799.25</v>
      </c>
      <c r="T73" s="8">
        <f t="shared" si="7"/>
        <v>43803.25</v>
      </c>
    </row>
    <row r="74" spans="1:20" ht="19.5" x14ac:dyDescent="0.4">
      <c r="A74">
        <v>72</v>
      </c>
      <c r="B74" t="s">
        <v>192</v>
      </c>
      <c r="C74" s="3" t="s">
        <v>193</v>
      </c>
      <c r="D74" s="5">
        <v>600</v>
      </c>
      <c r="E74">
        <v>4022</v>
      </c>
      <c r="F74" s="5">
        <f t="shared" si="8"/>
        <v>670.33333333333326</v>
      </c>
      <c r="G74" t="s">
        <v>20</v>
      </c>
      <c r="H74">
        <v>54</v>
      </c>
      <c r="I74">
        <f t="shared" si="9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10">
        <f t="shared" si="6"/>
        <v>42186.208333333328</v>
      </c>
      <c r="T74" s="8">
        <f t="shared" si="7"/>
        <v>42222.208333333328</v>
      </c>
    </row>
    <row r="75" spans="1:20" ht="19.5" x14ac:dyDescent="0.4">
      <c r="A75">
        <v>73</v>
      </c>
      <c r="B75" t="s">
        <v>194</v>
      </c>
      <c r="C75" s="3" t="s">
        <v>195</v>
      </c>
      <c r="D75" s="5">
        <v>1400</v>
      </c>
      <c r="E75">
        <v>9253</v>
      </c>
      <c r="F75" s="5">
        <f t="shared" si="8"/>
        <v>660.92857142857144</v>
      </c>
      <c r="G75" t="s">
        <v>20</v>
      </c>
      <c r="H75">
        <v>88</v>
      </c>
      <c r="I75">
        <f t="shared" si="9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10">
        <f t="shared" si="6"/>
        <v>42701.25</v>
      </c>
      <c r="T75" s="8">
        <f t="shared" si="7"/>
        <v>42704.25</v>
      </c>
    </row>
    <row r="76" spans="1:20" ht="19.5" x14ac:dyDescent="0.4">
      <c r="A76">
        <v>74</v>
      </c>
      <c r="B76" t="s">
        <v>196</v>
      </c>
      <c r="C76" s="3" t="s">
        <v>197</v>
      </c>
      <c r="D76" s="5">
        <v>3900</v>
      </c>
      <c r="E76">
        <v>4776</v>
      </c>
      <c r="F76" s="5">
        <f t="shared" si="8"/>
        <v>122.46153846153847</v>
      </c>
      <c r="G76" t="s">
        <v>20</v>
      </c>
      <c r="H76">
        <v>85</v>
      </c>
      <c r="I76">
        <f t="shared" si="9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10">
        <f t="shared" si="6"/>
        <v>42456.208333333328</v>
      </c>
      <c r="T76" s="8">
        <f t="shared" si="7"/>
        <v>42457.208333333328</v>
      </c>
    </row>
    <row r="77" spans="1:20" ht="19.5" x14ac:dyDescent="0.4">
      <c r="A77">
        <v>75</v>
      </c>
      <c r="B77" t="s">
        <v>198</v>
      </c>
      <c r="C77" s="3" t="s">
        <v>199</v>
      </c>
      <c r="D77" s="5">
        <v>9700</v>
      </c>
      <c r="E77">
        <v>14606</v>
      </c>
      <c r="F77" s="5">
        <f t="shared" si="8"/>
        <v>150.57731958762886</v>
      </c>
      <c r="G77" t="s">
        <v>20</v>
      </c>
      <c r="H77">
        <v>170</v>
      </c>
      <c r="I77">
        <f t="shared" si="9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10">
        <f t="shared" si="6"/>
        <v>43296.208333333328</v>
      </c>
      <c r="T77" s="8">
        <f t="shared" si="7"/>
        <v>43304.208333333328</v>
      </c>
    </row>
    <row r="78" spans="1:20" ht="19.5" x14ac:dyDescent="0.4">
      <c r="A78">
        <v>76</v>
      </c>
      <c r="B78" t="s">
        <v>200</v>
      </c>
      <c r="C78" s="3" t="s">
        <v>201</v>
      </c>
      <c r="D78" s="5">
        <v>122900</v>
      </c>
      <c r="E78">
        <v>95993</v>
      </c>
      <c r="F78" s="5">
        <f t="shared" si="8"/>
        <v>78.106590724165997</v>
      </c>
      <c r="G78" t="s">
        <v>14</v>
      </c>
      <c r="H78">
        <v>1684</v>
      </c>
      <c r="I78">
        <f t="shared" si="9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0"/>
        <v>theater</v>
      </c>
      <c r="R78" t="str">
        <f t="shared" si="11"/>
        <v>plays</v>
      </c>
      <c r="S78" s="10">
        <f t="shared" si="6"/>
        <v>42027.25</v>
      </c>
      <c r="T78" s="8">
        <f t="shared" si="7"/>
        <v>42076.208333333328</v>
      </c>
    </row>
    <row r="79" spans="1:20" ht="19.5" x14ac:dyDescent="0.4">
      <c r="A79">
        <v>77</v>
      </c>
      <c r="B79" t="s">
        <v>202</v>
      </c>
      <c r="C79" s="3" t="s">
        <v>203</v>
      </c>
      <c r="D79" s="5">
        <v>9500</v>
      </c>
      <c r="E79">
        <v>4460</v>
      </c>
      <c r="F79" s="5">
        <f t="shared" si="8"/>
        <v>46.94736842105263</v>
      </c>
      <c r="G79" t="s">
        <v>14</v>
      </c>
      <c r="H79">
        <v>56</v>
      </c>
      <c r="I79">
        <f t="shared" si="9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0"/>
        <v>film &amp; video</v>
      </c>
      <c r="R79" t="str">
        <f t="shared" si="11"/>
        <v>animation</v>
      </c>
      <c r="S79" s="10">
        <f t="shared" si="6"/>
        <v>40448.208333333336</v>
      </c>
      <c r="T79" s="8">
        <f t="shared" si="7"/>
        <v>40462.208333333336</v>
      </c>
    </row>
    <row r="80" spans="1:20" ht="19.5" x14ac:dyDescent="0.4">
      <c r="A80">
        <v>78</v>
      </c>
      <c r="B80" t="s">
        <v>204</v>
      </c>
      <c r="C80" s="3" t="s">
        <v>205</v>
      </c>
      <c r="D80" s="5">
        <v>4500</v>
      </c>
      <c r="E80">
        <v>13536</v>
      </c>
      <c r="F80" s="5">
        <f t="shared" si="8"/>
        <v>300.8</v>
      </c>
      <c r="G80" t="s">
        <v>20</v>
      </c>
      <c r="H80">
        <v>330</v>
      </c>
      <c r="I80">
        <f t="shared" si="9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10">
        <f t="shared" si="6"/>
        <v>43206.208333333328</v>
      </c>
      <c r="T80" s="8">
        <f t="shared" si="7"/>
        <v>43207.208333333328</v>
      </c>
    </row>
    <row r="81" spans="1:20" ht="19.5" x14ac:dyDescent="0.4">
      <c r="A81">
        <v>79</v>
      </c>
      <c r="B81" t="s">
        <v>207</v>
      </c>
      <c r="C81" s="3" t="s">
        <v>208</v>
      </c>
      <c r="D81" s="5">
        <v>57800</v>
      </c>
      <c r="E81">
        <v>40228</v>
      </c>
      <c r="F81" s="5">
        <f t="shared" si="8"/>
        <v>69.598615916955026</v>
      </c>
      <c r="G81" t="s">
        <v>14</v>
      </c>
      <c r="H81">
        <v>838</v>
      </c>
      <c r="I81">
        <f t="shared" si="9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0"/>
        <v>theater</v>
      </c>
      <c r="R81" t="str">
        <f t="shared" si="11"/>
        <v>plays</v>
      </c>
      <c r="S81" s="10">
        <f t="shared" si="6"/>
        <v>43267.208333333328</v>
      </c>
      <c r="T81" s="8">
        <f t="shared" si="7"/>
        <v>43272.208333333328</v>
      </c>
    </row>
    <row r="82" spans="1:20" ht="19.5" x14ac:dyDescent="0.4">
      <c r="A82">
        <v>80</v>
      </c>
      <c r="B82" t="s">
        <v>209</v>
      </c>
      <c r="C82" s="3" t="s">
        <v>210</v>
      </c>
      <c r="D82" s="5">
        <v>1100</v>
      </c>
      <c r="E82">
        <v>7012</v>
      </c>
      <c r="F82" s="5">
        <f t="shared" si="8"/>
        <v>637.4545454545455</v>
      </c>
      <c r="G82" t="s">
        <v>20</v>
      </c>
      <c r="H82">
        <v>127</v>
      </c>
      <c r="I82">
        <f t="shared" si="9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10">
        <f t="shared" si="6"/>
        <v>42976.208333333328</v>
      </c>
      <c r="T82" s="8">
        <f t="shared" si="7"/>
        <v>43006.208333333328</v>
      </c>
    </row>
    <row r="83" spans="1:20" ht="19.5" x14ac:dyDescent="0.4">
      <c r="A83">
        <v>81</v>
      </c>
      <c r="B83" t="s">
        <v>211</v>
      </c>
      <c r="C83" s="3" t="s">
        <v>212</v>
      </c>
      <c r="D83" s="5">
        <v>16800</v>
      </c>
      <c r="E83">
        <v>37857</v>
      </c>
      <c r="F83" s="5">
        <f t="shared" si="8"/>
        <v>225.33928571428569</v>
      </c>
      <c r="G83" t="s">
        <v>20</v>
      </c>
      <c r="H83">
        <v>411</v>
      </c>
      <c r="I83">
        <f t="shared" si="9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10">
        <f t="shared" si="6"/>
        <v>43062.25</v>
      </c>
      <c r="T83" s="8">
        <f t="shared" si="7"/>
        <v>43087.25</v>
      </c>
    </row>
    <row r="84" spans="1:20" ht="19.5" x14ac:dyDescent="0.4">
      <c r="A84">
        <v>82</v>
      </c>
      <c r="B84" t="s">
        <v>213</v>
      </c>
      <c r="C84" s="3" t="s">
        <v>214</v>
      </c>
      <c r="D84" s="5">
        <v>1000</v>
      </c>
      <c r="E84">
        <v>14973</v>
      </c>
      <c r="F84" s="5">
        <f t="shared" si="8"/>
        <v>1497.3000000000002</v>
      </c>
      <c r="G84" t="s">
        <v>20</v>
      </c>
      <c r="H84">
        <v>180</v>
      </c>
      <c r="I84">
        <f t="shared" si="9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10">
        <f t="shared" si="6"/>
        <v>43482.25</v>
      </c>
      <c r="T84" s="8">
        <f t="shared" si="7"/>
        <v>43489.25</v>
      </c>
    </row>
    <row r="85" spans="1:20" ht="19.5" x14ac:dyDescent="0.4">
      <c r="A85">
        <v>83</v>
      </c>
      <c r="B85" t="s">
        <v>215</v>
      </c>
      <c r="C85" s="3" t="s">
        <v>216</v>
      </c>
      <c r="D85" s="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>
        <f t="shared" si="9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0"/>
        <v>music</v>
      </c>
      <c r="R85" t="str">
        <f t="shared" si="11"/>
        <v>electric music</v>
      </c>
      <c r="S85" s="10">
        <f t="shared" si="6"/>
        <v>42579.208333333328</v>
      </c>
      <c r="T85" s="8">
        <f t="shared" si="7"/>
        <v>42601.208333333328</v>
      </c>
    </row>
    <row r="86" spans="1:20" ht="19.5" x14ac:dyDescent="0.4">
      <c r="A86">
        <v>84</v>
      </c>
      <c r="B86" t="s">
        <v>217</v>
      </c>
      <c r="C86" s="3" t="s">
        <v>218</v>
      </c>
      <c r="D86" s="5">
        <v>31400</v>
      </c>
      <c r="E86">
        <v>41564</v>
      </c>
      <c r="F86" s="5">
        <f t="shared" si="8"/>
        <v>132.36942675159236</v>
      </c>
      <c r="G86" t="s">
        <v>20</v>
      </c>
      <c r="H86">
        <v>374</v>
      </c>
      <c r="I86">
        <f t="shared" si="9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10">
        <f t="shared" si="6"/>
        <v>41118.208333333336</v>
      </c>
      <c r="T86" s="8">
        <f t="shared" si="7"/>
        <v>41128.208333333336</v>
      </c>
    </row>
    <row r="87" spans="1:20" ht="19.5" x14ac:dyDescent="0.4">
      <c r="A87">
        <v>85</v>
      </c>
      <c r="B87" t="s">
        <v>219</v>
      </c>
      <c r="C87" s="3" t="s">
        <v>220</v>
      </c>
      <c r="D87" s="5">
        <v>4900</v>
      </c>
      <c r="E87">
        <v>6430</v>
      </c>
      <c r="F87" s="5">
        <f t="shared" si="8"/>
        <v>131.22448979591837</v>
      </c>
      <c r="G87" t="s">
        <v>20</v>
      </c>
      <c r="H87">
        <v>71</v>
      </c>
      <c r="I87">
        <f t="shared" si="9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10">
        <f t="shared" si="6"/>
        <v>40797.208333333336</v>
      </c>
      <c r="T87" s="8">
        <f t="shared" si="7"/>
        <v>40805.208333333336</v>
      </c>
    </row>
    <row r="88" spans="1:20" ht="19.5" x14ac:dyDescent="0.4">
      <c r="A88">
        <v>86</v>
      </c>
      <c r="B88" t="s">
        <v>221</v>
      </c>
      <c r="C88" s="3" t="s">
        <v>222</v>
      </c>
      <c r="D88" s="5">
        <v>7400</v>
      </c>
      <c r="E88">
        <v>12405</v>
      </c>
      <c r="F88" s="5">
        <f t="shared" si="8"/>
        <v>167.63513513513513</v>
      </c>
      <c r="G88" t="s">
        <v>20</v>
      </c>
      <c r="H88">
        <v>203</v>
      </c>
      <c r="I88">
        <f t="shared" si="9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10">
        <f t="shared" si="6"/>
        <v>42128.208333333328</v>
      </c>
      <c r="T88" s="8">
        <f t="shared" si="7"/>
        <v>42141.208333333328</v>
      </c>
    </row>
    <row r="89" spans="1:20" ht="33.75" x14ac:dyDescent="0.4">
      <c r="A89">
        <v>87</v>
      </c>
      <c r="B89" t="s">
        <v>223</v>
      </c>
      <c r="C89" s="3" t="s">
        <v>224</v>
      </c>
      <c r="D89" s="5">
        <v>198500</v>
      </c>
      <c r="E89">
        <v>123040</v>
      </c>
      <c r="F89" s="5">
        <f t="shared" si="8"/>
        <v>61.984886649874063</v>
      </c>
      <c r="G89" t="s">
        <v>14</v>
      </c>
      <c r="H89">
        <v>1482</v>
      </c>
      <c r="I89">
        <f t="shared" si="9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0"/>
        <v>music</v>
      </c>
      <c r="R89" t="str">
        <f t="shared" si="11"/>
        <v>rock</v>
      </c>
      <c r="S89" s="10">
        <f t="shared" si="6"/>
        <v>40610.25</v>
      </c>
      <c r="T89" s="8">
        <f t="shared" si="7"/>
        <v>40621.208333333336</v>
      </c>
    </row>
    <row r="90" spans="1:20" ht="19.5" x14ac:dyDescent="0.4">
      <c r="A90">
        <v>88</v>
      </c>
      <c r="B90" t="s">
        <v>225</v>
      </c>
      <c r="C90" s="3" t="s">
        <v>226</v>
      </c>
      <c r="D90" s="5">
        <v>4800</v>
      </c>
      <c r="E90">
        <v>12516</v>
      </c>
      <c r="F90" s="5">
        <f t="shared" si="8"/>
        <v>260.75</v>
      </c>
      <c r="G90" t="s">
        <v>20</v>
      </c>
      <c r="H90">
        <v>113</v>
      </c>
      <c r="I90">
        <f t="shared" si="9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10">
        <f t="shared" si="6"/>
        <v>42110.208333333328</v>
      </c>
      <c r="T90" s="8">
        <f t="shared" si="7"/>
        <v>42132.208333333328</v>
      </c>
    </row>
    <row r="91" spans="1:20" ht="19.5" x14ac:dyDescent="0.4">
      <c r="A91">
        <v>89</v>
      </c>
      <c r="B91" t="s">
        <v>227</v>
      </c>
      <c r="C91" s="3" t="s">
        <v>228</v>
      </c>
      <c r="D91" s="5">
        <v>3400</v>
      </c>
      <c r="E91">
        <v>8588</v>
      </c>
      <c r="F91" s="5">
        <f t="shared" si="8"/>
        <v>252.58823529411765</v>
      </c>
      <c r="G91" t="s">
        <v>20</v>
      </c>
      <c r="H91">
        <v>96</v>
      </c>
      <c r="I91">
        <f t="shared" si="9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10">
        <f t="shared" si="6"/>
        <v>40283.208333333336</v>
      </c>
      <c r="T91" s="8">
        <f t="shared" si="7"/>
        <v>40285.208333333336</v>
      </c>
    </row>
    <row r="92" spans="1:20" ht="19.5" x14ac:dyDescent="0.4">
      <c r="A92">
        <v>90</v>
      </c>
      <c r="B92" t="s">
        <v>229</v>
      </c>
      <c r="C92" s="3" t="s">
        <v>230</v>
      </c>
      <c r="D92" s="5">
        <v>7800</v>
      </c>
      <c r="E92">
        <v>6132</v>
      </c>
      <c r="F92" s="5">
        <f t="shared" si="8"/>
        <v>78.615384615384613</v>
      </c>
      <c r="G92" t="s">
        <v>14</v>
      </c>
      <c r="H92">
        <v>106</v>
      </c>
      <c r="I92">
        <f t="shared" si="9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0"/>
        <v>theater</v>
      </c>
      <c r="R92" t="str">
        <f t="shared" si="11"/>
        <v>plays</v>
      </c>
      <c r="S92" s="10">
        <f t="shared" si="6"/>
        <v>42425.25</v>
      </c>
      <c r="T92" s="8">
        <f t="shared" si="7"/>
        <v>42425.25</v>
      </c>
    </row>
    <row r="93" spans="1:20" ht="19.5" x14ac:dyDescent="0.4">
      <c r="A93">
        <v>91</v>
      </c>
      <c r="B93" t="s">
        <v>231</v>
      </c>
      <c r="C93" s="3" t="s">
        <v>232</v>
      </c>
      <c r="D93" s="5">
        <v>154300</v>
      </c>
      <c r="E93">
        <v>74688</v>
      </c>
      <c r="F93" s="5">
        <f t="shared" si="8"/>
        <v>48.404406999351913</v>
      </c>
      <c r="G93" t="s">
        <v>14</v>
      </c>
      <c r="H93">
        <v>679</v>
      </c>
      <c r="I93">
        <f t="shared" si="9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0"/>
        <v>publishing</v>
      </c>
      <c r="R93" t="str">
        <f t="shared" si="11"/>
        <v>translations</v>
      </c>
      <c r="S93" s="10">
        <f t="shared" si="6"/>
        <v>42588.208333333328</v>
      </c>
      <c r="T93" s="8">
        <f t="shared" si="7"/>
        <v>42616.208333333328</v>
      </c>
    </row>
    <row r="94" spans="1:20" ht="33.75" x14ac:dyDescent="0.4">
      <c r="A94">
        <v>92</v>
      </c>
      <c r="B94" t="s">
        <v>233</v>
      </c>
      <c r="C94" s="3" t="s">
        <v>234</v>
      </c>
      <c r="D94" s="5">
        <v>20000</v>
      </c>
      <c r="E94">
        <v>51775</v>
      </c>
      <c r="F94" s="5">
        <f t="shared" si="8"/>
        <v>258.875</v>
      </c>
      <c r="G94" t="s">
        <v>20</v>
      </c>
      <c r="H94">
        <v>498</v>
      </c>
      <c r="I94">
        <f t="shared" si="9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10">
        <f t="shared" si="6"/>
        <v>40352.208333333336</v>
      </c>
      <c r="T94" s="8">
        <f t="shared" si="7"/>
        <v>40353.208333333336</v>
      </c>
    </row>
    <row r="95" spans="1:20" ht="19.5" x14ac:dyDescent="0.4">
      <c r="A95">
        <v>93</v>
      </c>
      <c r="B95" t="s">
        <v>235</v>
      </c>
      <c r="C95" s="3" t="s">
        <v>236</v>
      </c>
      <c r="D95" s="5">
        <v>108800</v>
      </c>
      <c r="E95">
        <v>65877</v>
      </c>
      <c r="F95" s="5">
        <f t="shared" si="8"/>
        <v>60.548713235294116</v>
      </c>
      <c r="G95" t="s">
        <v>74</v>
      </c>
      <c r="H95">
        <v>610</v>
      </c>
      <c r="I95">
        <f t="shared" si="9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10">
        <f t="shared" si="6"/>
        <v>41202.208333333336</v>
      </c>
      <c r="T95" s="8">
        <f t="shared" si="7"/>
        <v>41206.208333333336</v>
      </c>
    </row>
    <row r="96" spans="1:20" ht="19.5" x14ac:dyDescent="0.4">
      <c r="A96">
        <v>94</v>
      </c>
      <c r="B96" t="s">
        <v>237</v>
      </c>
      <c r="C96" s="3" t="s">
        <v>238</v>
      </c>
      <c r="D96" s="5">
        <v>2900</v>
      </c>
      <c r="E96">
        <v>8807</v>
      </c>
      <c r="F96" s="5">
        <f t="shared" si="8"/>
        <v>303.68965517241378</v>
      </c>
      <c r="G96" t="s">
        <v>20</v>
      </c>
      <c r="H96">
        <v>180</v>
      </c>
      <c r="I96">
        <f t="shared" si="9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10">
        <f t="shared" si="6"/>
        <v>43562.208333333328</v>
      </c>
      <c r="T96" s="8">
        <f t="shared" si="7"/>
        <v>43573.208333333328</v>
      </c>
    </row>
    <row r="97" spans="1:20" ht="33.75" x14ac:dyDescent="0.4">
      <c r="A97">
        <v>95</v>
      </c>
      <c r="B97" t="s">
        <v>239</v>
      </c>
      <c r="C97" s="3" t="s">
        <v>240</v>
      </c>
      <c r="D97" s="5">
        <v>900</v>
      </c>
      <c r="E97">
        <v>1017</v>
      </c>
      <c r="F97" s="5">
        <f t="shared" si="8"/>
        <v>112.99999999999999</v>
      </c>
      <c r="G97" t="s">
        <v>20</v>
      </c>
      <c r="H97">
        <v>27</v>
      </c>
      <c r="I97">
        <f t="shared" si="9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10">
        <f t="shared" si="6"/>
        <v>43752.208333333328</v>
      </c>
      <c r="T97" s="8">
        <f t="shared" si="7"/>
        <v>43759.208333333328</v>
      </c>
    </row>
    <row r="98" spans="1:20" ht="19.5" x14ac:dyDescent="0.4">
      <c r="A98">
        <v>96</v>
      </c>
      <c r="B98" t="s">
        <v>241</v>
      </c>
      <c r="C98" s="3" t="s">
        <v>242</v>
      </c>
      <c r="D98" s="5">
        <v>69700</v>
      </c>
      <c r="E98">
        <v>151513</v>
      </c>
      <c r="F98" s="5">
        <f t="shared" si="8"/>
        <v>217.37876614060258</v>
      </c>
      <c r="G98" t="s">
        <v>20</v>
      </c>
      <c r="H98">
        <v>2331</v>
      </c>
      <c r="I98">
        <f t="shared" si="9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10">
        <f t="shared" si="6"/>
        <v>40612.25</v>
      </c>
      <c r="T98" s="8">
        <f t="shared" si="7"/>
        <v>40625.208333333336</v>
      </c>
    </row>
    <row r="99" spans="1:20" ht="19.5" x14ac:dyDescent="0.4">
      <c r="A99">
        <v>97</v>
      </c>
      <c r="B99" t="s">
        <v>243</v>
      </c>
      <c r="C99" s="3" t="s">
        <v>244</v>
      </c>
      <c r="D99" s="5">
        <v>1300</v>
      </c>
      <c r="E99">
        <v>12047</v>
      </c>
      <c r="F99" s="5">
        <f t="shared" si="8"/>
        <v>926.69230769230762</v>
      </c>
      <c r="G99" t="s">
        <v>20</v>
      </c>
      <c r="H99">
        <v>113</v>
      </c>
      <c r="I99">
        <f t="shared" si="9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10">
        <f t="shared" si="6"/>
        <v>42180.208333333328</v>
      </c>
      <c r="T99" s="8">
        <f t="shared" si="7"/>
        <v>42234.208333333328</v>
      </c>
    </row>
    <row r="100" spans="1:20" ht="19.5" x14ac:dyDescent="0.4">
      <c r="A100">
        <v>98</v>
      </c>
      <c r="B100" t="s">
        <v>245</v>
      </c>
      <c r="C100" s="3" t="s">
        <v>246</v>
      </c>
      <c r="D100" s="5">
        <v>97800</v>
      </c>
      <c r="E100">
        <v>32951</v>
      </c>
      <c r="F100" s="5">
        <f t="shared" si="8"/>
        <v>33.692229038854805</v>
      </c>
      <c r="G100" t="s">
        <v>14</v>
      </c>
      <c r="H100">
        <v>1220</v>
      </c>
      <c r="I100">
        <f t="shared" si="9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0"/>
        <v>games</v>
      </c>
      <c r="R100" t="str">
        <f t="shared" si="11"/>
        <v>video games</v>
      </c>
      <c r="S100" s="10">
        <f t="shared" si="6"/>
        <v>42212.208333333328</v>
      </c>
      <c r="T100" s="8">
        <f t="shared" si="7"/>
        <v>42216.208333333328</v>
      </c>
    </row>
    <row r="101" spans="1:20" ht="19.5" x14ac:dyDescent="0.4">
      <c r="A101">
        <v>99</v>
      </c>
      <c r="B101" t="s">
        <v>247</v>
      </c>
      <c r="C101" s="3" t="s">
        <v>248</v>
      </c>
      <c r="D101" s="5">
        <v>7600</v>
      </c>
      <c r="E101">
        <v>14951</v>
      </c>
      <c r="F101" s="5">
        <f t="shared" si="8"/>
        <v>196.7236842105263</v>
      </c>
      <c r="G101" t="s">
        <v>20</v>
      </c>
      <c r="H101">
        <v>164</v>
      </c>
      <c r="I101">
        <f t="shared" si="9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10">
        <f t="shared" si="6"/>
        <v>41968.25</v>
      </c>
      <c r="T101" s="8">
        <f t="shared" si="7"/>
        <v>41997.25</v>
      </c>
    </row>
    <row r="102" spans="1:20" ht="19.5" x14ac:dyDescent="0.4">
      <c r="A102">
        <v>100</v>
      </c>
      <c r="B102" t="s">
        <v>249</v>
      </c>
      <c r="C102" s="3" t="s">
        <v>250</v>
      </c>
      <c r="D102" s="5">
        <v>100</v>
      </c>
      <c r="E102">
        <v>1</v>
      </c>
      <c r="F102" s="5">
        <f t="shared" si="8"/>
        <v>1</v>
      </c>
      <c r="G102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0"/>
        <v>theater</v>
      </c>
      <c r="R102" t="str">
        <f t="shared" si="11"/>
        <v>plays</v>
      </c>
      <c r="S102" s="10">
        <f t="shared" si="6"/>
        <v>40835.208333333336</v>
      </c>
      <c r="T102" s="8">
        <f t="shared" si="7"/>
        <v>40853.208333333336</v>
      </c>
    </row>
    <row r="103" spans="1:20" ht="19.5" x14ac:dyDescent="0.4">
      <c r="A103">
        <v>101</v>
      </c>
      <c r="B103" t="s">
        <v>251</v>
      </c>
      <c r="C103" s="3" t="s">
        <v>252</v>
      </c>
      <c r="D103" s="5">
        <v>900</v>
      </c>
      <c r="E103">
        <v>9193</v>
      </c>
      <c r="F103" s="5">
        <f t="shared" si="8"/>
        <v>1021.4444444444445</v>
      </c>
      <c r="G103" t="s">
        <v>20</v>
      </c>
      <c r="H103">
        <v>164</v>
      </c>
      <c r="I103">
        <f t="shared" si="9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10">
        <f t="shared" si="6"/>
        <v>42056.25</v>
      </c>
      <c r="T103" s="8">
        <f t="shared" si="7"/>
        <v>42063.25</v>
      </c>
    </row>
    <row r="104" spans="1:20" ht="19.5" x14ac:dyDescent="0.4">
      <c r="A104">
        <v>102</v>
      </c>
      <c r="B104" t="s">
        <v>253</v>
      </c>
      <c r="C104" s="3" t="s">
        <v>254</v>
      </c>
      <c r="D104" s="5">
        <v>3700</v>
      </c>
      <c r="E104">
        <v>10422</v>
      </c>
      <c r="F104" s="5">
        <f t="shared" si="8"/>
        <v>281.67567567567568</v>
      </c>
      <c r="G104" t="s">
        <v>20</v>
      </c>
      <c r="H104">
        <v>336</v>
      </c>
      <c r="I104">
        <f t="shared" si="9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10">
        <f t="shared" si="6"/>
        <v>43234.208333333328</v>
      </c>
      <c r="T104" s="8">
        <f t="shared" si="7"/>
        <v>43241.208333333328</v>
      </c>
    </row>
    <row r="105" spans="1:20" ht="19.5" x14ac:dyDescent="0.4">
      <c r="A105">
        <v>103</v>
      </c>
      <c r="B105" t="s">
        <v>255</v>
      </c>
      <c r="C105" s="3" t="s">
        <v>256</v>
      </c>
      <c r="D105" s="5">
        <v>10000</v>
      </c>
      <c r="E105">
        <v>2461</v>
      </c>
      <c r="F105" s="5">
        <f t="shared" si="8"/>
        <v>24.610000000000003</v>
      </c>
      <c r="G105" t="s">
        <v>14</v>
      </c>
      <c r="H105">
        <v>37</v>
      </c>
      <c r="I105">
        <f t="shared" si="9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0"/>
        <v>music</v>
      </c>
      <c r="R105" t="str">
        <f t="shared" si="11"/>
        <v>electric music</v>
      </c>
      <c r="S105" s="10">
        <f t="shared" si="6"/>
        <v>40475.208333333336</v>
      </c>
      <c r="T105" s="8">
        <f t="shared" si="7"/>
        <v>40484.208333333336</v>
      </c>
    </row>
    <row r="106" spans="1:20" ht="19.5" x14ac:dyDescent="0.4">
      <c r="A106">
        <v>104</v>
      </c>
      <c r="B106" t="s">
        <v>257</v>
      </c>
      <c r="C106" s="3" t="s">
        <v>258</v>
      </c>
      <c r="D106" s="5">
        <v>119200</v>
      </c>
      <c r="E106">
        <v>170623</v>
      </c>
      <c r="F106" s="5">
        <f t="shared" si="8"/>
        <v>143.14010067114094</v>
      </c>
      <c r="G106" t="s">
        <v>20</v>
      </c>
      <c r="H106">
        <v>1917</v>
      </c>
      <c r="I106">
        <f t="shared" si="9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10">
        <f t="shared" si="6"/>
        <v>42878.208333333328</v>
      </c>
      <c r="T106" s="8">
        <f t="shared" si="7"/>
        <v>42879.208333333328</v>
      </c>
    </row>
    <row r="107" spans="1:20" ht="19.5" x14ac:dyDescent="0.4">
      <c r="A107">
        <v>105</v>
      </c>
      <c r="B107" t="s">
        <v>259</v>
      </c>
      <c r="C107" s="3" t="s">
        <v>260</v>
      </c>
      <c r="D107" s="5">
        <v>6800</v>
      </c>
      <c r="E107">
        <v>9829</v>
      </c>
      <c r="F107" s="5">
        <f t="shared" si="8"/>
        <v>144.54411764705884</v>
      </c>
      <c r="G107" t="s">
        <v>20</v>
      </c>
      <c r="H107">
        <v>95</v>
      </c>
      <c r="I107">
        <f t="shared" si="9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10">
        <f t="shared" si="6"/>
        <v>41366.208333333336</v>
      </c>
      <c r="T107" s="8">
        <f t="shared" si="7"/>
        <v>41384.208333333336</v>
      </c>
    </row>
    <row r="108" spans="1:20" ht="19.5" x14ac:dyDescent="0.4">
      <c r="A108">
        <v>106</v>
      </c>
      <c r="B108" t="s">
        <v>261</v>
      </c>
      <c r="C108" s="3" t="s">
        <v>262</v>
      </c>
      <c r="D108" s="5">
        <v>3900</v>
      </c>
      <c r="E108">
        <v>14006</v>
      </c>
      <c r="F108" s="5">
        <f t="shared" si="8"/>
        <v>359.12820512820514</v>
      </c>
      <c r="G108" t="s">
        <v>20</v>
      </c>
      <c r="H108">
        <v>147</v>
      </c>
      <c r="I108">
        <f t="shared" si="9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10">
        <f t="shared" si="6"/>
        <v>43716.208333333328</v>
      </c>
      <c r="T108" s="8">
        <f t="shared" si="7"/>
        <v>43721.208333333328</v>
      </c>
    </row>
    <row r="109" spans="1:20" ht="33.75" x14ac:dyDescent="0.4">
      <c r="A109">
        <v>107</v>
      </c>
      <c r="B109" t="s">
        <v>263</v>
      </c>
      <c r="C109" s="3" t="s">
        <v>264</v>
      </c>
      <c r="D109" s="5">
        <v>3500</v>
      </c>
      <c r="E109">
        <v>6527</v>
      </c>
      <c r="F109" s="5">
        <f t="shared" si="8"/>
        <v>186.48571428571427</v>
      </c>
      <c r="G109" t="s">
        <v>20</v>
      </c>
      <c r="H109">
        <v>86</v>
      </c>
      <c r="I109">
        <f t="shared" si="9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10">
        <f t="shared" si="6"/>
        <v>43213.208333333328</v>
      </c>
      <c r="T109" s="8">
        <f t="shared" si="7"/>
        <v>43230.208333333328</v>
      </c>
    </row>
    <row r="110" spans="1:20" ht="33.75" x14ac:dyDescent="0.4">
      <c r="A110">
        <v>108</v>
      </c>
      <c r="B110" t="s">
        <v>265</v>
      </c>
      <c r="C110" s="3" t="s">
        <v>266</v>
      </c>
      <c r="D110" s="5">
        <v>1500</v>
      </c>
      <c r="E110">
        <v>8929</v>
      </c>
      <c r="F110" s="5">
        <f t="shared" si="8"/>
        <v>595.26666666666665</v>
      </c>
      <c r="G110" t="s">
        <v>20</v>
      </c>
      <c r="H110">
        <v>83</v>
      </c>
      <c r="I110">
        <f t="shared" si="9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10">
        <f t="shared" si="6"/>
        <v>41005.208333333336</v>
      </c>
      <c r="T110" s="8">
        <f t="shared" si="7"/>
        <v>41042.208333333336</v>
      </c>
    </row>
    <row r="111" spans="1:20" ht="19.5" x14ac:dyDescent="0.4">
      <c r="A111">
        <v>109</v>
      </c>
      <c r="B111" t="s">
        <v>267</v>
      </c>
      <c r="C111" s="3" t="s">
        <v>268</v>
      </c>
      <c r="D111" s="5">
        <v>5200</v>
      </c>
      <c r="E111">
        <v>3079</v>
      </c>
      <c r="F111" s="5">
        <f t="shared" si="8"/>
        <v>59.21153846153846</v>
      </c>
      <c r="G111" t="s">
        <v>14</v>
      </c>
      <c r="H111">
        <v>60</v>
      </c>
      <c r="I111">
        <f t="shared" si="9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0"/>
        <v>film &amp; video</v>
      </c>
      <c r="R111" t="str">
        <f t="shared" si="11"/>
        <v>television</v>
      </c>
      <c r="S111" s="10">
        <f t="shared" si="6"/>
        <v>41651.25</v>
      </c>
      <c r="T111" s="8">
        <f t="shared" si="7"/>
        <v>41653.25</v>
      </c>
    </row>
    <row r="112" spans="1:20" ht="33.75" x14ac:dyDescent="0.4">
      <c r="A112">
        <v>110</v>
      </c>
      <c r="B112" t="s">
        <v>270</v>
      </c>
      <c r="C112" s="3" t="s">
        <v>271</v>
      </c>
      <c r="D112" s="5">
        <v>142400</v>
      </c>
      <c r="E112">
        <v>21307</v>
      </c>
      <c r="F112" s="5">
        <f t="shared" si="8"/>
        <v>14.962780898876405</v>
      </c>
      <c r="G112" t="s">
        <v>14</v>
      </c>
      <c r="H112">
        <v>296</v>
      </c>
      <c r="I112">
        <f t="shared" si="9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0"/>
        <v>food</v>
      </c>
      <c r="R112" t="str">
        <f t="shared" si="11"/>
        <v>food trucks</v>
      </c>
      <c r="S112" s="10">
        <f t="shared" si="6"/>
        <v>43354.208333333328</v>
      </c>
      <c r="T112" s="8">
        <f t="shared" si="7"/>
        <v>43373.208333333328</v>
      </c>
    </row>
    <row r="113" spans="1:20" ht="19.5" x14ac:dyDescent="0.4">
      <c r="A113">
        <v>111</v>
      </c>
      <c r="B113" t="s">
        <v>272</v>
      </c>
      <c r="C113" s="3" t="s">
        <v>273</v>
      </c>
      <c r="D113" s="5">
        <v>61400</v>
      </c>
      <c r="E113">
        <v>73653</v>
      </c>
      <c r="F113" s="5">
        <f t="shared" si="8"/>
        <v>119.95602605863192</v>
      </c>
      <c r="G113" t="s">
        <v>20</v>
      </c>
      <c r="H113">
        <v>676</v>
      </c>
      <c r="I113">
        <f t="shared" si="9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10">
        <f t="shared" si="6"/>
        <v>41174.208333333336</v>
      </c>
      <c r="T113" s="8">
        <f t="shared" si="7"/>
        <v>41180.208333333336</v>
      </c>
    </row>
    <row r="114" spans="1:20" ht="19.5" x14ac:dyDescent="0.4">
      <c r="A114">
        <v>112</v>
      </c>
      <c r="B114" t="s">
        <v>274</v>
      </c>
      <c r="C114" s="3" t="s">
        <v>275</v>
      </c>
      <c r="D114" s="5">
        <v>4700</v>
      </c>
      <c r="E114">
        <v>12635</v>
      </c>
      <c r="F114" s="5">
        <f t="shared" si="8"/>
        <v>268.82978723404256</v>
      </c>
      <c r="G114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10">
        <f t="shared" si="6"/>
        <v>41875.208333333336</v>
      </c>
      <c r="T114" s="8">
        <f t="shared" si="7"/>
        <v>41890.208333333336</v>
      </c>
    </row>
    <row r="115" spans="1:20" ht="19.5" x14ac:dyDescent="0.4">
      <c r="A115">
        <v>113</v>
      </c>
      <c r="B115" t="s">
        <v>276</v>
      </c>
      <c r="C115" s="3" t="s">
        <v>277</v>
      </c>
      <c r="D115" s="5">
        <v>3300</v>
      </c>
      <c r="E115">
        <v>12437</v>
      </c>
      <c r="F115" s="5">
        <f t="shared" si="8"/>
        <v>376.87878787878788</v>
      </c>
      <c r="G115" t="s">
        <v>20</v>
      </c>
      <c r="H115">
        <v>131</v>
      </c>
      <c r="I115">
        <f t="shared" si="9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10">
        <f t="shared" si="6"/>
        <v>42990.208333333328</v>
      </c>
      <c r="T115" s="8">
        <f t="shared" si="7"/>
        <v>42997.208333333328</v>
      </c>
    </row>
    <row r="116" spans="1:20" ht="19.5" x14ac:dyDescent="0.4">
      <c r="A116">
        <v>114</v>
      </c>
      <c r="B116" t="s">
        <v>278</v>
      </c>
      <c r="C116" s="3" t="s">
        <v>279</v>
      </c>
      <c r="D116" s="5">
        <v>1900</v>
      </c>
      <c r="E116">
        <v>13816</v>
      </c>
      <c r="F116" s="5">
        <f t="shared" si="8"/>
        <v>727.15789473684208</v>
      </c>
      <c r="G116" t="s">
        <v>20</v>
      </c>
      <c r="H116">
        <v>126</v>
      </c>
      <c r="I116">
        <f t="shared" si="9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10">
        <f t="shared" si="6"/>
        <v>43564.208333333328</v>
      </c>
      <c r="T116" s="8">
        <f t="shared" si="7"/>
        <v>43565.208333333328</v>
      </c>
    </row>
    <row r="117" spans="1:20" ht="19.5" x14ac:dyDescent="0.4">
      <c r="A117">
        <v>115</v>
      </c>
      <c r="B117" t="s">
        <v>280</v>
      </c>
      <c r="C117" s="3" t="s">
        <v>281</v>
      </c>
      <c r="D117" s="5">
        <v>166700</v>
      </c>
      <c r="E117">
        <v>145382</v>
      </c>
      <c r="F117" s="5">
        <f t="shared" si="8"/>
        <v>87.211757648470297</v>
      </c>
      <c r="G117" t="s">
        <v>14</v>
      </c>
      <c r="H117">
        <v>3304</v>
      </c>
      <c r="I117">
        <f t="shared" si="9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0"/>
        <v>publishing</v>
      </c>
      <c r="R117" t="str">
        <f t="shared" si="11"/>
        <v>fiction</v>
      </c>
      <c r="S117" s="10">
        <f t="shared" si="6"/>
        <v>43056.25</v>
      </c>
      <c r="T117" s="8">
        <f t="shared" si="7"/>
        <v>43091.25</v>
      </c>
    </row>
    <row r="118" spans="1:20" ht="33.75" x14ac:dyDescent="0.4">
      <c r="A118">
        <v>116</v>
      </c>
      <c r="B118" t="s">
        <v>282</v>
      </c>
      <c r="C118" s="3" t="s">
        <v>283</v>
      </c>
      <c r="D118" s="5">
        <v>7200</v>
      </c>
      <c r="E118">
        <v>6336</v>
      </c>
      <c r="F118" s="5">
        <f t="shared" si="8"/>
        <v>88</v>
      </c>
      <c r="G118" t="s">
        <v>14</v>
      </c>
      <c r="H118">
        <v>73</v>
      </c>
      <c r="I118">
        <f t="shared" si="9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0"/>
        <v>theater</v>
      </c>
      <c r="R118" t="str">
        <f t="shared" si="11"/>
        <v>plays</v>
      </c>
      <c r="S118" s="10">
        <f t="shared" si="6"/>
        <v>42265.208333333328</v>
      </c>
      <c r="T118" s="8">
        <f t="shared" si="7"/>
        <v>42266.208333333328</v>
      </c>
    </row>
    <row r="119" spans="1:20" ht="19.5" x14ac:dyDescent="0.4">
      <c r="A119">
        <v>117</v>
      </c>
      <c r="B119" t="s">
        <v>284</v>
      </c>
      <c r="C119" s="3" t="s">
        <v>285</v>
      </c>
      <c r="D119" s="5">
        <v>4900</v>
      </c>
      <c r="E119">
        <v>8523</v>
      </c>
      <c r="F119" s="5">
        <f t="shared" si="8"/>
        <v>173.9387755102041</v>
      </c>
      <c r="G119" t="s">
        <v>20</v>
      </c>
      <c r="H119">
        <v>275</v>
      </c>
      <c r="I119">
        <f t="shared" si="9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10">
        <f t="shared" si="6"/>
        <v>40808.208333333336</v>
      </c>
      <c r="T119" s="8">
        <f t="shared" si="7"/>
        <v>40814.208333333336</v>
      </c>
    </row>
    <row r="120" spans="1:20" ht="19.5" x14ac:dyDescent="0.4">
      <c r="A120">
        <v>118</v>
      </c>
      <c r="B120" t="s">
        <v>286</v>
      </c>
      <c r="C120" s="3" t="s">
        <v>287</v>
      </c>
      <c r="D120" s="5">
        <v>5400</v>
      </c>
      <c r="E120">
        <v>6351</v>
      </c>
      <c r="F120" s="5">
        <f t="shared" si="8"/>
        <v>117.61111111111111</v>
      </c>
      <c r="G120" t="s">
        <v>20</v>
      </c>
      <c r="H120">
        <v>67</v>
      </c>
      <c r="I120">
        <f t="shared" si="9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10">
        <f t="shared" si="6"/>
        <v>41665.25</v>
      </c>
      <c r="T120" s="8">
        <f t="shared" si="7"/>
        <v>41671.25</v>
      </c>
    </row>
    <row r="121" spans="1:20" ht="33.75" x14ac:dyDescent="0.4">
      <c r="A121">
        <v>119</v>
      </c>
      <c r="B121" t="s">
        <v>288</v>
      </c>
      <c r="C121" s="3" t="s">
        <v>289</v>
      </c>
      <c r="D121" s="5">
        <v>5000</v>
      </c>
      <c r="E121">
        <v>10748</v>
      </c>
      <c r="F121" s="5">
        <f t="shared" si="8"/>
        <v>214.96</v>
      </c>
      <c r="G121" t="s">
        <v>20</v>
      </c>
      <c r="H121">
        <v>154</v>
      </c>
      <c r="I121">
        <f t="shared" si="9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10">
        <f t="shared" si="6"/>
        <v>41806.208333333336</v>
      </c>
      <c r="T121" s="8">
        <f t="shared" si="7"/>
        <v>41823.208333333336</v>
      </c>
    </row>
    <row r="122" spans="1:20" ht="19.5" x14ac:dyDescent="0.4">
      <c r="A122">
        <v>120</v>
      </c>
      <c r="B122" t="s">
        <v>290</v>
      </c>
      <c r="C122" s="3" t="s">
        <v>291</v>
      </c>
      <c r="D122" s="5">
        <v>75100</v>
      </c>
      <c r="E122">
        <v>112272</v>
      </c>
      <c r="F122" s="5">
        <f t="shared" si="8"/>
        <v>149.49667110519306</v>
      </c>
      <c r="G122" t="s">
        <v>20</v>
      </c>
      <c r="H122">
        <v>1782</v>
      </c>
      <c r="I122">
        <f t="shared" si="9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10">
        <f t="shared" si="6"/>
        <v>42111.208333333328</v>
      </c>
      <c r="T122" s="8">
        <f t="shared" si="7"/>
        <v>42115.208333333328</v>
      </c>
    </row>
    <row r="123" spans="1:20" ht="19.5" x14ac:dyDescent="0.4">
      <c r="A123">
        <v>121</v>
      </c>
      <c r="B123" t="s">
        <v>293</v>
      </c>
      <c r="C123" s="3" t="s">
        <v>294</v>
      </c>
      <c r="D123" s="5">
        <v>45300</v>
      </c>
      <c r="E123">
        <v>99361</v>
      </c>
      <c r="F123" s="5">
        <f t="shared" si="8"/>
        <v>219.33995584988963</v>
      </c>
      <c r="G123" t="s">
        <v>20</v>
      </c>
      <c r="H123">
        <v>903</v>
      </c>
      <c r="I123">
        <f t="shared" si="9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10">
        <f t="shared" si="6"/>
        <v>41917.208333333336</v>
      </c>
      <c r="T123" s="8">
        <f t="shared" si="7"/>
        <v>41930.208333333336</v>
      </c>
    </row>
    <row r="124" spans="1:20" ht="19.5" x14ac:dyDescent="0.4">
      <c r="A124">
        <v>122</v>
      </c>
      <c r="B124" t="s">
        <v>295</v>
      </c>
      <c r="C124" s="3" t="s">
        <v>296</v>
      </c>
      <c r="D124" s="5">
        <v>136800</v>
      </c>
      <c r="E124">
        <v>88055</v>
      </c>
      <c r="F124" s="5">
        <f t="shared" si="8"/>
        <v>64.367690058479525</v>
      </c>
      <c r="G124" t="s">
        <v>14</v>
      </c>
      <c r="H124">
        <v>3387</v>
      </c>
      <c r="I124">
        <f t="shared" si="9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0"/>
        <v>publishing</v>
      </c>
      <c r="R124" t="str">
        <f t="shared" si="11"/>
        <v>fiction</v>
      </c>
      <c r="S124" s="10">
        <f t="shared" si="6"/>
        <v>41970.25</v>
      </c>
      <c r="T124" s="8">
        <f t="shared" si="7"/>
        <v>41997.25</v>
      </c>
    </row>
    <row r="125" spans="1:20" ht="19.5" x14ac:dyDescent="0.4">
      <c r="A125">
        <v>123</v>
      </c>
      <c r="B125" t="s">
        <v>297</v>
      </c>
      <c r="C125" s="3" t="s">
        <v>298</v>
      </c>
      <c r="D125" s="5">
        <v>177700</v>
      </c>
      <c r="E125">
        <v>33092</v>
      </c>
      <c r="F125" s="5">
        <f t="shared" si="8"/>
        <v>18.622397298818232</v>
      </c>
      <c r="G125" t="s">
        <v>14</v>
      </c>
      <c r="H125">
        <v>662</v>
      </c>
      <c r="I125">
        <f t="shared" si="9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0"/>
        <v>theater</v>
      </c>
      <c r="R125" t="str">
        <f t="shared" si="11"/>
        <v>plays</v>
      </c>
      <c r="S125" s="10">
        <f t="shared" si="6"/>
        <v>42332.25</v>
      </c>
      <c r="T125" s="8">
        <f t="shared" si="7"/>
        <v>42335.25</v>
      </c>
    </row>
    <row r="126" spans="1:20" ht="19.5" x14ac:dyDescent="0.4">
      <c r="A126">
        <v>124</v>
      </c>
      <c r="B126" t="s">
        <v>299</v>
      </c>
      <c r="C126" s="3" t="s">
        <v>300</v>
      </c>
      <c r="D126" s="5">
        <v>2600</v>
      </c>
      <c r="E126">
        <v>9562</v>
      </c>
      <c r="F126" s="5">
        <f t="shared" si="8"/>
        <v>367.76923076923077</v>
      </c>
      <c r="G126" t="s">
        <v>20</v>
      </c>
      <c r="H126">
        <v>94</v>
      </c>
      <c r="I126">
        <f t="shared" si="9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10">
        <f t="shared" si="6"/>
        <v>43598.208333333328</v>
      </c>
      <c r="T126" s="8">
        <f t="shared" si="7"/>
        <v>43651.208333333328</v>
      </c>
    </row>
    <row r="127" spans="1:20" ht="19.5" x14ac:dyDescent="0.4">
      <c r="A127">
        <v>125</v>
      </c>
      <c r="B127" t="s">
        <v>301</v>
      </c>
      <c r="C127" s="3" t="s">
        <v>302</v>
      </c>
      <c r="D127" s="5">
        <v>5300</v>
      </c>
      <c r="E127">
        <v>8475</v>
      </c>
      <c r="F127" s="5">
        <f t="shared" si="8"/>
        <v>159.90566037735849</v>
      </c>
      <c r="G127" t="s">
        <v>20</v>
      </c>
      <c r="H127">
        <v>180</v>
      </c>
      <c r="I127">
        <f t="shared" si="9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10">
        <f t="shared" si="6"/>
        <v>43362.208333333328</v>
      </c>
      <c r="T127" s="8">
        <f t="shared" si="7"/>
        <v>43366.208333333328</v>
      </c>
    </row>
    <row r="128" spans="1:20" ht="19.5" x14ac:dyDescent="0.4">
      <c r="A128">
        <v>126</v>
      </c>
      <c r="B128" t="s">
        <v>303</v>
      </c>
      <c r="C128" s="3" t="s">
        <v>304</v>
      </c>
      <c r="D128" s="5">
        <v>180200</v>
      </c>
      <c r="E128">
        <v>69617</v>
      </c>
      <c r="F128" s="5">
        <f t="shared" si="8"/>
        <v>38.633185349611544</v>
      </c>
      <c r="G128" t="s">
        <v>14</v>
      </c>
      <c r="H128">
        <v>774</v>
      </c>
      <c r="I128">
        <f t="shared" si="9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0"/>
        <v>theater</v>
      </c>
      <c r="R128" t="str">
        <f t="shared" si="11"/>
        <v>plays</v>
      </c>
      <c r="S128" s="10">
        <f t="shared" si="6"/>
        <v>42596.208333333328</v>
      </c>
      <c r="T128" s="8">
        <f t="shared" si="7"/>
        <v>42624.208333333328</v>
      </c>
    </row>
    <row r="129" spans="1:20" ht="19.5" x14ac:dyDescent="0.4">
      <c r="A129">
        <v>127</v>
      </c>
      <c r="B129" t="s">
        <v>305</v>
      </c>
      <c r="C129" s="3" t="s">
        <v>306</v>
      </c>
      <c r="D129" s="5">
        <v>103200</v>
      </c>
      <c r="E129">
        <v>53067</v>
      </c>
      <c r="F129" s="5">
        <f t="shared" si="8"/>
        <v>51.42151162790698</v>
      </c>
      <c r="G129" t="s">
        <v>14</v>
      </c>
      <c r="H129">
        <v>672</v>
      </c>
      <c r="I129">
        <f t="shared" si="9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0"/>
        <v>theater</v>
      </c>
      <c r="R129" t="str">
        <f t="shared" si="11"/>
        <v>plays</v>
      </c>
      <c r="S129" s="10">
        <f t="shared" si="6"/>
        <v>40310.208333333336</v>
      </c>
      <c r="T129" s="8">
        <f t="shared" si="7"/>
        <v>40313.208333333336</v>
      </c>
    </row>
    <row r="130" spans="1:20" ht="19.5" x14ac:dyDescent="0.4">
      <c r="A130">
        <v>128</v>
      </c>
      <c r="B130" t="s">
        <v>307</v>
      </c>
      <c r="C130" s="3" t="s">
        <v>308</v>
      </c>
      <c r="D130" s="5">
        <v>70600</v>
      </c>
      <c r="E130">
        <v>42596</v>
      </c>
      <c r="F130" s="5">
        <f t="shared" si="8"/>
        <v>60.334277620396605</v>
      </c>
      <c r="G130" t="s">
        <v>74</v>
      </c>
      <c r="H130">
        <v>532</v>
      </c>
      <c r="I130">
        <f t="shared" si="9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10">
        <f t="shared" ref="S130:S193" si="12">(((L130/60)/60)/24)+DATE(1970,1,1)</f>
        <v>40417.208333333336</v>
      </c>
      <c r="T130" s="8">
        <f t="shared" ref="T130:T193" si="13">(((M130/60)/60)/24)+DATE(1970,1,1)</f>
        <v>40430.208333333336</v>
      </c>
    </row>
    <row r="131" spans="1:20" ht="19.5" x14ac:dyDescent="0.4">
      <c r="A131">
        <v>129</v>
      </c>
      <c r="B131" t="s">
        <v>309</v>
      </c>
      <c r="C131" s="3" t="s">
        <v>310</v>
      </c>
      <c r="D131" s="5">
        <v>148500</v>
      </c>
      <c r="E131">
        <v>4756</v>
      </c>
      <c r="F131" s="5">
        <f t="shared" ref="F131:F194" si="14">(E131/D131)*100</f>
        <v>3.202693602693603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6">LEFT(P131, SEARCH("/", P131) - 1)</f>
        <v>food</v>
      </c>
      <c r="R131" t="str">
        <f t="shared" ref="R131:R194" si="17">MID(P131,SEARCH("/",P131)+1,LEN(P131))</f>
        <v>food trucks</v>
      </c>
      <c r="S131" s="10">
        <f t="shared" si="12"/>
        <v>42038.25</v>
      </c>
      <c r="T131" s="8">
        <f t="shared" si="13"/>
        <v>42063.25</v>
      </c>
    </row>
    <row r="132" spans="1:20" ht="19.5" x14ac:dyDescent="0.4">
      <c r="A132">
        <v>130</v>
      </c>
      <c r="B132" t="s">
        <v>311</v>
      </c>
      <c r="C132" s="3" t="s">
        <v>312</v>
      </c>
      <c r="D132" s="5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6"/>
        <v>film &amp; video</v>
      </c>
      <c r="R132" t="str">
        <f t="shared" si="17"/>
        <v>drama</v>
      </c>
      <c r="S132" s="10">
        <f t="shared" si="12"/>
        <v>40842.208333333336</v>
      </c>
      <c r="T132" s="8">
        <f t="shared" si="13"/>
        <v>40858.25</v>
      </c>
    </row>
    <row r="133" spans="1:20" ht="33.75" x14ac:dyDescent="0.4">
      <c r="A133">
        <v>131</v>
      </c>
      <c r="B133" t="s">
        <v>313</v>
      </c>
      <c r="C133" s="3" t="s">
        <v>314</v>
      </c>
      <c r="D133" s="5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6"/>
        <v>technology</v>
      </c>
      <c r="R133" t="str">
        <f t="shared" si="17"/>
        <v>web</v>
      </c>
      <c r="S133" s="10">
        <f t="shared" si="12"/>
        <v>41607.25</v>
      </c>
      <c r="T133" s="8">
        <f t="shared" si="13"/>
        <v>41620.25</v>
      </c>
    </row>
    <row r="134" spans="1:20" ht="19.5" x14ac:dyDescent="0.4">
      <c r="A134">
        <v>132</v>
      </c>
      <c r="B134" t="s">
        <v>315</v>
      </c>
      <c r="C134" s="3" t="s">
        <v>316</v>
      </c>
      <c r="D134" s="5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6"/>
        <v>theater</v>
      </c>
      <c r="R134" t="str">
        <f t="shared" si="17"/>
        <v>plays</v>
      </c>
      <c r="S134" s="10">
        <f t="shared" si="12"/>
        <v>43112.25</v>
      </c>
      <c r="T134" s="8">
        <f t="shared" si="13"/>
        <v>43128.25</v>
      </c>
    </row>
    <row r="135" spans="1:20" ht="19.5" x14ac:dyDescent="0.4">
      <c r="A135">
        <v>133</v>
      </c>
      <c r="B135" t="s">
        <v>317</v>
      </c>
      <c r="C135" s="3" t="s">
        <v>318</v>
      </c>
      <c r="D135" s="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6"/>
        <v>music</v>
      </c>
      <c r="R135" t="str">
        <f t="shared" si="17"/>
        <v>world music</v>
      </c>
      <c r="S135" s="10">
        <f t="shared" si="12"/>
        <v>40767.208333333336</v>
      </c>
      <c r="T135" s="8">
        <f t="shared" si="13"/>
        <v>40789.208333333336</v>
      </c>
    </row>
    <row r="136" spans="1:20" ht="19.5" x14ac:dyDescent="0.4">
      <c r="A136">
        <v>134</v>
      </c>
      <c r="B136" t="s">
        <v>320</v>
      </c>
      <c r="C136" s="3" t="s">
        <v>321</v>
      </c>
      <c r="D136" s="5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6"/>
        <v>film &amp; video</v>
      </c>
      <c r="R136" t="str">
        <f t="shared" si="17"/>
        <v>documentary</v>
      </c>
      <c r="S136" s="10">
        <f t="shared" si="12"/>
        <v>40713.208333333336</v>
      </c>
      <c r="T136" s="8">
        <f t="shared" si="13"/>
        <v>40762.208333333336</v>
      </c>
    </row>
    <row r="137" spans="1:20" ht="19.5" x14ac:dyDescent="0.4">
      <c r="A137">
        <v>135</v>
      </c>
      <c r="B137" t="s">
        <v>322</v>
      </c>
      <c r="C137" s="3" t="s">
        <v>323</v>
      </c>
      <c r="D137" s="5">
        <v>7700</v>
      </c>
      <c r="E137">
        <v>5488</v>
      </c>
      <c r="F137" s="5">
        <f t="shared" si="14"/>
        <v>71.27272727272728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6"/>
        <v>theater</v>
      </c>
      <c r="R137" t="str">
        <f t="shared" si="17"/>
        <v>plays</v>
      </c>
      <c r="S137" s="10">
        <f t="shared" si="12"/>
        <v>41340.25</v>
      </c>
      <c r="T137" s="8">
        <f t="shared" si="13"/>
        <v>41345.208333333336</v>
      </c>
    </row>
    <row r="138" spans="1:20" ht="19.5" x14ac:dyDescent="0.4">
      <c r="A138">
        <v>136</v>
      </c>
      <c r="B138" t="s">
        <v>324</v>
      </c>
      <c r="C138" s="3" t="s">
        <v>325</v>
      </c>
      <c r="D138" s="5">
        <v>82800</v>
      </c>
      <c r="E138">
        <v>2721</v>
      </c>
      <c r="F138" s="5">
        <f t="shared" si="14"/>
        <v>3.2862318840579712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6"/>
        <v>film &amp; video</v>
      </c>
      <c r="R138" t="str">
        <f t="shared" si="17"/>
        <v>drama</v>
      </c>
      <c r="S138" s="10">
        <f t="shared" si="12"/>
        <v>41797.208333333336</v>
      </c>
      <c r="T138" s="8">
        <f t="shared" si="13"/>
        <v>41809.208333333336</v>
      </c>
    </row>
    <row r="139" spans="1:20" ht="19.5" x14ac:dyDescent="0.4">
      <c r="A139">
        <v>137</v>
      </c>
      <c r="B139" t="s">
        <v>326</v>
      </c>
      <c r="C139" s="3" t="s">
        <v>327</v>
      </c>
      <c r="D139" s="5">
        <v>1800</v>
      </c>
      <c r="E139">
        <v>4712</v>
      </c>
      <c r="F139" s="5">
        <f t="shared" si="14"/>
        <v>261.77777777777777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6"/>
        <v>publishing</v>
      </c>
      <c r="R139" t="str">
        <f t="shared" si="17"/>
        <v>nonfiction</v>
      </c>
      <c r="S139" s="10">
        <f t="shared" si="12"/>
        <v>40457.208333333336</v>
      </c>
      <c r="T139" s="8">
        <f t="shared" si="13"/>
        <v>40463.208333333336</v>
      </c>
    </row>
    <row r="140" spans="1:20" ht="33.75" x14ac:dyDescent="0.4">
      <c r="A140">
        <v>138</v>
      </c>
      <c r="B140" t="s">
        <v>328</v>
      </c>
      <c r="C140" s="3" t="s">
        <v>329</v>
      </c>
      <c r="D140" s="5">
        <v>9600</v>
      </c>
      <c r="E140">
        <v>9216</v>
      </c>
      <c r="F140" s="5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6"/>
        <v>games</v>
      </c>
      <c r="R140" t="str">
        <f t="shared" si="17"/>
        <v>mobile games</v>
      </c>
      <c r="S140" s="10">
        <f t="shared" si="12"/>
        <v>41180.208333333336</v>
      </c>
      <c r="T140" s="8">
        <f t="shared" si="13"/>
        <v>41186.208333333336</v>
      </c>
    </row>
    <row r="141" spans="1:20" ht="19.5" x14ac:dyDescent="0.4">
      <c r="A141">
        <v>139</v>
      </c>
      <c r="B141" t="s">
        <v>330</v>
      </c>
      <c r="C141" s="3" t="s">
        <v>331</v>
      </c>
      <c r="D141" s="5">
        <v>92100</v>
      </c>
      <c r="E141">
        <v>19246</v>
      </c>
      <c r="F141" s="5">
        <f t="shared" si="14"/>
        <v>20.896851248642779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6"/>
        <v>technology</v>
      </c>
      <c r="R141" t="str">
        <f t="shared" si="17"/>
        <v>wearables</v>
      </c>
      <c r="S141" s="10">
        <f t="shared" si="12"/>
        <v>42115.208333333328</v>
      </c>
      <c r="T141" s="8">
        <f t="shared" si="13"/>
        <v>42131.208333333328</v>
      </c>
    </row>
    <row r="142" spans="1:20" ht="33.75" x14ac:dyDescent="0.4">
      <c r="A142">
        <v>140</v>
      </c>
      <c r="B142" t="s">
        <v>332</v>
      </c>
      <c r="C142" s="3" t="s">
        <v>333</v>
      </c>
      <c r="D142" s="5">
        <v>5500</v>
      </c>
      <c r="E142">
        <v>12274</v>
      </c>
      <c r="F142" s="5">
        <f t="shared" si="14"/>
        <v>223.16363636363636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6"/>
        <v>film &amp; video</v>
      </c>
      <c r="R142" t="str">
        <f t="shared" si="17"/>
        <v>documentary</v>
      </c>
      <c r="S142" s="10">
        <f t="shared" si="12"/>
        <v>43156.25</v>
      </c>
      <c r="T142" s="8">
        <f t="shared" si="13"/>
        <v>43161.25</v>
      </c>
    </row>
    <row r="143" spans="1:20" ht="19.5" x14ac:dyDescent="0.4">
      <c r="A143">
        <v>141</v>
      </c>
      <c r="B143" t="s">
        <v>334</v>
      </c>
      <c r="C143" s="3" t="s">
        <v>335</v>
      </c>
      <c r="D143" s="5">
        <v>64300</v>
      </c>
      <c r="E143">
        <v>65323</v>
      </c>
      <c r="F143" s="5">
        <f t="shared" si="14"/>
        <v>101.59097978227061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6"/>
        <v>technology</v>
      </c>
      <c r="R143" t="str">
        <f t="shared" si="17"/>
        <v>web</v>
      </c>
      <c r="S143" s="10">
        <f t="shared" si="12"/>
        <v>42167.208333333328</v>
      </c>
      <c r="T143" s="8">
        <f t="shared" si="13"/>
        <v>42173.208333333328</v>
      </c>
    </row>
    <row r="144" spans="1:20" ht="19.5" x14ac:dyDescent="0.4">
      <c r="A144">
        <v>142</v>
      </c>
      <c r="B144" t="s">
        <v>336</v>
      </c>
      <c r="C144" s="3" t="s">
        <v>337</v>
      </c>
      <c r="D144" s="5">
        <v>5000</v>
      </c>
      <c r="E144">
        <v>11502</v>
      </c>
      <c r="F144" s="5">
        <f t="shared" si="14"/>
        <v>230.03999999999996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6"/>
        <v>technology</v>
      </c>
      <c r="R144" t="str">
        <f t="shared" si="17"/>
        <v>web</v>
      </c>
      <c r="S144" s="10">
        <f t="shared" si="12"/>
        <v>41005.208333333336</v>
      </c>
      <c r="T144" s="8">
        <f t="shared" si="13"/>
        <v>41046.208333333336</v>
      </c>
    </row>
    <row r="145" spans="1:20" ht="19.5" x14ac:dyDescent="0.4">
      <c r="A145">
        <v>143</v>
      </c>
      <c r="B145" t="s">
        <v>338</v>
      </c>
      <c r="C145" s="3" t="s">
        <v>339</v>
      </c>
      <c r="D145" s="5">
        <v>5400</v>
      </c>
      <c r="E145">
        <v>7322</v>
      </c>
      <c r="F145" s="5">
        <f t="shared" si="14"/>
        <v>135.59259259259261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6"/>
        <v>music</v>
      </c>
      <c r="R145" t="str">
        <f t="shared" si="17"/>
        <v>indie rock</v>
      </c>
      <c r="S145" s="10">
        <f t="shared" si="12"/>
        <v>40357.208333333336</v>
      </c>
      <c r="T145" s="8">
        <f t="shared" si="13"/>
        <v>40377.208333333336</v>
      </c>
    </row>
    <row r="146" spans="1:20" ht="19.5" x14ac:dyDescent="0.4">
      <c r="A146">
        <v>144</v>
      </c>
      <c r="B146" t="s">
        <v>340</v>
      </c>
      <c r="C146" s="3" t="s">
        <v>341</v>
      </c>
      <c r="D146" s="5">
        <v>9000</v>
      </c>
      <c r="E146">
        <v>11619</v>
      </c>
      <c r="F146" s="5">
        <f t="shared" si="14"/>
        <v>129.1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6"/>
        <v>theater</v>
      </c>
      <c r="R146" t="str">
        <f t="shared" si="17"/>
        <v>plays</v>
      </c>
      <c r="S146" s="10">
        <f t="shared" si="12"/>
        <v>43633.208333333328</v>
      </c>
      <c r="T146" s="8">
        <f t="shared" si="13"/>
        <v>43641.208333333328</v>
      </c>
    </row>
    <row r="147" spans="1:20" ht="19.5" x14ac:dyDescent="0.4">
      <c r="A147">
        <v>145</v>
      </c>
      <c r="B147" t="s">
        <v>342</v>
      </c>
      <c r="C147" s="3" t="s">
        <v>343</v>
      </c>
      <c r="D147" s="5">
        <v>25000</v>
      </c>
      <c r="E147">
        <v>59128</v>
      </c>
      <c r="F147" s="5">
        <f t="shared" si="14"/>
        <v>236.512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6"/>
        <v>technology</v>
      </c>
      <c r="R147" t="str">
        <f t="shared" si="17"/>
        <v>wearables</v>
      </c>
      <c r="S147" s="10">
        <f t="shared" si="12"/>
        <v>41889.208333333336</v>
      </c>
      <c r="T147" s="8">
        <f t="shared" si="13"/>
        <v>41894.208333333336</v>
      </c>
    </row>
    <row r="148" spans="1:20" ht="33.75" x14ac:dyDescent="0.4">
      <c r="A148">
        <v>146</v>
      </c>
      <c r="B148" t="s">
        <v>344</v>
      </c>
      <c r="C148" s="3" t="s">
        <v>345</v>
      </c>
      <c r="D148" s="5">
        <v>8800</v>
      </c>
      <c r="E148">
        <v>1518</v>
      </c>
      <c r="F148" s="5">
        <f t="shared" si="14"/>
        <v>17.25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6"/>
        <v>theater</v>
      </c>
      <c r="R148" t="str">
        <f t="shared" si="17"/>
        <v>plays</v>
      </c>
      <c r="S148" s="10">
        <f t="shared" si="12"/>
        <v>40855.25</v>
      </c>
      <c r="T148" s="8">
        <f t="shared" si="13"/>
        <v>40875.25</v>
      </c>
    </row>
    <row r="149" spans="1:20" ht="19.5" x14ac:dyDescent="0.4">
      <c r="A149">
        <v>147</v>
      </c>
      <c r="B149" t="s">
        <v>346</v>
      </c>
      <c r="C149" s="3" t="s">
        <v>347</v>
      </c>
      <c r="D149" s="5">
        <v>8300</v>
      </c>
      <c r="E149">
        <v>9337</v>
      </c>
      <c r="F149" s="5">
        <f t="shared" si="14"/>
        <v>112.49397590361446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6"/>
        <v>theater</v>
      </c>
      <c r="R149" t="str">
        <f t="shared" si="17"/>
        <v>plays</v>
      </c>
      <c r="S149" s="10">
        <f t="shared" si="12"/>
        <v>42534.208333333328</v>
      </c>
      <c r="T149" s="8">
        <f t="shared" si="13"/>
        <v>42540.208333333328</v>
      </c>
    </row>
    <row r="150" spans="1:20" ht="19.5" x14ac:dyDescent="0.4">
      <c r="A150">
        <v>148</v>
      </c>
      <c r="B150" t="s">
        <v>348</v>
      </c>
      <c r="C150" s="3" t="s">
        <v>349</v>
      </c>
      <c r="D150" s="5">
        <v>9300</v>
      </c>
      <c r="E150">
        <v>11255</v>
      </c>
      <c r="F150" s="5">
        <f t="shared" si="14"/>
        <v>121.02150537634408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6"/>
        <v>technology</v>
      </c>
      <c r="R150" t="str">
        <f t="shared" si="17"/>
        <v>wearables</v>
      </c>
      <c r="S150" s="10">
        <f t="shared" si="12"/>
        <v>42941.208333333328</v>
      </c>
      <c r="T150" s="8">
        <f t="shared" si="13"/>
        <v>42950.208333333328</v>
      </c>
    </row>
    <row r="151" spans="1:20" ht="19.5" x14ac:dyDescent="0.4">
      <c r="A151">
        <v>149</v>
      </c>
      <c r="B151" t="s">
        <v>350</v>
      </c>
      <c r="C151" s="3" t="s">
        <v>351</v>
      </c>
      <c r="D151" s="5">
        <v>6200</v>
      </c>
      <c r="E151">
        <v>13632</v>
      </c>
      <c r="F151" s="5">
        <f t="shared" si="14"/>
        <v>219.87096774193549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6"/>
        <v>music</v>
      </c>
      <c r="R151" t="str">
        <f t="shared" si="17"/>
        <v>indie rock</v>
      </c>
      <c r="S151" s="10">
        <f t="shared" si="12"/>
        <v>41275.25</v>
      </c>
      <c r="T151" s="8">
        <f t="shared" si="13"/>
        <v>41327.25</v>
      </c>
    </row>
    <row r="152" spans="1:20" ht="19.5" x14ac:dyDescent="0.4">
      <c r="A152">
        <v>150</v>
      </c>
      <c r="B152" t="s">
        <v>352</v>
      </c>
      <c r="C152" s="3" t="s">
        <v>353</v>
      </c>
      <c r="D152" s="5">
        <v>100</v>
      </c>
      <c r="E152">
        <v>1</v>
      </c>
      <c r="F152" s="5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6"/>
        <v>music</v>
      </c>
      <c r="R152" t="str">
        <f t="shared" si="17"/>
        <v>rock</v>
      </c>
      <c r="S152" s="10">
        <f t="shared" si="12"/>
        <v>43450.25</v>
      </c>
      <c r="T152" s="8">
        <f t="shared" si="13"/>
        <v>43451.25</v>
      </c>
    </row>
    <row r="153" spans="1:20" ht="19.5" x14ac:dyDescent="0.4">
      <c r="A153">
        <v>151</v>
      </c>
      <c r="B153" t="s">
        <v>354</v>
      </c>
      <c r="C153" s="3" t="s">
        <v>355</v>
      </c>
      <c r="D153" s="5">
        <v>137200</v>
      </c>
      <c r="E153">
        <v>88037</v>
      </c>
      <c r="F153" s="5">
        <f t="shared" si="14"/>
        <v>64.166909620991248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6"/>
        <v>music</v>
      </c>
      <c r="R153" t="str">
        <f t="shared" si="17"/>
        <v>electric music</v>
      </c>
      <c r="S153" s="10">
        <f t="shared" si="12"/>
        <v>41799.208333333336</v>
      </c>
      <c r="T153" s="8">
        <f t="shared" si="13"/>
        <v>41850.208333333336</v>
      </c>
    </row>
    <row r="154" spans="1:20" ht="19.5" x14ac:dyDescent="0.4">
      <c r="A154">
        <v>152</v>
      </c>
      <c r="B154" t="s">
        <v>356</v>
      </c>
      <c r="C154" s="3" t="s">
        <v>357</v>
      </c>
      <c r="D154" s="5">
        <v>41500</v>
      </c>
      <c r="E154">
        <v>175573</v>
      </c>
      <c r="F154" s="5">
        <f t="shared" si="14"/>
        <v>423.06746987951806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6"/>
        <v>music</v>
      </c>
      <c r="R154" t="str">
        <f t="shared" si="17"/>
        <v>indie rock</v>
      </c>
      <c r="S154" s="10">
        <f t="shared" si="12"/>
        <v>42783.25</v>
      </c>
      <c r="T154" s="8">
        <f t="shared" si="13"/>
        <v>42790.25</v>
      </c>
    </row>
    <row r="155" spans="1:20" ht="19.5" x14ac:dyDescent="0.4">
      <c r="A155">
        <v>153</v>
      </c>
      <c r="B155" t="s">
        <v>358</v>
      </c>
      <c r="C155" s="3" t="s">
        <v>359</v>
      </c>
      <c r="D155" s="5">
        <v>189400</v>
      </c>
      <c r="E155">
        <v>176112</v>
      </c>
      <c r="F155" s="5">
        <f t="shared" si="14"/>
        <v>92.984160506863773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6"/>
        <v>theater</v>
      </c>
      <c r="R155" t="str">
        <f t="shared" si="17"/>
        <v>plays</v>
      </c>
      <c r="S155" s="10">
        <f t="shared" si="12"/>
        <v>41201.208333333336</v>
      </c>
      <c r="T155" s="8">
        <f t="shared" si="13"/>
        <v>41207.208333333336</v>
      </c>
    </row>
    <row r="156" spans="1:20" ht="19.5" x14ac:dyDescent="0.4">
      <c r="A156">
        <v>154</v>
      </c>
      <c r="B156" t="s">
        <v>360</v>
      </c>
      <c r="C156" s="3" t="s">
        <v>361</v>
      </c>
      <c r="D156" s="5">
        <v>171300</v>
      </c>
      <c r="E156">
        <v>100650</v>
      </c>
      <c r="F156" s="5">
        <f t="shared" si="14"/>
        <v>58.756567425569173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6"/>
        <v>music</v>
      </c>
      <c r="R156" t="str">
        <f t="shared" si="17"/>
        <v>indie rock</v>
      </c>
      <c r="S156" s="10">
        <f t="shared" si="12"/>
        <v>42502.208333333328</v>
      </c>
      <c r="T156" s="8">
        <f t="shared" si="13"/>
        <v>42525.208333333328</v>
      </c>
    </row>
    <row r="157" spans="1:20" ht="19.5" x14ac:dyDescent="0.4">
      <c r="A157">
        <v>155</v>
      </c>
      <c r="B157" t="s">
        <v>362</v>
      </c>
      <c r="C157" s="3" t="s">
        <v>363</v>
      </c>
      <c r="D157" s="5">
        <v>139500</v>
      </c>
      <c r="E157">
        <v>90706</v>
      </c>
      <c r="F157" s="5">
        <f t="shared" si="14"/>
        <v>65.022222222222226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6"/>
        <v>theater</v>
      </c>
      <c r="R157" t="str">
        <f t="shared" si="17"/>
        <v>plays</v>
      </c>
      <c r="S157" s="10">
        <f t="shared" si="12"/>
        <v>40262.208333333336</v>
      </c>
      <c r="T157" s="8">
        <f t="shared" si="13"/>
        <v>40277.208333333336</v>
      </c>
    </row>
    <row r="158" spans="1:20" ht="19.5" x14ac:dyDescent="0.4">
      <c r="A158">
        <v>156</v>
      </c>
      <c r="B158" t="s">
        <v>364</v>
      </c>
      <c r="C158" s="3" t="s">
        <v>365</v>
      </c>
      <c r="D158" s="5">
        <v>36400</v>
      </c>
      <c r="E158">
        <v>26914</v>
      </c>
      <c r="F158" s="5">
        <f t="shared" si="14"/>
        <v>73.939560439560438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6"/>
        <v>music</v>
      </c>
      <c r="R158" t="str">
        <f t="shared" si="17"/>
        <v>rock</v>
      </c>
      <c r="S158" s="10">
        <f t="shared" si="12"/>
        <v>43743.208333333328</v>
      </c>
      <c r="T158" s="8">
        <f t="shared" si="13"/>
        <v>43767.208333333328</v>
      </c>
    </row>
    <row r="159" spans="1:20" ht="19.5" x14ac:dyDescent="0.4">
      <c r="A159">
        <v>157</v>
      </c>
      <c r="B159" t="s">
        <v>366</v>
      </c>
      <c r="C159" s="3" t="s">
        <v>367</v>
      </c>
      <c r="D159" s="5">
        <v>4200</v>
      </c>
      <c r="E159">
        <v>2212</v>
      </c>
      <c r="F159" s="5">
        <f t="shared" si="14"/>
        <v>52.666666666666664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6"/>
        <v>photography</v>
      </c>
      <c r="R159" t="str">
        <f t="shared" si="17"/>
        <v>photography books</v>
      </c>
      <c r="S159" s="10">
        <f t="shared" si="12"/>
        <v>41638.25</v>
      </c>
      <c r="T159" s="8">
        <f t="shared" si="13"/>
        <v>41650.25</v>
      </c>
    </row>
    <row r="160" spans="1:20" ht="19.5" x14ac:dyDescent="0.4">
      <c r="A160">
        <v>158</v>
      </c>
      <c r="B160" t="s">
        <v>368</v>
      </c>
      <c r="C160" s="3" t="s">
        <v>369</v>
      </c>
      <c r="D160" s="5">
        <v>2100</v>
      </c>
      <c r="E160">
        <v>4640</v>
      </c>
      <c r="F160" s="5">
        <f t="shared" si="14"/>
        <v>220.95238095238096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6"/>
        <v>music</v>
      </c>
      <c r="R160" t="str">
        <f t="shared" si="17"/>
        <v>rock</v>
      </c>
      <c r="S160" s="10">
        <f t="shared" si="12"/>
        <v>42346.25</v>
      </c>
      <c r="T160" s="8">
        <f t="shared" si="13"/>
        <v>42347.25</v>
      </c>
    </row>
    <row r="161" spans="1:20" ht="19.5" x14ac:dyDescent="0.4">
      <c r="A161">
        <v>159</v>
      </c>
      <c r="B161" t="s">
        <v>370</v>
      </c>
      <c r="C161" s="3" t="s">
        <v>371</v>
      </c>
      <c r="D161" s="5">
        <v>191200</v>
      </c>
      <c r="E161">
        <v>191222</v>
      </c>
      <c r="F161" s="5">
        <f t="shared" si="14"/>
        <v>100.01150627615063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6"/>
        <v>theater</v>
      </c>
      <c r="R161" t="str">
        <f t="shared" si="17"/>
        <v>plays</v>
      </c>
      <c r="S161" s="10">
        <f t="shared" si="12"/>
        <v>43551.208333333328</v>
      </c>
      <c r="T161" s="8">
        <f t="shared" si="13"/>
        <v>43569.208333333328</v>
      </c>
    </row>
    <row r="162" spans="1:20" ht="19.5" x14ac:dyDescent="0.4">
      <c r="A162">
        <v>160</v>
      </c>
      <c r="B162" t="s">
        <v>372</v>
      </c>
      <c r="C162" s="3" t="s">
        <v>373</v>
      </c>
      <c r="D162" s="5">
        <v>8000</v>
      </c>
      <c r="E162">
        <v>12985</v>
      </c>
      <c r="F162" s="5">
        <f t="shared" si="14"/>
        <v>162.3125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6"/>
        <v>technology</v>
      </c>
      <c r="R162" t="str">
        <f t="shared" si="17"/>
        <v>wearables</v>
      </c>
      <c r="S162" s="10">
        <f t="shared" si="12"/>
        <v>43582.208333333328</v>
      </c>
      <c r="T162" s="8">
        <f t="shared" si="13"/>
        <v>43598.208333333328</v>
      </c>
    </row>
    <row r="163" spans="1:20" ht="33.75" x14ac:dyDescent="0.4">
      <c r="A163">
        <v>161</v>
      </c>
      <c r="B163" t="s">
        <v>374</v>
      </c>
      <c r="C163" s="3" t="s">
        <v>375</v>
      </c>
      <c r="D163" s="5">
        <v>5500</v>
      </c>
      <c r="E163">
        <v>4300</v>
      </c>
      <c r="F163" s="5">
        <f t="shared" si="14"/>
        <v>78.181818181818187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6"/>
        <v>technology</v>
      </c>
      <c r="R163" t="str">
        <f t="shared" si="17"/>
        <v>web</v>
      </c>
      <c r="S163" s="10">
        <f t="shared" si="12"/>
        <v>42270.208333333328</v>
      </c>
      <c r="T163" s="8">
        <f t="shared" si="13"/>
        <v>42276.208333333328</v>
      </c>
    </row>
    <row r="164" spans="1:20" ht="33.75" x14ac:dyDescent="0.4">
      <c r="A164">
        <v>162</v>
      </c>
      <c r="B164" t="s">
        <v>376</v>
      </c>
      <c r="C164" s="3" t="s">
        <v>377</v>
      </c>
      <c r="D164" s="5">
        <v>6100</v>
      </c>
      <c r="E164">
        <v>9134</v>
      </c>
      <c r="F164" s="5">
        <f t="shared" si="14"/>
        <v>149.73770491803279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6"/>
        <v>music</v>
      </c>
      <c r="R164" t="str">
        <f t="shared" si="17"/>
        <v>rock</v>
      </c>
      <c r="S164" s="10">
        <f t="shared" si="12"/>
        <v>43442.25</v>
      </c>
      <c r="T164" s="8">
        <f t="shared" si="13"/>
        <v>43472.25</v>
      </c>
    </row>
    <row r="165" spans="1:20" ht="19.5" x14ac:dyDescent="0.4">
      <c r="A165">
        <v>163</v>
      </c>
      <c r="B165" t="s">
        <v>378</v>
      </c>
      <c r="C165" s="3" t="s">
        <v>379</v>
      </c>
      <c r="D165" s="5">
        <v>3500</v>
      </c>
      <c r="E165">
        <v>8864</v>
      </c>
      <c r="F165" s="5">
        <f t="shared" si="14"/>
        <v>253.25714285714284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6"/>
        <v>photography</v>
      </c>
      <c r="R165" t="str">
        <f t="shared" si="17"/>
        <v>photography books</v>
      </c>
      <c r="S165" s="10">
        <f t="shared" si="12"/>
        <v>43028.208333333328</v>
      </c>
      <c r="T165" s="8">
        <f t="shared" si="13"/>
        <v>43077.25</v>
      </c>
    </row>
    <row r="166" spans="1:20" ht="19.5" x14ac:dyDescent="0.4">
      <c r="A166">
        <v>164</v>
      </c>
      <c r="B166" t="s">
        <v>380</v>
      </c>
      <c r="C166" s="3" t="s">
        <v>381</v>
      </c>
      <c r="D166" s="5">
        <v>150500</v>
      </c>
      <c r="E166">
        <v>150755</v>
      </c>
      <c r="F166" s="5">
        <f t="shared" si="14"/>
        <v>100.16943521594683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6"/>
        <v>theater</v>
      </c>
      <c r="R166" t="str">
        <f t="shared" si="17"/>
        <v>plays</v>
      </c>
      <c r="S166" s="10">
        <f t="shared" si="12"/>
        <v>43016.208333333328</v>
      </c>
      <c r="T166" s="8">
        <f t="shared" si="13"/>
        <v>43017.208333333328</v>
      </c>
    </row>
    <row r="167" spans="1:20" ht="19.5" x14ac:dyDescent="0.4">
      <c r="A167">
        <v>165</v>
      </c>
      <c r="B167" t="s">
        <v>382</v>
      </c>
      <c r="C167" s="3" t="s">
        <v>383</v>
      </c>
      <c r="D167" s="5">
        <v>90400</v>
      </c>
      <c r="E167">
        <v>110279</v>
      </c>
      <c r="F167" s="5">
        <f t="shared" si="14"/>
        <v>121.99004424778761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6"/>
        <v>technology</v>
      </c>
      <c r="R167" t="str">
        <f t="shared" si="17"/>
        <v>web</v>
      </c>
      <c r="S167" s="10">
        <f t="shared" si="12"/>
        <v>42948.208333333328</v>
      </c>
      <c r="T167" s="8">
        <f t="shared" si="13"/>
        <v>42980.208333333328</v>
      </c>
    </row>
    <row r="168" spans="1:20" ht="19.5" x14ac:dyDescent="0.4">
      <c r="A168">
        <v>166</v>
      </c>
      <c r="B168" t="s">
        <v>384</v>
      </c>
      <c r="C168" s="3" t="s">
        <v>385</v>
      </c>
      <c r="D168" s="5">
        <v>9800</v>
      </c>
      <c r="E168">
        <v>13439</v>
      </c>
      <c r="F168" s="5">
        <f t="shared" si="14"/>
        <v>137.13265306122449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6"/>
        <v>photography</v>
      </c>
      <c r="R168" t="str">
        <f t="shared" si="17"/>
        <v>photography books</v>
      </c>
      <c r="S168" s="10">
        <f t="shared" si="12"/>
        <v>40534.25</v>
      </c>
      <c r="T168" s="8">
        <f t="shared" si="13"/>
        <v>40538.25</v>
      </c>
    </row>
    <row r="169" spans="1:20" ht="19.5" x14ac:dyDescent="0.4">
      <c r="A169">
        <v>167</v>
      </c>
      <c r="B169" t="s">
        <v>386</v>
      </c>
      <c r="C169" s="3" t="s">
        <v>387</v>
      </c>
      <c r="D169" s="5">
        <v>2600</v>
      </c>
      <c r="E169">
        <v>10804</v>
      </c>
      <c r="F169" s="5">
        <f t="shared" si="14"/>
        <v>415.53846153846149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6"/>
        <v>theater</v>
      </c>
      <c r="R169" t="str">
        <f t="shared" si="17"/>
        <v>plays</v>
      </c>
      <c r="S169" s="10">
        <f t="shared" si="12"/>
        <v>41435.208333333336</v>
      </c>
      <c r="T169" s="8">
        <f t="shared" si="13"/>
        <v>41445.208333333336</v>
      </c>
    </row>
    <row r="170" spans="1:20" ht="19.5" x14ac:dyDescent="0.4">
      <c r="A170">
        <v>168</v>
      </c>
      <c r="B170" t="s">
        <v>388</v>
      </c>
      <c r="C170" s="3" t="s">
        <v>389</v>
      </c>
      <c r="D170" s="5">
        <v>128100</v>
      </c>
      <c r="E170">
        <v>40107</v>
      </c>
      <c r="F170" s="5">
        <f t="shared" si="14"/>
        <v>31.30913348946136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6"/>
        <v>music</v>
      </c>
      <c r="R170" t="str">
        <f t="shared" si="17"/>
        <v>indie rock</v>
      </c>
      <c r="S170" s="10">
        <f t="shared" si="12"/>
        <v>43518.25</v>
      </c>
      <c r="T170" s="8">
        <f t="shared" si="13"/>
        <v>43541.208333333328</v>
      </c>
    </row>
    <row r="171" spans="1:20" ht="19.5" x14ac:dyDescent="0.4">
      <c r="A171">
        <v>169</v>
      </c>
      <c r="B171" t="s">
        <v>390</v>
      </c>
      <c r="C171" s="3" t="s">
        <v>391</v>
      </c>
      <c r="D171" s="5">
        <v>23300</v>
      </c>
      <c r="E171">
        <v>98811</v>
      </c>
      <c r="F171" s="5">
        <f t="shared" si="14"/>
        <v>424.08154506437768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6"/>
        <v>film &amp; video</v>
      </c>
      <c r="R171" t="str">
        <f t="shared" si="17"/>
        <v>shorts</v>
      </c>
      <c r="S171" s="10">
        <f t="shared" si="12"/>
        <v>41077.208333333336</v>
      </c>
      <c r="T171" s="8">
        <f t="shared" si="13"/>
        <v>41105.208333333336</v>
      </c>
    </row>
    <row r="172" spans="1:20" ht="19.5" x14ac:dyDescent="0.4">
      <c r="A172">
        <v>170</v>
      </c>
      <c r="B172" t="s">
        <v>392</v>
      </c>
      <c r="C172" s="3" t="s">
        <v>393</v>
      </c>
      <c r="D172" s="5">
        <v>188100</v>
      </c>
      <c r="E172">
        <v>5528</v>
      </c>
      <c r="F172" s="5">
        <f t="shared" si="14"/>
        <v>2.93886230728336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6"/>
        <v>music</v>
      </c>
      <c r="R172" t="str">
        <f t="shared" si="17"/>
        <v>indie rock</v>
      </c>
      <c r="S172" s="10">
        <f t="shared" si="12"/>
        <v>42950.208333333328</v>
      </c>
      <c r="T172" s="8">
        <f t="shared" si="13"/>
        <v>42957.208333333328</v>
      </c>
    </row>
    <row r="173" spans="1:20" ht="33.75" x14ac:dyDescent="0.4">
      <c r="A173">
        <v>171</v>
      </c>
      <c r="B173" t="s">
        <v>394</v>
      </c>
      <c r="C173" s="3" t="s">
        <v>395</v>
      </c>
      <c r="D173" s="5">
        <v>4900</v>
      </c>
      <c r="E173">
        <v>521</v>
      </c>
      <c r="F173" s="5">
        <f t="shared" si="14"/>
        <v>10.63265306122449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6"/>
        <v>publishing</v>
      </c>
      <c r="R173" t="str">
        <f t="shared" si="17"/>
        <v>translations</v>
      </c>
      <c r="S173" s="10">
        <f t="shared" si="12"/>
        <v>41718.208333333336</v>
      </c>
      <c r="T173" s="8">
        <f t="shared" si="13"/>
        <v>41740.208333333336</v>
      </c>
    </row>
    <row r="174" spans="1:20" ht="19.5" x14ac:dyDescent="0.4">
      <c r="A174">
        <v>172</v>
      </c>
      <c r="B174" t="s">
        <v>396</v>
      </c>
      <c r="C174" s="3" t="s">
        <v>397</v>
      </c>
      <c r="D174" s="5">
        <v>800</v>
      </c>
      <c r="E174">
        <v>663</v>
      </c>
      <c r="F174" s="5">
        <f t="shared" si="14"/>
        <v>82.875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6"/>
        <v>film &amp; video</v>
      </c>
      <c r="R174" t="str">
        <f t="shared" si="17"/>
        <v>documentary</v>
      </c>
      <c r="S174" s="10">
        <f t="shared" si="12"/>
        <v>41839.208333333336</v>
      </c>
      <c r="T174" s="8">
        <f t="shared" si="13"/>
        <v>41854.208333333336</v>
      </c>
    </row>
    <row r="175" spans="1:20" ht="19.5" x14ac:dyDescent="0.4">
      <c r="A175">
        <v>173</v>
      </c>
      <c r="B175" t="s">
        <v>398</v>
      </c>
      <c r="C175" s="3" t="s">
        <v>399</v>
      </c>
      <c r="D175" s="5">
        <v>96700</v>
      </c>
      <c r="E175">
        <v>157635</v>
      </c>
      <c r="F175" s="5">
        <f t="shared" si="14"/>
        <v>163.01447776628748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6"/>
        <v>theater</v>
      </c>
      <c r="R175" t="str">
        <f t="shared" si="17"/>
        <v>plays</v>
      </c>
      <c r="S175" s="10">
        <f t="shared" si="12"/>
        <v>41412.208333333336</v>
      </c>
      <c r="T175" s="8">
        <f t="shared" si="13"/>
        <v>41418.208333333336</v>
      </c>
    </row>
    <row r="176" spans="1:20" ht="19.5" x14ac:dyDescent="0.4">
      <c r="A176">
        <v>174</v>
      </c>
      <c r="B176" t="s">
        <v>400</v>
      </c>
      <c r="C176" s="3" t="s">
        <v>401</v>
      </c>
      <c r="D176" s="5">
        <v>600</v>
      </c>
      <c r="E176">
        <v>5368</v>
      </c>
      <c r="F176" s="5">
        <f t="shared" si="14"/>
        <v>894.66666666666674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6"/>
        <v>technology</v>
      </c>
      <c r="R176" t="str">
        <f t="shared" si="17"/>
        <v>wearables</v>
      </c>
      <c r="S176" s="10">
        <f t="shared" si="12"/>
        <v>42282.208333333328</v>
      </c>
      <c r="T176" s="8">
        <f t="shared" si="13"/>
        <v>42283.208333333328</v>
      </c>
    </row>
    <row r="177" spans="1:20" ht="19.5" x14ac:dyDescent="0.4">
      <c r="A177">
        <v>175</v>
      </c>
      <c r="B177" t="s">
        <v>402</v>
      </c>
      <c r="C177" s="3" t="s">
        <v>403</v>
      </c>
      <c r="D177" s="5">
        <v>181200</v>
      </c>
      <c r="E177">
        <v>47459</v>
      </c>
      <c r="F177" s="5">
        <f t="shared" si="14"/>
        <v>26.191501103752756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6"/>
        <v>theater</v>
      </c>
      <c r="R177" t="str">
        <f t="shared" si="17"/>
        <v>plays</v>
      </c>
      <c r="S177" s="10">
        <f t="shared" si="12"/>
        <v>42613.208333333328</v>
      </c>
      <c r="T177" s="8">
        <f t="shared" si="13"/>
        <v>42632.208333333328</v>
      </c>
    </row>
    <row r="178" spans="1:20" ht="33.75" x14ac:dyDescent="0.4">
      <c r="A178">
        <v>176</v>
      </c>
      <c r="B178" t="s">
        <v>404</v>
      </c>
      <c r="C178" s="3" t="s">
        <v>405</v>
      </c>
      <c r="D178" s="5">
        <v>115000</v>
      </c>
      <c r="E178">
        <v>86060</v>
      </c>
      <c r="F178" s="5">
        <f t="shared" si="14"/>
        <v>74.834782608695647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6"/>
        <v>theater</v>
      </c>
      <c r="R178" t="str">
        <f t="shared" si="17"/>
        <v>plays</v>
      </c>
      <c r="S178" s="10">
        <f t="shared" si="12"/>
        <v>42616.208333333328</v>
      </c>
      <c r="T178" s="8">
        <f t="shared" si="13"/>
        <v>42625.208333333328</v>
      </c>
    </row>
    <row r="179" spans="1:20" ht="19.5" x14ac:dyDescent="0.4">
      <c r="A179">
        <v>177</v>
      </c>
      <c r="B179" t="s">
        <v>406</v>
      </c>
      <c r="C179" s="3" t="s">
        <v>407</v>
      </c>
      <c r="D179" s="5">
        <v>38800</v>
      </c>
      <c r="E179">
        <v>161593</v>
      </c>
      <c r="F179" s="5">
        <f t="shared" si="14"/>
        <v>416.47680412371136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6"/>
        <v>theater</v>
      </c>
      <c r="R179" t="str">
        <f t="shared" si="17"/>
        <v>plays</v>
      </c>
      <c r="S179" s="10">
        <f t="shared" si="12"/>
        <v>40497.25</v>
      </c>
      <c r="T179" s="8">
        <f t="shared" si="13"/>
        <v>40522.25</v>
      </c>
    </row>
    <row r="180" spans="1:20" ht="19.5" x14ac:dyDescent="0.4">
      <c r="A180">
        <v>178</v>
      </c>
      <c r="B180" t="s">
        <v>408</v>
      </c>
      <c r="C180" s="3" t="s">
        <v>409</v>
      </c>
      <c r="D180" s="5">
        <v>7200</v>
      </c>
      <c r="E180">
        <v>6927</v>
      </c>
      <c r="F180" s="5">
        <f t="shared" si="14"/>
        <v>96.208333333333329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6"/>
        <v>food</v>
      </c>
      <c r="R180" t="str">
        <f t="shared" si="17"/>
        <v>food trucks</v>
      </c>
      <c r="S180" s="10">
        <f t="shared" si="12"/>
        <v>42999.208333333328</v>
      </c>
      <c r="T180" s="8">
        <f t="shared" si="13"/>
        <v>43008.208333333328</v>
      </c>
    </row>
    <row r="181" spans="1:20" ht="33.75" x14ac:dyDescent="0.4">
      <c r="A181">
        <v>179</v>
      </c>
      <c r="B181" t="s">
        <v>410</v>
      </c>
      <c r="C181" s="3" t="s">
        <v>411</v>
      </c>
      <c r="D181" s="5">
        <v>44500</v>
      </c>
      <c r="E181">
        <v>159185</v>
      </c>
      <c r="F181" s="5">
        <f t="shared" si="14"/>
        <v>357.71910112359546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6"/>
        <v>theater</v>
      </c>
      <c r="R181" t="str">
        <f t="shared" si="17"/>
        <v>plays</v>
      </c>
      <c r="S181" s="10">
        <f t="shared" si="12"/>
        <v>41350.208333333336</v>
      </c>
      <c r="T181" s="8">
        <f t="shared" si="13"/>
        <v>41351.208333333336</v>
      </c>
    </row>
    <row r="182" spans="1:20" ht="19.5" x14ac:dyDescent="0.4">
      <c r="A182">
        <v>180</v>
      </c>
      <c r="B182" t="s">
        <v>412</v>
      </c>
      <c r="C182" s="3" t="s">
        <v>413</v>
      </c>
      <c r="D182" s="5">
        <v>56000</v>
      </c>
      <c r="E182">
        <v>172736</v>
      </c>
      <c r="F182" s="5">
        <f t="shared" si="14"/>
        <v>308.45714285714286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6"/>
        <v>technology</v>
      </c>
      <c r="R182" t="str">
        <f t="shared" si="17"/>
        <v>wearables</v>
      </c>
      <c r="S182" s="10">
        <f t="shared" si="12"/>
        <v>40259.208333333336</v>
      </c>
      <c r="T182" s="8">
        <f t="shared" si="13"/>
        <v>40264.208333333336</v>
      </c>
    </row>
    <row r="183" spans="1:20" ht="19.5" x14ac:dyDescent="0.4">
      <c r="A183">
        <v>181</v>
      </c>
      <c r="B183" t="s">
        <v>414</v>
      </c>
      <c r="C183" s="3" t="s">
        <v>415</v>
      </c>
      <c r="D183" s="5">
        <v>8600</v>
      </c>
      <c r="E183">
        <v>5315</v>
      </c>
      <c r="F183" s="5">
        <f t="shared" si="14"/>
        <v>61.802325581395344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6"/>
        <v>technology</v>
      </c>
      <c r="R183" t="str">
        <f t="shared" si="17"/>
        <v>web</v>
      </c>
      <c r="S183" s="10">
        <f t="shared" si="12"/>
        <v>43012.208333333328</v>
      </c>
      <c r="T183" s="8">
        <f t="shared" si="13"/>
        <v>43030.208333333328</v>
      </c>
    </row>
    <row r="184" spans="1:20" ht="33.75" x14ac:dyDescent="0.4">
      <c r="A184">
        <v>182</v>
      </c>
      <c r="B184" t="s">
        <v>416</v>
      </c>
      <c r="C184" s="3" t="s">
        <v>417</v>
      </c>
      <c r="D184" s="5">
        <v>27100</v>
      </c>
      <c r="E184">
        <v>195750</v>
      </c>
      <c r="F184" s="5">
        <f t="shared" si="14"/>
        <v>722.32472324723244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6"/>
        <v>theater</v>
      </c>
      <c r="R184" t="str">
        <f t="shared" si="17"/>
        <v>plays</v>
      </c>
      <c r="S184" s="10">
        <f t="shared" si="12"/>
        <v>43631.208333333328</v>
      </c>
      <c r="T184" s="8">
        <f t="shared" si="13"/>
        <v>43647.208333333328</v>
      </c>
    </row>
    <row r="185" spans="1:20" ht="33.75" x14ac:dyDescent="0.4">
      <c r="A185">
        <v>183</v>
      </c>
      <c r="B185" t="s">
        <v>418</v>
      </c>
      <c r="C185" s="3" t="s">
        <v>419</v>
      </c>
      <c r="D185" s="5">
        <v>5100</v>
      </c>
      <c r="E185">
        <v>3525</v>
      </c>
      <c r="F185" s="5">
        <f t="shared" si="14"/>
        <v>69.117647058823522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6"/>
        <v>music</v>
      </c>
      <c r="R185" t="str">
        <f t="shared" si="17"/>
        <v>rock</v>
      </c>
      <c r="S185" s="10">
        <f t="shared" si="12"/>
        <v>40430.208333333336</v>
      </c>
      <c r="T185" s="8">
        <f t="shared" si="13"/>
        <v>40443.208333333336</v>
      </c>
    </row>
    <row r="186" spans="1:20" ht="19.5" x14ac:dyDescent="0.4">
      <c r="A186">
        <v>184</v>
      </c>
      <c r="B186" t="s">
        <v>420</v>
      </c>
      <c r="C186" s="3" t="s">
        <v>421</v>
      </c>
      <c r="D186" s="5">
        <v>3600</v>
      </c>
      <c r="E186">
        <v>10550</v>
      </c>
      <c r="F186" s="5">
        <f t="shared" si="14"/>
        <v>293.05555555555554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6"/>
        <v>theater</v>
      </c>
      <c r="R186" t="str">
        <f t="shared" si="17"/>
        <v>plays</v>
      </c>
      <c r="S186" s="10">
        <f t="shared" si="12"/>
        <v>43588.208333333328</v>
      </c>
      <c r="T186" s="8">
        <f t="shared" si="13"/>
        <v>43589.208333333328</v>
      </c>
    </row>
    <row r="187" spans="1:20" ht="19.5" x14ac:dyDescent="0.4">
      <c r="A187">
        <v>185</v>
      </c>
      <c r="B187" t="s">
        <v>422</v>
      </c>
      <c r="C187" s="3" t="s">
        <v>423</v>
      </c>
      <c r="D187" s="5">
        <v>1000</v>
      </c>
      <c r="E187">
        <v>718</v>
      </c>
      <c r="F187" s="5">
        <f t="shared" si="14"/>
        <v>71.8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6"/>
        <v>film &amp; video</v>
      </c>
      <c r="R187" t="str">
        <f t="shared" si="17"/>
        <v>television</v>
      </c>
      <c r="S187" s="10">
        <f t="shared" si="12"/>
        <v>43233.208333333328</v>
      </c>
      <c r="T187" s="8">
        <f t="shared" si="13"/>
        <v>43244.208333333328</v>
      </c>
    </row>
    <row r="188" spans="1:20" ht="19.5" x14ac:dyDescent="0.4">
      <c r="A188">
        <v>186</v>
      </c>
      <c r="B188" t="s">
        <v>424</v>
      </c>
      <c r="C188" s="3" t="s">
        <v>425</v>
      </c>
      <c r="D188" s="5">
        <v>88800</v>
      </c>
      <c r="E188">
        <v>28358</v>
      </c>
      <c r="F188" s="5">
        <f t="shared" si="14"/>
        <v>31.934684684684683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6"/>
        <v>theater</v>
      </c>
      <c r="R188" t="str">
        <f t="shared" si="17"/>
        <v>plays</v>
      </c>
      <c r="S188" s="10">
        <f t="shared" si="12"/>
        <v>41782.208333333336</v>
      </c>
      <c r="T188" s="8">
        <f t="shared" si="13"/>
        <v>41797.208333333336</v>
      </c>
    </row>
    <row r="189" spans="1:20" ht="19.5" x14ac:dyDescent="0.4">
      <c r="A189">
        <v>187</v>
      </c>
      <c r="B189" t="s">
        <v>426</v>
      </c>
      <c r="C189" s="3" t="s">
        <v>427</v>
      </c>
      <c r="D189" s="5">
        <v>60200</v>
      </c>
      <c r="E189">
        <v>138384</v>
      </c>
      <c r="F189" s="5">
        <f t="shared" si="14"/>
        <v>229.87375415282392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6"/>
        <v>film &amp; video</v>
      </c>
      <c r="R189" t="str">
        <f t="shared" si="17"/>
        <v>shorts</v>
      </c>
      <c r="S189" s="10">
        <f t="shared" si="12"/>
        <v>41328.25</v>
      </c>
      <c r="T189" s="8">
        <f t="shared" si="13"/>
        <v>41356.208333333336</v>
      </c>
    </row>
    <row r="190" spans="1:20" ht="19.5" x14ac:dyDescent="0.4">
      <c r="A190">
        <v>188</v>
      </c>
      <c r="B190" t="s">
        <v>428</v>
      </c>
      <c r="C190" s="3" t="s">
        <v>429</v>
      </c>
      <c r="D190" s="5">
        <v>8200</v>
      </c>
      <c r="E190">
        <v>2625</v>
      </c>
      <c r="F190" s="5">
        <f t="shared" si="14"/>
        <v>32.012195121951223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6"/>
        <v>theater</v>
      </c>
      <c r="R190" t="str">
        <f t="shared" si="17"/>
        <v>plays</v>
      </c>
      <c r="S190" s="10">
        <f t="shared" si="12"/>
        <v>41975.25</v>
      </c>
      <c r="T190" s="8">
        <f t="shared" si="13"/>
        <v>41976.25</v>
      </c>
    </row>
    <row r="191" spans="1:20" ht="19.5" x14ac:dyDescent="0.4">
      <c r="A191">
        <v>189</v>
      </c>
      <c r="B191" t="s">
        <v>430</v>
      </c>
      <c r="C191" s="3" t="s">
        <v>431</v>
      </c>
      <c r="D191" s="5">
        <v>191300</v>
      </c>
      <c r="E191">
        <v>45004</v>
      </c>
      <c r="F191" s="5">
        <f t="shared" si="14"/>
        <v>23.525352848928385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6"/>
        <v>theater</v>
      </c>
      <c r="R191" t="str">
        <f t="shared" si="17"/>
        <v>plays</v>
      </c>
      <c r="S191" s="10">
        <f t="shared" si="12"/>
        <v>42433.25</v>
      </c>
      <c r="T191" s="8">
        <f t="shared" si="13"/>
        <v>42433.25</v>
      </c>
    </row>
    <row r="192" spans="1:20" ht="19.5" x14ac:dyDescent="0.4">
      <c r="A192">
        <v>190</v>
      </c>
      <c r="B192" t="s">
        <v>432</v>
      </c>
      <c r="C192" s="3" t="s">
        <v>433</v>
      </c>
      <c r="D192" s="5">
        <v>3700</v>
      </c>
      <c r="E192">
        <v>2538</v>
      </c>
      <c r="F192" s="5">
        <f t="shared" si="14"/>
        <v>68.594594594594597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6"/>
        <v>theater</v>
      </c>
      <c r="R192" t="str">
        <f t="shared" si="17"/>
        <v>plays</v>
      </c>
      <c r="S192" s="10">
        <f t="shared" si="12"/>
        <v>41429.208333333336</v>
      </c>
      <c r="T192" s="8">
        <f t="shared" si="13"/>
        <v>41430.208333333336</v>
      </c>
    </row>
    <row r="193" spans="1:20" ht="19.5" x14ac:dyDescent="0.4">
      <c r="A193">
        <v>191</v>
      </c>
      <c r="B193" t="s">
        <v>434</v>
      </c>
      <c r="C193" s="3" t="s">
        <v>435</v>
      </c>
      <c r="D193" s="5">
        <v>8400</v>
      </c>
      <c r="E193">
        <v>3188</v>
      </c>
      <c r="F193" s="5">
        <f t="shared" si="14"/>
        <v>37.952380952380956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6"/>
        <v>theater</v>
      </c>
      <c r="R193" t="str">
        <f t="shared" si="17"/>
        <v>plays</v>
      </c>
      <c r="S193" s="10">
        <f t="shared" si="12"/>
        <v>43536.208333333328</v>
      </c>
      <c r="T193" s="8">
        <f t="shared" si="13"/>
        <v>43539.208333333328</v>
      </c>
    </row>
    <row r="194" spans="1:20" ht="19.5" x14ac:dyDescent="0.4">
      <c r="A194">
        <v>192</v>
      </c>
      <c r="B194" t="s">
        <v>436</v>
      </c>
      <c r="C194" s="3" t="s">
        <v>437</v>
      </c>
      <c r="D194" s="5">
        <v>42600</v>
      </c>
      <c r="E194">
        <v>8517</v>
      </c>
      <c r="F194" s="5">
        <f t="shared" si="14"/>
        <v>19.992957746478872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6"/>
        <v>music</v>
      </c>
      <c r="R194" t="str">
        <f t="shared" si="17"/>
        <v>rock</v>
      </c>
      <c r="S194" s="10">
        <f t="shared" ref="S194:S257" si="18">(((L194/60)/60)/24)+DATE(1970,1,1)</f>
        <v>41817.208333333336</v>
      </c>
      <c r="T194" s="8">
        <f t="shared" ref="T194:T257" si="19">(((M194/60)/60)/24)+DATE(1970,1,1)</f>
        <v>41821.208333333336</v>
      </c>
    </row>
    <row r="195" spans="1:20" ht="19.5" x14ac:dyDescent="0.4">
      <c r="A195">
        <v>193</v>
      </c>
      <c r="B195" t="s">
        <v>438</v>
      </c>
      <c r="C195" s="3" t="s">
        <v>439</v>
      </c>
      <c r="D195" s="5">
        <v>6600</v>
      </c>
      <c r="E195">
        <v>3012</v>
      </c>
      <c r="F195" s="5">
        <f t="shared" ref="F195:F258" si="20">(E195/D195)*100</f>
        <v>45.636363636363633</v>
      </c>
      <c r="G195" t="s">
        <v>14</v>
      </c>
      <c r="H195">
        <v>65</v>
      </c>
      <c r="I195">
        <f t="shared" ref="I195:I258" si="21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2">LEFT(P195, SEARCH("/", P195) - 1)</f>
        <v>music</v>
      </c>
      <c r="R195" t="str">
        <f t="shared" ref="R195:R258" si="23">MID(P195,SEARCH("/",P195)+1,LEN(P195))</f>
        <v>indie rock</v>
      </c>
      <c r="S195" s="10">
        <f t="shared" si="18"/>
        <v>43198.208333333328</v>
      </c>
      <c r="T195" s="8">
        <f t="shared" si="19"/>
        <v>43202.208333333328</v>
      </c>
    </row>
    <row r="196" spans="1:20" ht="19.5" x14ac:dyDescent="0.4">
      <c r="A196">
        <v>194</v>
      </c>
      <c r="B196" t="s">
        <v>440</v>
      </c>
      <c r="C196" s="3" t="s">
        <v>441</v>
      </c>
      <c r="D196" s="5">
        <v>7100</v>
      </c>
      <c r="E196">
        <v>8716</v>
      </c>
      <c r="F196" s="5">
        <f t="shared" si="20"/>
        <v>122.7605633802817</v>
      </c>
      <c r="G196" t="s">
        <v>20</v>
      </c>
      <c r="H196">
        <v>126</v>
      </c>
      <c r="I196">
        <f t="shared" si="21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2"/>
        <v>music</v>
      </c>
      <c r="R196" t="str">
        <f t="shared" si="23"/>
        <v>metal</v>
      </c>
      <c r="S196" s="10">
        <f t="shared" si="18"/>
        <v>42261.208333333328</v>
      </c>
      <c r="T196" s="8">
        <f t="shared" si="19"/>
        <v>42277.208333333328</v>
      </c>
    </row>
    <row r="197" spans="1:20" ht="19.5" x14ac:dyDescent="0.4">
      <c r="A197">
        <v>195</v>
      </c>
      <c r="B197" t="s">
        <v>442</v>
      </c>
      <c r="C197" s="3" t="s">
        <v>443</v>
      </c>
      <c r="D197" s="5">
        <v>15800</v>
      </c>
      <c r="E197">
        <v>57157</v>
      </c>
      <c r="F197" s="5">
        <f t="shared" si="20"/>
        <v>361.75316455696202</v>
      </c>
      <c r="G197" t="s">
        <v>20</v>
      </c>
      <c r="H197">
        <v>524</v>
      </c>
      <c r="I197">
        <f t="shared" si="21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2"/>
        <v>music</v>
      </c>
      <c r="R197" t="str">
        <f t="shared" si="23"/>
        <v>electric music</v>
      </c>
      <c r="S197" s="10">
        <f t="shared" si="18"/>
        <v>43310.208333333328</v>
      </c>
      <c r="T197" s="8">
        <f t="shared" si="19"/>
        <v>43317.208333333328</v>
      </c>
    </row>
    <row r="198" spans="1:20" ht="19.5" x14ac:dyDescent="0.4">
      <c r="A198">
        <v>196</v>
      </c>
      <c r="B198" t="s">
        <v>444</v>
      </c>
      <c r="C198" s="3" t="s">
        <v>445</v>
      </c>
      <c r="D198" s="5">
        <v>8200</v>
      </c>
      <c r="E198">
        <v>5178</v>
      </c>
      <c r="F198" s="5">
        <f t="shared" si="20"/>
        <v>63.146341463414636</v>
      </c>
      <c r="G198" t="s">
        <v>14</v>
      </c>
      <c r="H198">
        <v>100</v>
      </c>
      <c r="I198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2"/>
        <v>technology</v>
      </c>
      <c r="R198" t="str">
        <f t="shared" si="23"/>
        <v>wearables</v>
      </c>
      <c r="S198" s="10">
        <f t="shared" si="18"/>
        <v>42616.208333333328</v>
      </c>
      <c r="T198" s="8">
        <f t="shared" si="19"/>
        <v>42635.208333333328</v>
      </c>
    </row>
    <row r="199" spans="1:20" ht="19.5" x14ac:dyDescent="0.4">
      <c r="A199">
        <v>197</v>
      </c>
      <c r="B199" t="s">
        <v>446</v>
      </c>
      <c r="C199" s="3" t="s">
        <v>447</v>
      </c>
      <c r="D199" s="5">
        <v>54700</v>
      </c>
      <c r="E199">
        <v>163118</v>
      </c>
      <c r="F199" s="5">
        <f t="shared" si="20"/>
        <v>298.20475319926874</v>
      </c>
      <c r="G199" t="s">
        <v>20</v>
      </c>
      <c r="H199">
        <v>1989</v>
      </c>
      <c r="I199">
        <f t="shared" si="21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2"/>
        <v>film &amp; video</v>
      </c>
      <c r="R199" t="str">
        <f t="shared" si="23"/>
        <v>drama</v>
      </c>
      <c r="S199" s="10">
        <f t="shared" si="18"/>
        <v>42909.208333333328</v>
      </c>
      <c r="T199" s="8">
        <f t="shared" si="19"/>
        <v>42923.208333333328</v>
      </c>
    </row>
    <row r="200" spans="1:20" ht="19.5" x14ac:dyDescent="0.4">
      <c r="A200">
        <v>198</v>
      </c>
      <c r="B200" t="s">
        <v>448</v>
      </c>
      <c r="C200" s="3" t="s">
        <v>449</v>
      </c>
      <c r="D200" s="5">
        <v>63200</v>
      </c>
      <c r="E200">
        <v>6041</v>
      </c>
      <c r="F200" s="5">
        <f t="shared" si="20"/>
        <v>9.5585443037974684</v>
      </c>
      <c r="G200" t="s">
        <v>14</v>
      </c>
      <c r="H200">
        <v>168</v>
      </c>
      <c r="I200">
        <f t="shared" si="21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2"/>
        <v>music</v>
      </c>
      <c r="R200" t="str">
        <f t="shared" si="23"/>
        <v>electric music</v>
      </c>
      <c r="S200" s="10">
        <f t="shared" si="18"/>
        <v>40396.208333333336</v>
      </c>
      <c r="T200" s="8">
        <f t="shared" si="19"/>
        <v>40425.208333333336</v>
      </c>
    </row>
    <row r="201" spans="1:20" ht="19.5" x14ac:dyDescent="0.4">
      <c r="A201">
        <v>199</v>
      </c>
      <c r="B201" t="s">
        <v>450</v>
      </c>
      <c r="C201" s="3" t="s">
        <v>451</v>
      </c>
      <c r="D201" s="5">
        <v>1800</v>
      </c>
      <c r="E201">
        <v>968</v>
      </c>
      <c r="F201" s="5">
        <f t="shared" si="20"/>
        <v>53.777777777777779</v>
      </c>
      <c r="G201" t="s">
        <v>14</v>
      </c>
      <c r="H201">
        <v>13</v>
      </c>
      <c r="I201">
        <f t="shared" si="21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2"/>
        <v>music</v>
      </c>
      <c r="R201" t="str">
        <f t="shared" si="23"/>
        <v>rock</v>
      </c>
      <c r="S201" s="10">
        <f t="shared" si="18"/>
        <v>42192.208333333328</v>
      </c>
      <c r="T201" s="8">
        <f t="shared" si="19"/>
        <v>42196.208333333328</v>
      </c>
    </row>
    <row r="202" spans="1:20" ht="19.5" x14ac:dyDescent="0.4">
      <c r="A202">
        <v>200</v>
      </c>
      <c r="B202" t="s">
        <v>452</v>
      </c>
      <c r="C202" s="3" t="s">
        <v>453</v>
      </c>
      <c r="D202" s="5">
        <v>100</v>
      </c>
      <c r="E202">
        <v>2</v>
      </c>
      <c r="F202" s="5">
        <f t="shared" si="20"/>
        <v>2</v>
      </c>
      <c r="G202" t="s">
        <v>14</v>
      </c>
      <c r="H202">
        <v>1</v>
      </c>
      <c r="I202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2"/>
        <v>theater</v>
      </c>
      <c r="R202" t="str">
        <f t="shared" si="23"/>
        <v>plays</v>
      </c>
      <c r="S202" s="10">
        <f t="shared" si="18"/>
        <v>40262.208333333336</v>
      </c>
      <c r="T202" s="8">
        <f t="shared" si="19"/>
        <v>40273.208333333336</v>
      </c>
    </row>
    <row r="203" spans="1:20" ht="19.5" x14ac:dyDescent="0.4">
      <c r="A203">
        <v>201</v>
      </c>
      <c r="B203" t="s">
        <v>454</v>
      </c>
      <c r="C203" s="3" t="s">
        <v>455</v>
      </c>
      <c r="D203" s="5">
        <v>2100</v>
      </c>
      <c r="E203">
        <v>14305</v>
      </c>
      <c r="F203" s="5">
        <f t="shared" si="20"/>
        <v>681.19047619047615</v>
      </c>
      <c r="G203" t="s">
        <v>20</v>
      </c>
      <c r="H203">
        <v>157</v>
      </c>
      <c r="I203">
        <f t="shared" si="21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2"/>
        <v>technology</v>
      </c>
      <c r="R203" t="str">
        <f t="shared" si="23"/>
        <v>web</v>
      </c>
      <c r="S203" s="10">
        <f t="shared" si="18"/>
        <v>41845.208333333336</v>
      </c>
      <c r="T203" s="8">
        <f t="shared" si="19"/>
        <v>41863.208333333336</v>
      </c>
    </row>
    <row r="204" spans="1:20" ht="19.5" x14ac:dyDescent="0.4">
      <c r="A204">
        <v>202</v>
      </c>
      <c r="B204" t="s">
        <v>456</v>
      </c>
      <c r="C204" s="3" t="s">
        <v>457</v>
      </c>
      <c r="D204" s="5">
        <v>8300</v>
      </c>
      <c r="E204">
        <v>6543</v>
      </c>
      <c r="F204" s="5">
        <f t="shared" si="20"/>
        <v>78.831325301204828</v>
      </c>
      <c r="G204" t="s">
        <v>74</v>
      </c>
      <c r="H204">
        <v>82</v>
      </c>
      <c r="I204">
        <f t="shared" si="21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2"/>
        <v>food</v>
      </c>
      <c r="R204" t="str">
        <f t="shared" si="23"/>
        <v>food trucks</v>
      </c>
      <c r="S204" s="10">
        <f t="shared" si="18"/>
        <v>40818.208333333336</v>
      </c>
      <c r="T204" s="8">
        <f t="shared" si="19"/>
        <v>40822.208333333336</v>
      </c>
    </row>
    <row r="205" spans="1:20" ht="33.75" x14ac:dyDescent="0.4">
      <c r="A205">
        <v>203</v>
      </c>
      <c r="B205" t="s">
        <v>458</v>
      </c>
      <c r="C205" s="3" t="s">
        <v>459</v>
      </c>
      <c r="D205" s="5">
        <v>143900</v>
      </c>
      <c r="E205">
        <v>193413</v>
      </c>
      <c r="F205" s="5">
        <f t="shared" si="20"/>
        <v>134.40792216817235</v>
      </c>
      <c r="G205" t="s">
        <v>20</v>
      </c>
      <c r="H205">
        <v>4498</v>
      </c>
      <c r="I205">
        <f t="shared" si="21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2"/>
        <v>theater</v>
      </c>
      <c r="R205" t="str">
        <f t="shared" si="23"/>
        <v>plays</v>
      </c>
      <c r="S205" s="10">
        <f t="shared" si="18"/>
        <v>42752.25</v>
      </c>
      <c r="T205" s="8">
        <f t="shared" si="19"/>
        <v>42754.25</v>
      </c>
    </row>
    <row r="206" spans="1:20" ht="19.5" x14ac:dyDescent="0.4">
      <c r="A206">
        <v>204</v>
      </c>
      <c r="B206" t="s">
        <v>460</v>
      </c>
      <c r="C206" s="3" t="s">
        <v>461</v>
      </c>
      <c r="D206" s="5">
        <v>75000</v>
      </c>
      <c r="E206">
        <v>2529</v>
      </c>
      <c r="F206" s="5">
        <f t="shared" si="20"/>
        <v>3.3719999999999999</v>
      </c>
      <c r="G206" t="s">
        <v>14</v>
      </c>
      <c r="H206">
        <v>40</v>
      </c>
      <c r="I206">
        <f t="shared" si="21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2"/>
        <v>music</v>
      </c>
      <c r="R206" t="str">
        <f t="shared" si="23"/>
        <v>jazz</v>
      </c>
      <c r="S206" s="10">
        <f t="shared" si="18"/>
        <v>40636.208333333336</v>
      </c>
      <c r="T206" s="8">
        <f t="shared" si="19"/>
        <v>40646.208333333336</v>
      </c>
    </row>
    <row r="207" spans="1:20" ht="19.5" x14ac:dyDescent="0.4">
      <c r="A207">
        <v>205</v>
      </c>
      <c r="B207" t="s">
        <v>462</v>
      </c>
      <c r="C207" s="3" t="s">
        <v>463</v>
      </c>
      <c r="D207" s="5">
        <v>1300</v>
      </c>
      <c r="E207">
        <v>5614</v>
      </c>
      <c r="F207" s="5">
        <f t="shared" si="20"/>
        <v>431.84615384615387</v>
      </c>
      <c r="G207" t="s">
        <v>20</v>
      </c>
      <c r="H207">
        <v>80</v>
      </c>
      <c r="I207">
        <f t="shared" si="21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2"/>
        <v>theater</v>
      </c>
      <c r="R207" t="str">
        <f t="shared" si="23"/>
        <v>plays</v>
      </c>
      <c r="S207" s="10">
        <f t="shared" si="18"/>
        <v>43390.208333333328</v>
      </c>
      <c r="T207" s="8">
        <f t="shared" si="19"/>
        <v>43402.208333333328</v>
      </c>
    </row>
    <row r="208" spans="1:20" ht="19.5" x14ac:dyDescent="0.4">
      <c r="A208">
        <v>206</v>
      </c>
      <c r="B208" t="s">
        <v>464</v>
      </c>
      <c r="C208" s="3" t="s">
        <v>465</v>
      </c>
      <c r="D208" s="5">
        <v>9000</v>
      </c>
      <c r="E208">
        <v>3496</v>
      </c>
      <c r="F208" s="5">
        <f t="shared" si="20"/>
        <v>38.844444444444441</v>
      </c>
      <c r="G208" t="s">
        <v>74</v>
      </c>
      <c r="H208">
        <v>57</v>
      </c>
      <c r="I208">
        <f t="shared" si="21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2"/>
        <v>publishing</v>
      </c>
      <c r="R208" t="str">
        <f t="shared" si="23"/>
        <v>fiction</v>
      </c>
      <c r="S208" s="10">
        <f t="shared" si="18"/>
        <v>40236.25</v>
      </c>
      <c r="T208" s="8">
        <f t="shared" si="19"/>
        <v>40245.25</v>
      </c>
    </row>
    <row r="209" spans="1:20" ht="33.75" x14ac:dyDescent="0.4">
      <c r="A209">
        <v>207</v>
      </c>
      <c r="B209" t="s">
        <v>466</v>
      </c>
      <c r="C209" s="3" t="s">
        <v>467</v>
      </c>
      <c r="D209" s="5">
        <v>1000</v>
      </c>
      <c r="E209">
        <v>4257</v>
      </c>
      <c r="F209" s="5">
        <f t="shared" si="20"/>
        <v>425.7</v>
      </c>
      <c r="G209" t="s">
        <v>20</v>
      </c>
      <c r="H209">
        <v>43</v>
      </c>
      <c r="I209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2"/>
        <v>music</v>
      </c>
      <c r="R209" t="str">
        <f t="shared" si="23"/>
        <v>rock</v>
      </c>
      <c r="S209" s="10">
        <f t="shared" si="18"/>
        <v>43340.208333333328</v>
      </c>
      <c r="T209" s="8">
        <f t="shared" si="19"/>
        <v>43360.208333333328</v>
      </c>
    </row>
    <row r="210" spans="1:20" ht="19.5" x14ac:dyDescent="0.4">
      <c r="A210">
        <v>208</v>
      </c>
      <c r="B210" t="s">
        <v>468</v>
      </c>
      <c r="C210" s="3" t="s">
        <v>469</v>
      </c>
      <c r="D210" s="5">
        <v>196900</v>
      </c>
      <c r="E210">
        <v>199110</v>
      </c>
      <c r="F210" s="5">
        <f t="shared" si="20"/>
        <v>101.12239715591672</v>
      </c>
      <c r="G210" t="s">
        <v>20</v>
      </c>
      <c r="H210">
        <v>2053</v>
      </c>
      <c r="I210">
        <f t="shared" si="21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2"/>
        <v>film &amp; video</v>
      </c>
      <c r="R210" t="str">
        <f t="shared" si="23"/>
        <v>documentary</v>
      </c>
      <c r="S210" s="10">
        <f t="shared" si="18"/>
        <v>43048.25</v>
      </c>
      <c r="T210" s="8">
        <f t="shared" si="19"/>
        <v>43072.25</v>
      </c>
    </row>
    <row r="211" spans="1:20" ht="19.5" x14ac:dyDescent="0.4">
      <c r="A211">
        <v>209</v>
      </c>
      <c r="B211" t="s">
        <v>470</v>
      </c>
      <c r="C211" s="3" t="s">
        <v>471</v>
      </c>
      <c r="D211" s="5">
        <v>194500</v>
      </c>
      <c r="E211">
        <v>41212</v>
      </c>
      <c r="F211" s="5">
        <f t="shared" si="20"/>
        <v>21.188688946015425</v>
      </c>
      <c r="G211" t="s">
        <v>47</v>
      </c>
      <c r="H211">
        <v>808</v>
      </c>
      <c r="I211">
        <f t="shared" si="21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2"/>
        <v>film &amp; video</v>
      </c>
      <c r="R211" t="str">
        <f t="shared" si="23"/>
        <v>documentary</v>
      </c>
      <c r="S211" s="10">
        <f t="shared" si="18"/>
        <v>42496.208333333328</v>
      </c>
      <c r="T211" s="8">
        <f t="shared" si="19"/>
        <v>42503.208333333328</v>
      </c>
    </row>
    <row r="212" spans="1:20" ht="19.5" x14ac:dyDescent="0.4">
      <c r="A212">
        <v>210</v>
      </c>
      <c r="B212" t="s">
        <v>472</v>
      </c>
      <c r="C212" s="3" t="s">
        <v>473</v>
      </c>
      <c r="D212" s="5">
        <v>9400</v>
      </c>
      <c r="E212">
        <v>6338</v>
      </c>
      <c r="F212" s="5">
        <f t="shared" si="20"/>
        <v>67.425531914893625</v>
      </c>
      <c r="G212" t="s">
        <v>14</v>
      </c>
      <c r="H212">
        <v>226</v>
      </c>
      <c r="I212">
        <f t="shared" si="21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2"/>
        <v>film &amp; video</v>
      </c>
      <c r="R212" t="str">
        <f t="shared" si="23"/>
        <v>science fiction</v>
      </c>
      <c r="S212" s="10">
        <f t="shared" si="18"/>
        <v>42797.25</v>
      </c>
      <c r="T212" s="8">
        <f t="shared" si="19"/>
        <v>42824.208333333328</v>
      </c>
    </row>
    <row r="213" spans="1:20" ht="33.75" x14ac:dyDescent="0.4">
      <c r="A213">
        <v>211</v>
      </c>
      <c r="B213" t="s">
        <v>475</v>
      </c>
      <c r="C213" s="3" t="s">
        <v>476</v>
      </c>
      <c r="D213" s="5">
        <v>104400</v>
      </c>
      <c r="E213">
        <v>99100</v>
      </c>
      <c r="F213" s="5">
        <f t="shared" si="20"/>
        <v>94.923371647509583</v>
      </c>
      <c r="G213" t="s">
        <v>14</v>
      </c>
      <c r="H213">
        <v>1625</v>
      </c>
      <c r="I213">
        <f t="shared" si="21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2"/>
        <v>theater</v>
      </c>
      <c r="R213" t="str">
        <f t="shared" si="23"/>
        <v>plays</v>
      </c>
      <c r="S213" s="10">
        <f t="shared" si="18"/>
        <v>41513.208333333336</v>
      </c>
      <c r="T213" s="8">
        <f t="shared" si="19"/>
        <v>41537.208333333336</v>
      </c>
    </row>
    <row r="214" spans="1:20" ht="19.5" x14ac:dyDescent="0.4">
      <c r="A214">
        <v>212</v>
      </c>
      <c r="B214" t="s">
        <v>477</v>
      </c>
      <c r="C214" s="3" t="s">
        <v>478</v>
      </c>
      <c r="D214" s="5">
        <v>8100</v>
      </c>
      <c r="E214">
        <v>12300</v>
      </c>
      <c r="F214" s="5">
        <f t="shared" si="20"/>
        <v>151.85185185185185</v>
      </c>
      <c r="G214" t="s">
        <v>20</v>
      </c>
      <c r="H214">
        <v>168</v>
      </c>
      <c r="I214">
        <f t="shared" si="21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2"/>
        <v>theater</v>
      </c>
      <c r="R214" t="str">
        <f t="shared" si="23"/>
        <v>plays</v>
      </c>
      <c r="S214" s="10">
        <f t="shared" si="18"/>
        <v>43814.25</v>
      </c>
      <c r="T214" s="8">
        <f t="shared" si="19"/>
        <v>43860.25</v>
      </c>
    </row>
    <row r="215" spans="1:20" ht="33.75" x14ac:dyDescent="0.4">
      <c r="A215">
        <v>213</v>
      </c>
      <c r="B215" t="s">
        <v>479</v>
      </c>
      <c r="C215" s="3" t="s">
        <v>480</v>
      </c>
      <c r="D215" s="5">
        <v>87900</v>
      </c>
      <c r="E215">
        <v>171549</v>
      </c>
      <c r="F215" s="5">
        <f t="shared" si="20"/>
        <v>195.16382252559728</v>
      </c>
      <c r="G215" t="s">
        <v>20</v>
      </c>
      <c r="H215">
        <v>4289</v>
      </c>
      <c r="I215">
        <f t="shared" si="21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2"/>
        <v>music</v>
      </c>
      <c r="R215" t="str">
        <f t="shared" si="23"/>
        <v>indie rock</v>
      </c>
      <c r="S215" s="10">
        <f t="shared" si="18"/>
        <v>40488.208333333336</v>
      </c>
      <c r="T215" s="8">
        <f t="shared" si="19"/>
        <v>40496.25</v>
      </c>
    </row>
    <row r="216" spans="1:20" ht="19.5" x14ac:dyDescent="0.4">
      <c r="A216">
        <v>214</v>
      </c>
      <c r="B216" t="s">
        <v>481</v>
      </c>
      <c r="C216" s="3" t="s">
        <v>482</v>
      </c>
      <c r="D216" s="5">
        <v>1400</v>
      </c>
      <c r="E216">
        <v>14324</v>
      </c>
      <c r="F216" s="5">
        <f t="shared" si="20"/>
        <v>1023.1428571428571</v>
      </c>
      <c r="G216" t="s">
        <v>20</v>
      </c>
      <c r="H216">
        <v>165</v>
      </c>
      <c r="I216">
        <f t="shared" si="21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2"/>
        <v>music</v>
      </c>
      <c r="R216" t="str">
        <f t="shared" si="23"/>
        <v>rock</v>
      </c>
      <c r="S216" s="10">
        <f t="shared" si="18"/>
        <v>40409.208333333336</v>
      </c>
      <c r="T216" s="8">
        <f t="shared" si="19"/>
        <v>40415.208333333336</v>
      </c>
    </row>
    <row r="217" spans="1:20" ht="19.5" x14ac:dyDescent="0.4">
      <c r="A217">
        <v>215</v>
      </c>
      <c r="B217" t="s">
        <v>483</v>
      </c>
      <c r="C217" s="3" t="s">
        <v>484</v>
      </c>
      <c r="D217" s="5">
        <v>156800</v>
      </c>
      <c r="E217">
        <v>6024</v>
      </c>
      <c r="F217" s="5">
        <f t="shared" si="20"/>
        <v>3.841836734693878</v>
      </c>
      <c r="G217" t="s">
        <v>14</v>
      </c>
      <c r="H217">
        <v>143</v>
      </c>
      <c r="I217">
        <f t="shared" si="21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2"/>
        <v>theater</v>
      </c>
      <c r="R217" t="str">
        <f t="shared" si="23"/>
        <v>plays</v>
      </c>
      <c r="S217" s="10">
        <f t="shared" si="18"/>
        <v>43509.25</v>
      </c>
      <c r="T217" s="8">
        <f t="shared" si="19"/>
        <v>43511.25</v>
      </c>
    </row>
    <row r="218" spans="1:20" ht="19.5" x14ac:dyDescent="0.4">
      <c r="A218">
        <v>216</v>
      </c>
      <c r="B218" t="s">
        <v>485</v>
      </c>
      <c r="C218" s="3" t="s">
        <v>486</v>
      </c>
      <c r="D218" s="5">
        <v>121700</v>
      </c>
      <c r="E218">
        <v>188721</v>
      </c>
      <c r="F218" s="5">
        <f t="shared" si="20"/>
        <v>155.07066557107643</v>
      </c>
      <c r="G218" t="s">
        <v>20</v>
      </c>
      <c r="H218">
        <v>1815</v>
      </c>
      <c r="I218">
        <f t="shared" si="21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2"/>
        <v>theater</v>
      </c>
      <c r="R218" t="str">
        <f t="shared" si="23"/>
        <v>plays</v>
      </c>
      <c r="S218" s="10">
        <f t="shared" si="18"/>
        <v>40869.25</v>
      </c>
      <c r="T218" s="8">
        <f t="shared" si="19"/>
        <v>40871.25</v>
      </c>
    </row>
    <row r="219" spans="1:20" ht="19.5" x14ac:dyDescent="0.4">
      <c r="A219">
        <v>217</v>
      </c>
      <c r="B219" t="s">
        <v>487</v>
      </c>
      <c r="C219" s="3" t="s">
        <v>488</v>
      </c>
      <c r="D219" s="5">
        <v>129400</v>
      </c>
      <c r="E219">
        <v>57911</v>
      </c>
      <c r="F219" s="5">
        <f t="shared" si="20"/>
        <v>44.753477588871718</v>
      </c>
      <c r="G219" t="s">
        <v>14</v>
      </c>
      <c r="H219">
        <v>934</v>
      </c>
      <c r="I219">
        <f t="shared" si="21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2"/>
        <v>film &amp; video</v>
      </c>
      <c r="R219" t="str">
        <f t="shared" si="23"/>
        <v>science fiction</v>
      </c>
      <c r="S219" s="10">
        <f t="shared" si="18"/>
        <v>43583.208333333328</v>
      </c>
      <c r="T219" s="8">
        <f t="shared" si="19"/>
        <v>43592.208333333328</v>
      </c>
    </row>
    <row r="220" spans="1:20" ht="19.5" x14ac:dyDescent="0.4">
      <c r="A220">
        <v>218</v>
      </c>
      <c r="B220" t="s">
        <v>489</v>
      </c>
      <c r="C220" s="3" t="s">
        <v>490</v>
      </c>
      <c r="D220" s="5">
        <v>5700</v>
      </c>
      <c r="E220">
        <v>12309</v>
      </c>
      <c r="F220" s="5">
        <f t="shared" si="20"/>
        <v>215.94736842105263</v>
      </c>
      <c r="G220" t="s">
        <v>20</v>
      </c>
      <c r="H220">
        <v>397</v>
      </c>
      <c r="I220">
        <f t="shared" si="21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2"/>
        <v>film &amp; video</v>
      </c>
      <c r="R220" t="str">
        <f t="shared" si="23"/>
        <v>shorts</v>
      </c>
      <c r="S220" s="10">
        <f t="shared" si="18"/>
        <v>40858.25</v>
      </c>
      <c r="T220" s="8">
        <f t="shared" si="19"/>
        <v>40892.25</v>
      </c>
    </row>
    <row r="221" spans="1:20" ht="19.5" x14ac:dyDescent="0.4">
      <c r="A221">
        <v>219</v>
      </c>
      <c r="B221" t="s">
        <v>491</v>
      </c>
      <c r="C221" s="3" t="s">
        <v>492</v>
      </c>
      <c r="D221" s="5">
        <v>41700</v>
      </c>
      <c r="E221">
        <v>138497</v>
      </c>
      <c r="F221" s="5">
        <f t="shared" si="20"/>
        <v>332.12709832134288</v>
      </c>
      <c r="G221" t="s">
        <v>20</v>
      </c>
      <c r="H221">
        <v>1539</v>
      </c>
      <c r="I221">
        <f t="shared" si="21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2"/>
        <v>film &amp; video</v>
      </c>
      <c r="R221" t="str">
        <f t="shared" si="23"/>
        <v>animation</v>
      </c>
      <c r="S221" s="10">
        <f t="shared" si="18"/>
        <v>41137.208333333336</v>
      </c>
      <c r="T221" s="8">
        <f t="shared" si="19"/>
        <v>41149.208333333336</v>
      </c>
    </row>
    <row r="222" spans="1:20" ht="19.5" x14ac:dyDescent="0.4">
      <c r="A222">
        <v>220</v>
      </c>
      <c r="B222" t="s">
        <v>493</v>
      </c>
      <c r="C222" s="3" t="s">
        <v>494</v>
      </c>
      <c r="D222" s="5">
        <v>7900</v>
      </c>
      <c r="E222">
        <v>667</v>
      </c>
      <c r="F222" s="5">
        <f t="shared" si="20"/>
        <v>8.4430379746835449</v>
      </c>
      <c r="G222" t="s">
        <v>14</v>
      </c>
      <c r="H222">
        <v>17</v>
      </c>
      <c r="I222">
        <f t="shared" si="21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2"/>
        <v>theater</v>
      </c>
      <c r="R222" t="str">
        <f t="shared" si="23"/>
        <v>plays</v>
      </c>
      <c r="S222" s="10">
        <f t="shared" si="18"/>
        <v>40725.208333333336</v>
      </c>
      <c r="T222" s="8">
        <f t="shared" si="19"/>
        <v>40743.208333333336</v>
      </c>
    </row>
    <row r="223" spans="1:20" ht="33.75" x14ac:dyDescent="0.4">
      <c r="A223">
        <v>221</v>
      </c>
      <c r="B223" t="s">
        <v>495</v>
      </c>
      <c r="C223" s="3" t="s">
        <v>496</v>
      </c>
      <c r="D223" s="5">
        <v>121500</v>
      </c>
      <c r="E223">
        <v>119830</v>
      </c>
      <c r="F223" s="5">
        <f t="shared" si="20"/>
        <v>98.625514403292186</v>
      </c>
      <c r="G223" t="s">
        <v>14</v>
      </c>
      <c r="H223">
        <v>2179</v>
      </c>
      <c r="I223">
        <f t="shared" si="21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2"/>
        <v>food</v>
      </c>
      <c r="R223" t="str">
        <f t="shared" si="23"/>
        <v>food trucks</v>
      </c>
      <c r="S223" s="10">
        <f t="shared" si="18"/>
        <v>41081.208333333336</v>
      </c>
      <c r="T223" s="8">
        <f t="shared" si="19"/>
        <v>41083.208333333336</v>
      </c>
    </row>
    <row r="224" spans="1:20" ht="19.5" x14ac:dyDescent="0.4">
      <c r="A224">
        <v>222</v>
      </c>
      <c r="B224" t="s">
        <v>497</v>
      </c>
      <c r="C224" s="3" t="s">
        <v>498</v>
      </c>
      <c r="D224" s="5">
        <v>4800</v>
      </c>
      <c r="E224">
        <v>6623</v>
      </c>
      <c r="F224" s="5">
        <f t="shared" si="20"/>
        <v>137.97916666666669</v>
      </c>
      <c r="G224" t="s">
        <v>20</v>
      </c>
      <c r="H224">
        <v>138</v>
      </c>
      <c r="I224">
        <f t="shared" si="21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2"/>
        <v>photography</v>
      </c>
      <c r="R224" t="str">
        <f t="shared" si="23"/>
        <v>photography books</v>
      </c>
      <c r="S224" s="10">
        <f t="shared" si="18"/>
        <v>41914.208333333336</v>
      </c>
      <c r="T224" s="8">
        <f t="shared" si="19"/>
        <v>41915.208333333336</v>
      </c>
    </row>
    <row r="225" spans="1:20" ht="19.5" x14ac:dyDescent="0.4">
      <c r="A225">
        <v>223</v>
      </c>
      <c r="B225" t="s">
        <v>499</v>
      </c>
      <c r="C225" s="3" t="s">
        <v>500</v>
      </c>
      <c r="D225" s="5">
        <v>87300</v>
      </c>
      <c r="E225">
        <v>81897</v>
      </c>
      <c r="F225" s="5">
        <f t="shared" si="20"/>
        <v>93.81099656357388</v>
      </c>
      <c r="G225" t="s">
        <v>14</v>
      </c>
      <c r="H225">
        <v>931</v>
      </c>
      <c r="I225">
        <f t="shared" si="21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2"/>
        <v>theater</v>
      </c>
      <c r="R225" t="str">
        <f t="shared" si="23"/>
        <v>plays</v>
      </c>
      <c r="S225" s="10">
        <f t="shared" si="18"/>
        <v>42445.208333333328</v>
      </c>
      <c r="T225" s="8">
        <f t="shared" si="19"/>
        <v>42459.208333333328</v>
      </c>
    </row>
    <row r="226" spans="1:20" ht="19.5" x14ac:dyDescent="0.4">
      <c r="A226">
        <v>224</v>
      </c>
      <c r="B226" t="s">
        <v>501</v>
      </c>
      <c r="C226" s="3" t="s">
        <v>502</v>
      </c>
      <c r="D226" s="5">
        <v>46300</v>
      </c>
      <c r="E226">
        <v>186885</v>
      </c>
      <c r="F226" s="5">
        <f t="shared" si="20"/>
        <v>403.63930885529157</v>
      </c>
      <c r="G226" t="s">
        <v>20</v>
      </c>
      <c r="H226">
        <v>3594</v>
      </c>
      <c r="I226">
        <f t="shared" si="21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2"/>
        <v>film &amp; video</v>
      </c>
      <c r="R226" t="str">
        <f t="shared" si="23"/>
        <v>science fiction</v>
      </c>
      <c r="S226" s="10">
        <f t="shared" si="18"/>
        <v>41906.208333333336</v>
      </c>
      <c r="T226" s="8">
        <f t="shared" si="19"/>
        <v>41951.25</v>
      </c>
    </row>
    <row r="227" spans="1:20" ht="19.5" x14ac:dyDescent="0.4">
      <c r="A227">
        <v>225</v>
      </c>
      <c r="B227" t="s">
        <v>503</v>
      </c>
      <c r="C227" s="3" t="s">
        <v>504</v>
      </c>
      <c r="D227" s="5">
        <v>67800</v>
      </c>
      <c r="E227">
        <v>176398</v>
      </c>
      <c r="F227" s="5">
        <f t="shared" si="20"/>
        <v>260.1740412979351</v>
      </c>
      <c r="G227" t="s">
        <v>20</v>
      </c>
      <c r="H227">
        <v>5880</v>
      </c>
      <c r="I227">
        <f t="shared" si="21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2"/>
        <v>music</v>
      </c>
      <c r="R227" t="str">
        <f t="shared" si="23"/>
        <v>rock</v>
      </c>
      <c r="S227" s="10">
        <f t="shared" si="18"/>
        <v>41762.208333333336</v>
      </c>
      <c r="T227" s="8">
        <f t="shared" si="19"/>
        <v>41762.208333333336</v>
      </c>
    </row>
    <row r="228" spans="1:20" ht="19.5" x14ac:dyDescent="0.4">
      <c r="A228">
        <v>226</v>
      </c>
      <c r="B228" t="s">
        <v>253</v>
      </c>
      <c r="C228" s="3" t="s">
        <v>505</v>
      </c>
      <c r="D228" s="5">
        <v>3000</v>
      </c>
      <c r="E228">
        <v>10999</v>
      </c>
      <c r="F228" s="5">
        <f t="shared" si="20"/>
        <v>366.63333333333333</v>
      </c>
      <c r="G228" t="s">
        <v>20</v>
      </c>
      <c r="H228">
        <v>112</v>
      </c>
      <c r="I228">
        <f t="shared" si="21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2"/>
        <v>photography</v>
      </c>
      <c r="R228" t="str">
        <f t="shared" si="23"/>
        <v>photography books</v>
      </c>
      <c r="S228" s="10">
        <f t="shared" si="18"/>
        <v>40276.208333333336</v>
      </c>
      <c r="T228" s="8">
        <f t="shared" si="19"/>
        <v>40313.208333333336</v>
      </c>
    </row>
    <row r="229" spans="1:20" ht="19.5" x14ac:dyDescent="0.4">
      <c r="A229">
        <v>227</v>
      </c>
      <c r="B229" t="s">
        <v>506</v>
      </c>
      <c r="C229" s="3" t="s">
        <v>507</v>
      </c>
      <c r="D229" s="5">
        <v>60900</v>
      </c>
      <c r="E229">
        <v>102751</v>
      </c>
      <c r="F229" s="5">
        <f t="shared" si="20"/>
        <v>168.72085385878489</v>
      </c>
      <c r="G229" t="s">
        <v>20</v>
      </c>
      <c r="H229">
        <v>943</v>
      </c>
      <c r="I229">
        <f t="shared" si="21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2"/>
        <v>games</v>
      </c>
      <c r="R229" t="str">
        <f t="shared" si="23"/>
        <v>mobile games</v>
      </c>
      <c r="S229" s="10">
        <f t="shared" si="18"/>
        <v>42139.208333333328</v>
      </c>
      <c r="T229" s="8">
        <f t="shared" si="19"/>
        <v>42145.208333333328</v>
      </c>
    </row>
    <row r="230" spans="1:20" ht="19.5" x14ac:dyDescent="0.4">
      <c r="A230">
        <v>228</v>
      </c>
      <c r="B230" t="s">
        <v>508</v>
      </c>
      <c r="C230" s="3" t="s">
        <v>509</v>
      </c>
      <c r="D230" s="5">
        <v>137900</v>
      </c>
      <c r="E230">
        <v>165352</v>
      </c>
      <c r="F230" s="5">
        <f t="shared" si="20"/>
        <v>119.90717911530093</v>
      </c>
      <c r="G230" t="s">
        <v>20</v>
      </c>
      <c r="H230">
        <v>2468</v>
      </c>
      <c r="I230">
        <f t="shared" si="21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2"/>
        <v>film &amp; video</v>
      </c>
      <c r="R230" t="str">
        <f t="shared" si="23"/>
        <v>animation</v>
      </c>
      <c r="S230" s="10">
        <f t="shared" si="18"/>
        <v>42613.208333333328</v>
      </c>
      <c r="T230" s="8">
        <f t="shared" si="19"/>
        <v>42638.208333333328</v>
      </c>
    </row>
    <row r="231" spans="1:20" ht="19.5" x14ac:dyDescent="0.4">
      <c r="A231">
        <v>229</v>
      </c>
      <c r="B231" t="s">
        <v>510</v>
      </c>
      <c r="C231" s="3" t="s">
        <v>511</v>
      </c>
      <c r="D231" s="5">
        <v>85600</v>
      </c>
      <c r="E231">
        <v>165798</v>
      </c>
      <c r="F231" s="5">
        <f t="shared" si="20"/>
        <v>193.68925233644859</v>
      </c>
      <c r="G231" t="s">
        <v>20</v>
      </c>
      <c r="H231">
        <v>2551</v>
      </c>
      <c r="I231">
        <f t="shared" si="21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2"/>
        <v>games</v>
      </c>
      <c r="R231" t="str">
        <f t="shared" si="23"/>
        <v>mobile games</v>
      </c>
      <c r="S231" s="10">
        <f t="shared" si="18"/>
        <v>42887.208333333328</v>
      </c>
      <c r="T231" s="8">
        <f t="shared" si="19"/>
        <v>42935.208333333328</v>
      </c>
    </row>
    <row r="232" spans="1:20" ht="19.5" x14ac:dyDescent="0.4">
      <c r="A232">
        <v>230</v>
      </c>
      <c r="B232" t="s">
        <v>512</v>
      </c>
      <c r="C232" s="3" t="s">
        <v>513</v>
      </c>
      <c r="D232" s="5">
        <v>2400</v>
      </c>
      <c r="E232">
        <v>10084</v>
      </c>
      <c r="F232" s="5">
        <f t="shared" si="20"/>
        <v>420.16666666666669</v>
      </c>
      <c r="G232" t="s">
        <v>20</v>
      </c>
      <c r="H232">
        <v>101</v>
      </c>
      <c r="I232">
        <f t="shared" si="21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2"/>
        <v>games</v>
      </c>
      <c r="R232" t="str">
        <f t="shared" si="23"/>
        <v>video games</v>
      </c>
      <c r="S232" s="10">
        <f t="shared" si="18"/>
        <v>43805.25</v>
      </c>
      <c r="T232" s="8">
        <f t="shared" si="19"/>
        <v>43805.25</v>
      </c>
    </row>
    <row r="233" spans="1:20" ht="19.5" x14ac:dyDescent="0.4">
      <c r="A233">
        <v>231</v>
      </c>
      <c r="B233" t="s">
        <v>514</v>
      </c>
      <c r="C233" s="3" t="s">
        <v>515</v>
      </c>
      <c r="D233" s="5">
        <v>7200</v>
      </c>
      <c r="E233">
        <v>5523</v>
      </c>
      <c r="F233" s="5">
        <f t="shared" si="20"/>
        <v>76.708333333333329</v>
      </c>
      <c r="G233" t="s">
        <v>74</v>
      </c>
      <c r="H233">
        <v>67</v>
      </c>
      <c r="I233">
        <f t="shared" si="21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2"/>
        <v>theater</v>
      </c>
      <c r="R233" t="str">
        <f t="shared" si="23"/>
        <v>plays</v>
      </c>
      <c r="S233" s="10">
        <f t="shared" si="18"/>
        <v>41415.208333333336</v>
      </c>
      <c r="T233" s="8">
        <f t="shared" si="19"/>
        <v>41473.208333333336</v>
      </c>
    </row>
    <row r="234" spans="1:20" ht="19.5" x14ac:dyDescent="0.4">
      <c r="A234">
        <v>232</v>
      </c>
      <c r="B234" t="s">
        <v>516</v>
      </c>
      <c r="C234" s="3" t="s">
        <v>517</v>
      </c>
      <c r="D234" s="5">
        <v>3400</v>
      </c>
      <c r="E234">
        <v>5823</v>
      </c>
      <c r="F234" s="5">
        <f t="shared" si="20"/>
        <v>171.26470588235293</v>
      </c>
      <c r="G234" t="s">
        <v>20</v>
      </c>
      <c r="H234">
        <v>92</v>
      </c>
      <c r="I234">
        <f t="shared" si="21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2"/>
        <v>theater</v>
      </c>
      <c r="R234" t="str">
        <f t="shared" si="23"/>
        <v>plays</v>
      </c>
      <c r="S234" s="10">
        <f t="shared" si="18"/>
        <v>42576.208333333328</v>
      </c>
      <c r="T234" s="8">
        <f t="shared" si="19"/>
        <v>42577.208333333328</v>
      </c>
    </row>
    <row r="235" spans="1:20" ht="19.5" x14ac:dyDescent="0.4">
      <c r="A235">
        <v>233</v>
      </c>
      <c r="B235" t="s">
        <v>518</v>
      </c>
      <c r="C235" s="3" t="s">
        <v>519</v>
      </c>
      <c r="D235" s="5">
        <v>3800</v>
      </c>
      <c r="E235">
        <v>6000</v>
      </c>
      <c r="F235" s="5">
        <f t="shared" si="20"/>
        <v>157.89473684210526</v>
      </c>
      <c r="G235" t="s">
        <v>20</v>
      </c>
      <c r="H235">
        <v>62</v>
      </c>
      <c r="I235">
        <f t="shared" si="21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2"/>
        <v>film &amp; video</v>
      </c>
      <c r="R235" t="str">
        <f t="shared" si="23"/>
        <v>animation</v>
      </c>
      <c r="S235" s="10">
        <f t="shared" si="18"/>
        <v>40706.208333333336</v>
      </c>
      <c r="T235" s="8">
        <f t="shared" si="19"/>
        <v>40722.208333333336</v>
      </c>
    </row>
    <row r="236" spans="1:20" ht="19.5" x14ac:dyDescent="0.4">
      <c r="A236">
        <v>234</v>
      </c>
      <c r="B236" t="s">
        <v>520</v>
      </c>
      <c r="C236" s="3" t="s">
        <v>521</v>
      </c>
      <c r="D236" s="5">
        <v>7500</v>
      </c>
      <c r="E236">
        <v>8181</v>
      </c>
      <c r="F236" s="5">
        <f t="shared" si="20"/>
        <v>109.08</v>
      </c>
      <c r="G236" t="s">
        <v>20</v>
      </c>
      <c r="H236">
        <v>149</v>
      </c>
      <c r="I236">
        <f t="shared" si="21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2"/>
        <v>games</v>
      </c>
      <c r="R236" t="str">
        <f t="shared" si="23"/>
        <v>video games</v>
      </c>
      <c r="S236" s="10">
        <f t="shared" si="18"/>
        <v>42969.208333333328</v>
      </c>
      <c r="T236" s="8">
        <f t="shared" si="19"/>
        <v>42976.208333333328</v>
      </c>
    </row>
    <row r="237" spans="1:20" ht="33.75" x14ac:dyDescent="0.4">
      <c r="A237">
        <v>235</v>
      </c>
      <c r="B237" t="s">
        <v>522</v>
      </c>
      <c r="C237" s="3" t="s">
        <v>523</v>
      </c>
      <c r="D237" s="5">
        <v>8600</v>
      </c>
      <c r="E237">
        <v>3589</v>
      </c>
      <c r="F237" s="5">
        <f t="shared" si="20"/>
        <v>41.732558139534881</v>
      </c>
      <c r="G237" t="s">
        <v>14</v>
      </c>
      <c r="H237">
        <v>92</v>
      </c>
      <c r="I237">
        <f t="shared" si="21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2"/>
        <v>film &amp; video</v>
      </c>
      <c r="R237" t="str">
        <f t="shared" si="23"/>
        <v>animation</v>
      </c>
      <c r="S237" s="10">
        <f t="shared" si="18"/>
        <v>42779.25</v>
      </c>
      <c r="T237" s="8">
        <f t="shared" si="19"/>
        <v>42784.25</v>
      </c>
    </row>
    <row r="238" spans="1:20" ht="19.5" x14ac:dyDescent="0.4">
      <c r="A238">
        <v>236</v>
      </c>
      <c r="B238" t="s">
        <v>524</v>
      </c>
      <c r="C238" s="3" t="s">
        <v>525</v>
      </c>
      <c r="D238" s="5">
        <v>39500</v>
      </c>
      <c r="E238">
        <v>4323</v>
      </c>
      <c r="F238" s="5">
        <f t="shared" si="20"/>
        <v>10.944303797468354</v>
      </c>
      <c r="G238" t="s">
        <v>14</v>
      </c>
      <c r="H238">
        <v>57</v>
      </c>
      <c r="I238">
        <f t="shared" si="21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2"/>
        <v>music</v>
      </c>
      <c r="R238" t="str">
        <f t="shared" si="23"/>
        <v>rock</v>
      </c>
      <c r="S238" s="10">
        <f t="shared" si="18"/>
        <v>43641.208333333328</v>
      </c>
      <c r="T238" s="8">
        <f t="shared" si="19"/>
        <v>43648.208333333328</v>
      </c>
    </row>
    <row r="239" spans="1:20" ht="33.75" x14ac:dyDescent="0.4">
      <c r="A239">
        <v>237</v>
      </c>
      <c r="B239" t="s">
        <v>526</v>
      </c>
      <c r="C239" s="3" t="s">
        <v>527</v>
      </c>
      <c r="D239" s="5">
        <v>9300</v>
      </c>
      <c r="E239">
        <v>14822</v>
      </c>
      <c r="F239" s="5">
        <f t="shared" si="20"/>
        <v>159.3763440860215</v>
      </c>
      <c r="G239" t="s">
        <v>20</v>
      </c>
      <c r="H239">
        <v>329</v>
      </c>
      <c r="I239">
        <f t="shared" si="21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2"/>
        <v>film &amp; video</v>
      </c>
      <c r="R239" t="str">
        <f t="shared" si="23"/>
        <v>animation</v>
      </c>
      <c r="S239" s="10">
        <f t="shared" si="18"/>
        <v>41754.208333333336</v>
      </c>
      <c r="T239" s="8">
        <f t="shared" si="19"/>
        <v>41756.208333333336</v>
      </c>
    </row>
    <row r="240" spans="1:20" ht="19.5" x14ac:dyDescent="0.4">
      <c r="A240">
        <v>238</v>
      </c>
      <c r="B240" t="s">
        <v>528</v>
      </c>
      <c r="C240" s="3" t="s">
        <v>529</v>
      </c>
      <c r="D240" s="5">
        <v>2400</v>
      </c>
      <c r="E240">
        <v>10138</v>
      </c>
      <c r="F240" s="5">
        <f t="shared" si="20"/>
        <v>422.41666666666669</v>
      </c>
      <c r="G240" t="s">
        <v>20</v>
      </c>
      <c r="H240">
        <v>97</v>
      </c>
      <c r="I240">
        <f t="shared" si="21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2"/>
        <v>theater</v>
      </c>
      <c r="R240" t="str">
        <f t="shared" si="23"/>
        <v>plays</v>
      </c>
      <c r="S240" s="10">
        <f t="shared" si="18"/>
        <v>43083.25</v>
      </c>
      <c r="T240" s="8">
        <f t="shared" si="19"/>
        <v>43108.25</v>
      </c>
    </row>
    <row r="241" spans="1:20" ht="19.5" x14ac:dyDescent="0.4">
      <c r="A241">
        <v>239</v>
      </c>
      <c r="B241" t="s">
        <v>530</v>
      </c>
      <c r="C241" s="3" t="s">
        <v>531</v>
      </c>
      <c r="D241" s="5">
        <v>3200</v>
      </c>
      <c r="E241">
        <v>3127</v>
      </c>
      <c r="F241" s="5">
        <f t="shared" si="20"/>
        <v>97.71875</v>
      </c>
      <c r="G241" t="s">
        <v>14</v>
      </c>
      <c r="H241">
        <v>41</v>
      </c>
      <c r="I241">
        <f t="shared" si="21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2"/>
        <v>technology</v>
      </c>
      <c r="R241" t="str">
        <f t="shared" si="23"/>
        <v>wearables</v>
      </c>
      <c r="S241" s="10">
        <f t="shared" si="18"/>
        <v>42245.208333333328</v>
      </c>
      <c r="T241" s="8">
        <f t="shared" si="19"/>
        <v>42249.208333333328</v>
      </c>
    </row>
    <row r="242" spans="1:20" ht="19.5" x14ac:dyDescent="0.4">
      <c r="A242">
        <v>240</v>
      </c>
      <c r="B242" t="s">
        <v>532</v>
      </c>
      <c r="C242" s="3" t="s">
        <v>533</v>
      </c>
      <c r="D242" s="5">
        <v>29400</v>
      </c>
      <c r="E242">
        <v>123124</v>
      </c>
      <c r="F242" s="5">
        <f t="shared" si="20"/>
        <v>418.78911564625849</v>
      </c>
      <c r="G242" t="s">
        <v>20</v>
      </c>
      <c r="H242">
        <v>1784</v>
      </c>
      <c r="I242">
        <f t="shared" si="21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2"/>
        <v>theater</v>
      </c>
      <c r="R242" t="str">
        <f t="shared" si="23"/>
        <v>plays</v>
      </c>
      <c r="S242" s="10">
        <f t="shared" si="18"/>
        <v>40396.208333333336</v>
      </c>
      <c r="T242" s="8">
        <f t="shared" si="19"/>
        <v>40397.208333333336</v>
      </c>
    </row>
    <row r="243" spans="1:20" ht="19.5" x14ac:dyDescent="0.4">
      <c r="A243">
        <v>241</v>
      </c>
      <c r="B243" t="s">
        <v>534</v>
      </c>
      <c r="C243" s="3" t="s">
        <v>535</v>
      </c>
      <c r="D243" s="5">
        <v>168500</v>
      </c>
      <c r="E243">
        <v>171729</v>
      </c>
      <c r="F243" s="5">
        <f t="shared" si="20"/>
        <v>101.91632047477745</v>
      </c>
      <c r="G243" t="s">
        <v>20</v>
      </c>
      <c r="H243">
        <v>1684</v>
      </c>
      <c r="I243">
        <f t="shared" si="21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2"/>
        <v>publishing</v>
      </c>
      <c r="R243" t="str">
        <f t="shared" si="23"/>
        <v>nonfiction</v>
      </c>
      <c r="S243" s="10">
        <f t="shared" si="18"/>
        <v>41742.208333333336</v>
      </c>
      <c r="T243" s="8">
        <f t="shared" si="19"/>
        <v>41752.208333333336</v>
      </c>
    </row>
    <row r="244" spans="1:20" ht="19.5" x14ac:dyDescent="0.4">
      <c r="A244">
        <v>242</v>
      </c>
      <c r="B244" t="s">
        <v>536</v>
      </c>
      <c r="C244" s="3" t="s">
        <v>537</v>
      </c>
      <c r="D244" s="5">
        <v>8400</v>
      </c>
      <c r="E244">
        <v>10729</v>
      </c>
      <c r="F244" s="5">
        <f t="shared" si="20"/>
        <v>127.72619047619047</v>
      </c>
      <c r="G244" t="s">
        <v>20</v>
      </c>
      <c r="H244">
        <v>250</v>
      </c>
      <c r="I244">
        <f t="shared" si="21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2"/>
        <v>music</v>
      </c>
      <c r="R244" t="str">
        <f t="shared" si="23"/>
        <v>rock</v>
      </c>
      <c r="S244" s="10">
        <f t="shared" si="18"/>
        <v>42865.208333333328</v>
      </c>
      <c r="T244" s="8">
        <f t="shared" si="19"/>
        <v>42875.208333333328</v>
      </c>
    </row>
    <row r="245" spans="1:20" ht="33.75" x14ac:dyDescent="0.4">
      <c r="A245">
        <v>243</v>
      </c>
      <c r="B245" t="s">
        <v>538</v>
      </c>
      <c r="C245" s="3" t="s">
        <v>539</v>
      </c>
      <c r="D245" s="5">
        <v>2300</v>
      </c>
      <c r="E245">
        <v>10240</v>
      </c>
      <c r="F245" s="5">
        <f t="shared" si="20"/>
        <v>445.21739130434781</v>
      </c>
      <c r="G245" t="s">
        <v>20</v>
      </c>
      <c r="H245">
        <v>238</v>
      </c>
      <c r="I245">
        <f t="shared" si="21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2"/>
        <v>theater</v>
      </c>
      <c r="R245" t="str">
        <f t="shared" si="23"/>
        <v>plays</v>
      </c>
      <c r="S245" s="10">
        <f t="shared" si="18"/>
        <v>43163.25</v>
      </c>
      <c r="T245" s="8">
        <f t="shared" si="19"/>
        <v>43166.25</v>
      </c>
    </row>
    <row r="246" spans="1:20" ht="33.75" x14ac:dyDescent="0.4">
      <c r="A246">
        <v>244</v>
      </c>
      <c r="B246" t="s">
        <v>540</v>
      </c>
      <c r="C246" s="3" t="s">
        <v>541</v>
      </c>
      <c r="D246" s="5">
        <v>700</v>
      </c>
      <c r="E246">
        <v>3988</v>
      </c>
      <c r="F246" s="5">
        <f t="shared" si="20"/>
        <v>569.71428571428578</v>
      </c>
      <c r="G246" t="s">
        <v>20</v>
      </c>
      <c r="H246">
        <v>53</v>
      </c>
      <c r="I246">
        <f t="shared" si="21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2"/>
        <v>theater</v>
      </c>
      <c r="R246" t="str">
        <f t="shared" si="23"/>
        <v>plays</v>
      </c>
      <c r="S246" s="10">
        <f t="shared" si="18"/>
        <v>41834.208333333336</v>
      </c>
      <c r="T246" s="8">
        <f t="shared" si="19"/>
        <v>41886.208333333336</v>
      </c>
    </row>
    <row r="247" spans="1:20" ht="19.5" x14ac:dyDescent="0.4">
      <c r="A247">
        <v>245</v>
      </c>
      <c r="B247" t="s">
        <v>542</v>
      </c>
      <c r="C247" s="3" t="s">
        <v>543</v>
      </c>
      <c r="D247" s="5">
        <v>2900</v>
      </c>
      <c r="E247">
        <v>14771</v>
      </c>
      <c r="F247" s="5">
        <f t="shared" si="20"/>
        <v>509.34482758620686</v>
      </c>
      <c r="G247" t="s">
        <v>20</v>
      </c>
      <c r="H247">
        <v>214</v>
      </c>
      <c r="I247">
        <f t="shared" si="21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2"/>
        <v>theater</v>
      </c>
      <c r="R247" t="str">
        <f t="shared" si="23"/>
        <v>plays</v>
      </c>
      <c r="S247" s="10">
        <f t="shared" si="18"/>
        <v>41736.208333333336</v>
      </c>
      <c r="T247" s="8">
        <f t="shared" si="19"/>
        <v>41737.208333333336</v>
      </c>
    </row>
    <row r="248" spans="1:20" ht="19.5" x14ac:dyDescent="0.4">
      <c r="A248">
        <v>246</v>
      </c>
      <c r="B248" t="s">
        <v>544</v>
      </c>
      <c r="C248" s="3" t="s">
        <v>545</v>
      </c>
      <c r="D248" s="5">
        <v>4500</v>
      </c>
      <c r="E248">
        <v>14649</v>
      </c>
      <c r="F248" s="5">
        <f t="shared" si="20"/>
        <v>325.5333333333333</v>
      </c>
      <c r="G248" t="s">
        <v>20</v>
      </c>
      <c r="H248">
        <v>222</v>
      </c>
      <c r="I248">
        <f t="shared" si="21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2"/>
        <v>technology</v>
      </c>
      <c r="R248" t="str">
        <f t="shared" si="23"/>
        <v>web</v>
      </c>
      <c r="S248" s="10">
        <f t="shared" si="18"/>
        <v>41491.208333333336</v>
      </c>
      <c r="T248" s="8">
        <f t="shared" si="19"/>
        <v>41495.208333333336</v>
      </c>
    </row>
    <row r="249" spans="1:20" ht="19.5" x14ac:dyDescent="0.4">
      <c r="A249">
        <v>247</v>
      </c>
      <c r="B249" t="s">
        <v>546</v>
      </c>
      <c r="C249" s="3" t="s">
        <v>547</v>
      </c>
      <c r="D249" s="5">
        <v>19800</v>
      </c>
      <c r="E249">
        <v>184658</v>
      </c>
      <c r="F249" s="5">
        <f t="shared" si="20"/>
        <v>932.61616161616166</v>
      </c>
      <c r="G249" t="s">
        <v>20</v>
      </c>
      <c r="H249">
        <v>1884</v>
      </c>
      <c r="I249">
        <f t="shared" si="21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2"/>
        <v>publishing</v>
      </c>
      <c r="R249" t="str">
        <f t="shared" si="23"/>
        <v>fiction</v>
      </c>
      <c r="S249" s="10">
        <f t="shared" si="18"/>
        <v>42726.25</v>
      </c>
      <c r="T249" s="8">
        <f t="shared" si="19"/>
        <v>42741.25</v>
      </c>
    </row>
    <row r="250" spans="1:20" ht="19.5" x14ac:dyDescent="0.4">
      <c r="A250">
        <v>248</v>
      </c>
      <c r="B250" t="s">
        <v>548</v>
      </c>
      <c r="C250" s="3" t="s">
        <v>549</v>
      </c>
      <c r="D250" s="5">
        <v>6200</v>
      </c>
      <c r="E250">
        <v>13103</v>
      </c>
      <c r="F250" s="5">
        <f t="shared" si="20"/>
        <v>211.33870967741933</v>
      </c>
      <c r="G250" t="s">
        <v>20</v>
      </c>
      <c r="H250">
        <v>218</v>
      </c>
      <c r="I250">
        <f t="shared" si="21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2"/>
        <v>games</v>
      </c>
      <c r="R250" t="str">
        <f t="shared" si="23"/>
        <v>mobile games</v>
      </c>
      <c r="S250" s="10">
        <f t="shared" si="18"/>
        <v>42004.25</v>
      </c>
      <c r="T250" s="8">
        <f t="shared" si="19"/>
        <v>42009.25</v>
      </c>
    </row>
    <row r="251" spans="1:20" ht="19.5" x14ac:dyDescent="0.4">
      <c r="A251">
        <v>249</v>
      </c>
      <c r="B251" t="s">
        <v>550</v>
      </c>
      <c r="C251" s="3" t="s">
        <v>551</v>
      </c>
      <c r="D251" s="5">
        <v>61500</v>
      </c>
      <c r="E251">
        <v>168095</v>
      </c>
      <c r="F251" s="5">
        <f t="shared" si="20"/>
        <v>273.32520325203251</v>
      </c>
      <c r="G251" t="s">
        <v>20</v>
      </c>
      <c r="H251">
        <v>6465</v>
      </c>
      <c r="I251">
        <f t="shared" si="21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2"/>
        <v>publishing</v>
      </c>
      <c r="R251" t="str">
        <f t="shared" si="23"/>
        <v>translations</v>
      </c>
      <c r="S251" s="10">
        <f t="shared" si="18"/>
        <v>42006.25</v>
      </c>
      <c r="T251" s="8">
        <f t="shared" si="19"/>
        <v>42013.25</v>
      </c>
    </row>
    <row r="252" spans="1:20" ht="19.5" x14ac:dyDescent="0.4">
      <c r="A252">
        <v>250</v>
      </c>
      <c r="B252" t="s">
        <v>552</v>
      </c>
      <c r="C252" s="3" t="s">
        <v>553</v>
      </c>
      <c r="D252" s="5">
        <v>100</v>
      </c>
      <c r="E252">
        <v>3</v>
      </c>
      <c r="F252" s="5">
        <f t="shared" si="20"/>
        <v>3</v>
      </c>
      <c r="G252" t="s">
        <v>14</v>
      </c>
      <c r="H252">
        <v>1</v>
      </c>
      <c r="I252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2"/>
        <v>music</v>
      </c>
      <c r="R252" t="str">
        <f t="shared" si="23"/>
        <v>rock</v>
      </c>
      <c r="S252" s="10">
        <f t="shared" si="18"/>
        <v>40203.25</v>
      </c>
      <c r="T252" s="8">
        <f t="shared" si="19"/>
        <v>40238.25</v>
      </c>
    </row>
    <row r="253" spans="1:20" ht="19.5" x14ac:dyDescent="0.4">
      <c r="A253">
        <v>251</v>
      </c>
      <c r="B253" t="s">
        <v>554</v>
      </c>
      <c r="C253" s="3" t="s">
        <v>555</v>
      </c>
      <c r="D253" s="5">
        <v>7100</v>
      </c>
      <c r="E253">
        <v>3840</v>
      </c>
      <c r="F253" s="5">
        <f t="shared" si="20"/>
        <v>54.084507042253513</v>
      </c>
      <c r="G253" t="s">
        <v>14</v>
      </c>
      <c r="H253">
        <v>101</v>
      </c>
      <c r="I253">
        <f t="shared" si="21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2"/>
        <v>theater</v>
      </c>
      <c r="R253" t="str">
        <f t="shared" si="23"/>
        <v>plays</v>
      </c>
      <c r="S253" s="10">
        <f t="shared" si="18"/>
        <v>41252.25</v>
      </c>
      <c r="T253" s="8">
        <f t="shared" si="19"/>
        <v>41254.25</v>
      </c>
    </row>
    <row r="254" spans="1:20" ht="33.75" x14ac:dyDescent="0.4">
      <c r="A254">
        <v>252</v>
      </c>
      <c r="B254" t="s">
        <v>556</v>
      </c>
      <c r="C254" s="3" t="s">
        <v>557</v>
      </c>
      <c r="D254" s="5">
        <v>1000</v>
      </c>
      <c r="E254">
        <v>6263</v>
      </c>
      <c r="F254" s="5">
        <f t="shared" si="20"/>
        <v>626.29999999999995</v>
      </c>
      <c r="G254" t="s">
        <v>20</v>
      </c>
      <c r="H254">
        <v>59</v>
      </c>
      <c r="I254">
        <f t="shared" si="21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2"/>
        <v>theater</v>
      </c>
      <c r="R254" t="str">
        <f t="shared" si="23"/>
        <v>plays</v>
      </c>
      <c r="S254" s="10">
        <f t="shared" si="18"/>
        <v>41572.208333333336</v>
      </c>
      <c r="T254" s="8">
        <f t="shared" si="19"/>
        <v>41577.208333333336</v>
      </c>
    </row>
    <row r="255" spans="1:20" ht="19.5" x14ac:dyDescent="0.4">
      <c r="A255">
        <v>253</v>
      </c>
      <c r="B255" t="s">
        <v>558</v>
      </c>
      <c r="C255" s="3" t="s">
        <v>559</v>
      </c>
      <c r="D255" s="5">
        <v>121500</v>
      </c>
      <c r="E255">
        <v>108161</v>
      </c>
      <c r="F255" s="5">
        <f t="shared" si="20"/>
        <v>89.021399176954731</v>
      </c>
      <c r="G255" t="s">
        <v>14</v>
      </c>
      <c r="H255">
        <v>1335</v>
      </c>
      <c r="I255">
        <f t="shared" si="21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2"/>
        <v>film &amp; video</v>
      </c>
      <c r="R255" t="str">
        <f t="shared" si="23"/>
        <v>drama</v>
      </c>
      <c r="S255" s="10">
        <f t="shared" si="18"/>
        <v>40641.208333333336</v>
      </c>
      <c r="T255" s="8">
        <f t="shared" si="19"/>
        <v>40653.208333333336</v>
      </c>
    </row>
    <row r="256" spans="1:20" ht="33.75" x14ac:dyDescent="0.4">
      <c r="A256">
        <v>254</v>
      </c>
      <c r="B256" t="s">
        <v>560</v>
      </c>
      <c r="C256" s="3" t="s">
        <v>561</v>
      </c>
      <c r="D256" s="5">
        <v>4600</v>
      </c>
      <c r="E256">
        <v>8505</v>
      </c>
      <c r="F256" s="5">
        <f t="shared" si="20"/>
        <v>184.89130434782609</v>
      </c>
      <c r="G256" t="s">
        <v>20</v>
      </c>
      <c r="H256">
        <v>88</v>
      </c>
      <c r="I256">
        <f t="shared" si="21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2"/>
        <v>publishing</v>
      </c>
      <c r="R256" t="str">
        <f t="shared" si="23"/>
        <v>nonfiction</v>
      </c>
      <c r="S256" s="10">
        <f t="shared" si="18"/>
        <v>42787.25</v>
      </c>
      <c r="T256" s="8">
        <f t="shared" si="19"/>
        <v>42789.25</v>
      </c>
    </row>
    <row r="257" spans="1:20" ht="33.75" x14ac:dyDescent="0.4">
      <c r="A257">
        <v>255</v>
      </c>
      <c r="B257" t="s">
        <v>562</v>
      </c>
      <c r="C257" s="3" t="s">
        <v>563</v>
      </c>
      <c r="D257" s="5">
        <v>80500</v>
      </c>
      <c r="E257">
        <v>96735</v>
      </c>
      <c r="F257" s="5">
        <f t="shared" si="20"/>
        <v>120.16770186335404</v>
      </c>
      <c r="G257" t="s">
        <v>20</v>
      </c>
      <c r="H257">
        <v>1697</v>
      </c>
      <c r="I257">
        <f t="shared" si="21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2"/>
        <v>music</v>
      </c>
      <c r="R257" t="str">
        <f t="shared" si="23"/>
        <v>rock</v>
      </c>
      <c r="S257" s="10">
        <f t="shared" si="18"/>
        <v>40590.25</v>
      </c>
      <c r="T257" s="8">
        <f t="shared" si="19"/>
        <v>40595.25</v>
      </c>
    </row>
    <row r="258" spans="1:20" ht="19.5" x14ac:dyDescent="0.4">
      <c r="A258">
        <v>256</v>
      </c>
      <c r="B258" t="s">
        <v>564</v>
      </c>
      <c r="C258" s="3" t="s">
        <v>565</v>
      </c>
      <c r="D258" s="5">
        <v>4100</v>
      </c>
      <c r="E258">
        <v>959</v>
      </c>
      <c r="F258" s="5">
        <f t="shared" si="20"/>
        <v>23.390243902439025</v>
      </c>
      <c r="G258" t="s">
        <v>14</v>
      </c>
      <c r="H258">
        <v>15</v>
      </c>
      <c r="I258">
        <f t="shared" si="21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2"/>
        <v>music</v>
      </c>
      <c r="R258" t="str">
        <f t="shared" si="23"/>
        <v>rock</v>
      </c>
      <c r="S258" s="10">
        <f t="shared" ref="S258:S321" si="24">(((L258/60)/60)/24)+DATE(1970,1,1)</f>
        <v>42393.25</v>
      </c>
      <c r="T258" s="8">
        <f t="shared" ref="T258:T321" si="25">(((M258/60)/60)/24)+DATE(1970,1,1)</f>
        <v>42430.25</v>
      </c>
    </row>
    <row r="259" spans="1:20" ht="19.5" x14ac:dyDescent="0.4">
      <c r="A259">
        <v>257</v>
      </c>
      <c r="B259" t="s">
        <v>566</v>
      </c>
      <c r="C259" s="3" t="s">
        <v>567</v>
      </c>
      <c r="D259" s="5">
        <v>5700</v>
      </c>
      <c r="E259">
        <v>8322</v>
      </c>
      <c r="F259" s="5">
        <f t="shared" ref="F259:F322" si="26">(E259/D259)*100</f>
        <v>146</v>
      </c>
      <c r="G259" t="s">
        <v>20</v>
      </c>
      <c r="H259">
        <v>92</v>
      </c>
      <c r="I259">
        <f t="shared" ref="I259:I322" si="27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8">LEFT(P259, SEARCH("/", P259) - 1)</f>
        <v>theater</v>
      </c>
      <c r="R259" t="str">
        <f t="shared" ref="R259:R322" si="29">MID(P259,SEARCH("/",P259)+1,LEN(P259))</f>
        <v>plays</v>
      </c>
      <c r="S259" s="10">
        <f t="shared" si="24"/>
        <v>41338.25</v>
      </c>
      <c r="T259" s="8">
        <f t="shared" si="25"/>
        <v>41352.208333333336</v>
      </c>
    </row>
    <row r="260" spans="1:20" ht="19.5" x14ac:dyDescent="0.4">
      <c r="A260">
        <v>258</v>
      </c>
      <c r="B260" t="s">
        <v>568</v>
      </c>
      <c r="C260" s="3" t="s">
        <v>569</v>
      </c>
      <c r="D260" s="5">
        <v>5000</v>
      </c>
      <c r="E260">
        <v>13424</v>
      </c>
      <c r="F260" s="5">
        <f t="shared" si="26"/>
        <v>268.48</v>
      </c>
      <c r="G260" t="s">
        <v>20</v>
      </c>
      <c r="H260">
        <v>186</v>
      </c>
      <c r="I260">
        <f t="shared" si="2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8"/>
        <v>theater</v>
      </c>
      <c r="R260" t="str">
        <f t="shared" si="29"/>
        <v>plays</v>
      </c>
      <c r="S260" s="10">
        <f t="shared" si="24"/>
        <v>42712.25</v>
      </c>
      <c r="T260" s="8">
        <f t="shared" si="25"/>
        <v>42732.25</v>
      </c>
    </row>
    <row r="261" spans="1:20" ht="33.75" x14ac:dyDescent="0.4">
      <c r="A261">
        <v>259</v>
      </c>
      <c r="B261" t="s">
        <v>570</v>
      </c>
      <c r="C261" s="3" t="s">
        <v>571</v>
      </c>
      <c r="D261" s="5">
        <v>1800</v>
      </c>
      <c r="E261">
        <v>10755</v>
      </c>
      <c r="F261" s="5">
        <f t="shared" si="26"/>
        <v>597.5</v>
      </c>
      <c r="G261" t="s">
        <v>20</v>
      </c>
      <c r="H261">
        <v>138</v>
      </c>
      <c r="I261">
        <f t="shared" si="2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8"/>
        <v>photography</v>
      </c>
      <c r="R261" t="str">
        <f t="shared" si="29"/>
        <v>photography books</v>
      </c>
      <c r="S261" s="10">
        <f t="shared" si="24"/>
        <v>41251.25</v>
      </c>
      <c r="T261" s="8">
        <f t="shared" si="25"/>
        <v>41270.25</v>
      </c>
    </row>
    <row r="262" spans="1:20" ht="19.5" x14ac:dyDescent="0.4">
      <c r="A262">
        <v>260</v>
      </c>
      <c r="B262" t="s">
        <v>572</v>
      </c>
      <c r="C262" s="3" t="s">
        <v>573</v>
      </c>
      <c r="D262" s="5">
        <v>6300</v>
      </c>
      <c r="E262">
        <v>9935</v>
      </c>
      <c r="F262" s="5">
        <f t="shared" si="26"/>
        <v>157.69841269841268</v>
      </c>
      <c r="G262" t="s">
        <v>20</v>
      </c>
      <c r="H262">
        <v>261</v>
      </c>
      <c r="I262">
        <f t="shared" si="2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8"/>
        <v>music</v>
      </c>
      <c r="R262" t="str">
        <f t="shared" si="29"/>
        <v>rock</v>
      </c>
      <c r="S262" s="10">
        <f t="shared" si="24"/>
        <v>41180.208333333336</v>
      </c>
      <c r="T262" s="8">
        <f t="shared" si="25"/>
        <v>41192.208333333336</v>
      </c>
    </row>
    <row r="263" spans="1:20" ht="33.75" x14ac:dyDescent="0.4">
      <c r="A263">
        <v>261</v>
      </c>
      <c r="B263" t="s">
        <v>574</v>
      </c>
      <c r="C263" s="3" t="s">
        <v>575</v>
      </c>
      <c r="D263" s="5">
        <v>84300</v>
      </c>
      <c r="E263">
        <v>26303</v>
      </c>
      <c r="F263" s="5">
        <f t="shared" si="26"/>
        <v>31.201660735468568</v>
      </c>
      <c r="G263" t="s">
        <v>14</v>
      </c>
      <c r="H263">
        <v>454</v>
      </c>
      <c r="I263">
        <f t="shared" si="2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8"/>
        <v>music</v>
      </c>
      <c r="R263" t="str">
        <f t="shared" si="29"/>
        <v>rock</v>
      </c>
      <c r="S263" s="10">
        <f t="shared" si="24"/>
        <v>40415.208333333336</v>
      </c>
      <c r="T263" s="8">
        <f t="shared" si="25"/>
        <v>40419.208333333336</v>
      </c>
    </row>
    <row r="264" spans="1:20" ht="19.5" x14ac:dyDescent="0.4">
      <c r="A264">
        <v>262</v>
      </c>
      <c r="B264" t="s">
        <v>576</v>
      </c>
      <c r="C264" s="3" t="s">
        <v>577</v>
      </c>
      <c r="D264" s="5">
        <v>1700</v>
      </c>
      <c r="E264">
        <v>5328</v>
      </c>
      <c r="F264" s="5">
        <f t="shared" si="26"/>
        <v>313.41176470588238</v>
      </c>
      <c r="G264" t="s">
        <v>20</v>
      </c>
      <c r="H264">
        <v>107</v>
      </c>
      <c r="I264">
        <f t="shared" si="2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8"/>
        <v>music</v>
      </c>
      <c r="R264" t="str">
        <f t="shared" si="29"/>
        <v>indie rock</v>
      </c>
      <c r="S264" s="10">
        <f t="shared" si="24"/>
        <v>40638.208333333336</v>
      </c>
      <c r="T264" s="8">
        <f t="shared" si="25"/>
        <v>40664.208333333336</v>
      </c>
    </row>
    <row r="265" spans="1:20" ht="19.5" x14ac:dyDescent="0.4">
      <c r="A265">
        <v>263</v>
      </c>
      <c r="B265" t="s">
        <v>578</v>
      </c>
      <c r="C265" s="3" t="s">
        <v>579</v>
      </c>
      <c r="D265" s="5">
        <v>2900</v>
      </c>
      <c r="E265">
        <v>10756</v>
      </c>
      <c r="F265" s="5">
        <f t="shared" si="26"/>
        <v>370.89655172413791</v>
      </c>
      <c r="G265" t="s">
        <v>20</v>
      </c>
      <c r="H265">
        <v>199</v>
      </c>
      <c r="I265">
        <f t="shared" si="2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8"/>
        <v>photography</v>
      </c>
      <c r="R265" t="str">
        <f t="shared" si="29"/>
        <v>photography books</v>
      </c>
      <c r="S265" s="10">
        <f t="shared" si="24"/>
        <v>40187.25</v>
      </c>
      <c r="T265" s="8">
        <f t="shared" si="25"/>
        <v>40187.25</v>
      </c>
    </row>
    <row r="266" spans="1:20" ht="19.5" x14ac:dyDescent="0.4">
      <c r="A266">
        <v>264</v>
      </c>
      <c r="B266" t="s">
        <v>580</v>
      </c>
      <c r="C266" s="3" t="s">
        <v>581</v>
      </c>
      <c r="D266" s="5">
        <v>45600</v>
      </c>
      <c r="E266">
        <v>165375</v>
      </c>
      <c r="F266" s="5">
        <f t="shared" si="26"/>
        <v>362.66447368421052</v>
      </c>
      <c r="G266" t="s">
        <v>20</v>
      </c>
      <c r="H266">
        <v>5512</v>
      </c>
      <c r="I266">
        <f t="shared" si="2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8"/>
        <v>theater</v>
      </c>
      <c r="R266" t="str">
        <f t="shared" si="29"/>
        <v>plays</v>
      </c>
      <c r="S266" s="10">
        <f t="shared" si="24"/>
        <v>41317.25</v>
      </c>
      <c r="T266" s="8">
        <f t="shared" si="25"/>
        <v>41333.25</v>
      </c>
    </row>
    <row r="267" spans="1:20" ht="19.5" x14ac:dyDescent="0.4">
      <c r="A267">
        <v>265</v>
      </c>
      <c r="B267" t="s">
        <v>582</v>
      </c>
      <c r="C267" s="3" t="s">
        <v>583</v>
      </c>
      <c r="D267" s="5">
        <v>4900</v>
      </c>
      <c r="E267">
        <v>6031</v>
      </c>
      <c r="F267" s="5">
        <f t="shared" si="26"/>
        <v>123.08163265306122</v>
      </c>
      <c r="G267" t="s">
        <v>20</v>
      </c>
      <c r="H267">
        <v>86</v>
      </c>
      <c r="I267">
        <f t="shared" si="2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8"/>
        <v>theater</v>
      </c>
      <c r="R267" t="str">
        <f t="shared" si="29"/>
        <v>plays</v>
      </c>
      <c r="S267" s="10">
        <f t="shared" si="24"/>
        <v>42372.25</v>
      </c>
      <c r="T267" s="8">
        <f t="shared" si="25"/>
        <v>42416.25</v>
      </c>
    </row>
    <row r="268" spans="1:20" ht="19.5" x14ac:dyDescent="0.4">
      <c r="A268">
        <v>266</v>
      </c>
      <c r="B268" t="s">
        <v>584</v>
      </c>
      <c r="C268" s="3" t="s">
        <v>585</v>
      </c>
      <c r="D268" s="5">
        <v>111900</v>
      </c>
      <c r="E268">
        <v>85902</v>
      </c>
      <c r="F268" s="5">
        <f t="shared" si="26"/>
        <v>76.766756032171585</v>
      </c>
      <c r="G268" t="s">
        <v>14</v>
      </c>
      <c r="H268">
        <v>3182</v>
      </c>
      <c r="I268">
        <f t="shared" si="2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8"/>
        <v>music</v>
      </c>
      <c r="R268" t="str">
        <f t="shared" si="29"/>
        <v>jazz</v>
      </c>
      <c r="S268" s="10">
        <f t="shared" si="24"/>
        <v>41950.25</v>
      </c>
      <c r="T268" s="8">
        <f t="shared" si="25"/>
        <v>41983.25</v>
      </c>
    </row>
    <row r="269" spans="1:20" ht="19.5" x14ac:dyDescent="0.4">
      <c r="A269">
        <v>267</v>
      </c>
      <c r="B269" t="s">
        <v>586</v>
      </c>
      <c r="C269" s="3" t="s">
        <v>587</v>
      </c>
      <c r="D269" s="5">
        <v>61600</v>
      </c>
      <c r="E269">
        <v>143910</v>
      </c>
      <c r="F269" s="5">
        <f t="shared" si="26"/>
        <v>233.62012987012989</v>
      </c>
      <c r="G269" t="s">
        <v>20</v>
      </c>
      <c r="H269">
        <v>2768</v>
      </c>
      <c r="I269">
        <f t="shared" si="2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8"/>
        <v>theater</v>
      </c>
      <c r="R269" t="str">
        <f t="shared" si="29"/>
        <v>plays</v>
      </c>
      <c r="S269" s="10">
        <f t="shared" si="24"/>
        <v>41206.208333333336</v>
      </c>
      <c r="T269" s="8">
        <f t="shared" si="25"/>
        <v>41222.25</v>
      </c>
    </row>
    <row r="270" spans="1:20" ht="19.5" x14ac:dyDescent="0.4">
      <c r="A270">
        <v>268</v>
      </c>
      <c r="B270" t="s">
        <v>588</v>
      </c>
      <c r="C270" s="3" t="s">
        <v>589</v>
      </c>
      <c r="D270" s="5">
        <v>1500</v>
      </c>
      <c r="E270">
        <v>2708</v>
      </c>
      <c r="F270" s="5">
        <f t="shared" si="26"/>
        <v>180.53333333333333</v>
      </c>
      <c r="G270" t="s">
        <v>20</v>
      </c>
      <c r="H270">
        <v>48</v>
      </c>
      <c r="I270">
        <f t="shared" si="2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8"/>
        <v>film &amp; video</v>
      </c>
      <c r="R270" t="str">
        <f t="shared" si="29"/>
        <v>documentary</v>
      </c>
      <c r="S270" s="10">
        <f t="shared" si="24"/>
        <v>41186.208333333336</v>
      </c>
      <c r="T270" s="8">
        <f t="shared" si="25"/>
        <v>41232.25</v>
      </c>
    </row>
    <row r="271" spans="1:20" ht="19.5" x14ac:dyDescent="0.4">
      <c r="A271">
        <v>269</v>
      </c>
      <c r="B271" t="s">
        <v>590</v>
      </c>
      <c r="C271" s="3" t="s">
        <v>591</v>
      </c>
      <c r="D271" s="5">
        <v>3500</v>
      </c>
      <c r="E271">
        <v>8842</v>
      </c>
      <c r="F271" s="5">
        <f t="shared" si="26"/>
        <v>252.62857142857143</v>
      </c>
      <c r="G271" t="s">
        <v>20</v>
      </c>
      <c r="H271">
        <v>87</v>
      </c>
      <c r="I271">
        <f t="shared" si="2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8"/>
        <v>film &amp; video</v>
      </c>
      <c r="R271" t="str">
        <f t="shared" si="29"/>
        <v>television</v>
      </c>
      <c r="S271" s="10">
        <f t="shared" si="24"/>
        <v>43496.25</v>
      </c>
      <c r="T271" s="8">
        <f t="shared" si="25"/>
        <v>43517.25</v>
      </c>
    </row>
    <row r="272" spans="1:20" ht="19.5" x14ac:dyDescent="0.4">
      <c r="A272">
        <v>270</v>
      </c>
      <c r="B272" t="s">
        <v>592</v>
      </c>
      <c r="C272" s="3" t="s">
        <v>593</v>
      </c>
      <c r="D272" s="5">
        <v>173900</v>
      </c>
      <c r="E272">
        <v>47260</v>
      </c>
      <c r="F272" s="5">
        <f t="shared" si="26"/>
        <v>27.176538240368025</v>
      </c>
      <c r="G272" t="s">
        <v>74</v>
      </c>
      <c r="H272">
        <v>1890</v>
      </c>
      <c r="I272">
        <f t="shared" si="2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8"/>
        <v>games</v>
      </c>
      <c r="R272" t="str">
        <f t="shared" si="29"/>
        <v>video games</v>
      </c>
      <c r="S272" s="10">
        <f t="shared" si="24"/>
        <v>40514.25</v>
      </c>
      <c r="T272" s="8">
        <f t="shared" si="25"/>
        <v>40516.25</v>
      </c>
    </row>
    <row r="273" spans="1:20" ht="33.75" x14ac:dyDescent="0.4">
      <c r="A273">
        <v>271</v>
      </c>
      <c r="B273" t="s">
        <v>594</v>
      </c>
      <c r="C273" s="3" t="s">
        <v>595</v>
      </c>
      <c r="D273" s="5">
        <v>153700</v>
      </c>
      <c r="E273">
        <v>1953</v>
      </c>
      <c r="F273" s="5">
        <f t="shared" si="26"/>
        <v>1.2706571242680547</v>
      </c>
      <c r="G273" t="s">
        <v>47</v>
      </c>
      <c r="H273">
        <v>61</v>
      </c>
      <c r="I273">
        <f t="shared" si="2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8"/>
        <v>photography</v>
      </c>
      <c r="R273" t="str">
        <f t="shared" si="29"/>
        <v>photography books</v>
      </c>
      <c r="S273" s="10">
        <f t="shared" si="24"/>
        <v>42345.25</v>
      </c>
      <c r="T273" s="8">
        <f t="shared" si="25"/>
        <v>42376.25</v>
      </c>
    </row>
    <row r="274" spans="1:20" ht="19.5" x14ac:dyDescent="0.4">
      <c r="A274">
        <v>272</v>
      </c>
      <c r="B274" t="s">
        <v>596</v>
      </c>
      <c r="C274" s="3" t="s">
        <v>597</v>
      </c>
      <c r="D274" s="5">
        <v>51100</v>
      </c>
      <c r="E274">
        <v>155349</v>
      </c>
      <c r="F274" s="5">
        <f t="shared" si="26"/>
        <v>304.0097847358121</v>
      </c>
      <c r="G274" t="s">
        <v>20</v>
      </c>
      <c r="H274">
        <v>1894</v>
      </c>
      <c r="I274">
        <f t="shared" si="2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8"/>
        <v>theater</v>
      </c>
      <c r="R274" t="str">
        <f t="shared" si="29"/>
        <v>plays</v>
      </c>
      <c r="S274" s="10">
        <f t="shared" si="24"/>
        <v>43656.208333333328</v>
      </c>
      <c r="T274" s="8">
        <f t="shared" si="25"/>
        <v>43681.208333333328</v>
      </c>
    </row>
    <row r="275" spans="1:20" ht="19.5" x14ac:dyDescent="0.4">
      <c r="A275">
        <v>273</v>
      </c>
      <c r="B275" t="s">
        <v>598</v>
      </c>
      <c r="C275" s="3" t="s">
        <v>599</v>
      </c>
      <c r="D275" s="5">
        <v>7800</v>
      </c>
      <c r="E275">
        <v>10704</v>
      </c>
      <c r="F275" s="5">
        <f t="shared" si="26"/>
        <v>137.23076923076923</v>
      </c>
      <c r="G275" t="s">
        <v>20</v>
      </c>
      <c r="H275">
        <v>282</v>
      </c>
      <c r="I275">
        <f t="shared" si="2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8"/>
        <v>theater</v>
      </c>
      <c r="R275" t="str">
        <f t="shared" si="29"/>
        <v>plays</v>
      </c>
      <c r="S275" s="10">
        <f t="shared" si="24"/>
        <v>42995.208333333328</v>
      </c>
      <c r="T275" s="8">
        <f t="shared" si="25"/>
        <v>42998.208333333328</v>
      </c>
    </row>
    <row r="276" spans="1:20" ht="33.75" x14ac:dyDescent="0.4">
      <c r="A276">
        <v>274</v>
      </c>
      <c r="B276" t="s">
        <v>600</v>
      </c>
      <c r="C276" s="3" t="s">
        <v>601</v>
      </c>
      <c r="D276" s="5">
        <v>2400</v>
      </c>
      <c r="E276">
        <v>773</v>
      </c>
      <c r="F276" s="5">
        <f t="shared" si="26"/>
        <v>32.208333333333336</v>
      </c>
      <c r="G276" t="s">
        <v>14</v>
      </c>
      <c r="H276">
        <v>15</v>
      </c>
      <c r="I276">
        <f t="shared" si="2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8"/>
        <v>theater</v>
      </c>
      <c r="R276" t="str">
        <f t="shared" si="29"/>
        <v>plays</v>
      </c>
      <c r="S276" s="10">
        <f t="shared" si="24"/>
        <v>43045.25</v>
      </c>
      <c r="T276" s="8">
        <f t="shared" si="25"/>
        <v>43050.25</v>
      </c>
    </row>
    <row r="277" spans="1:20" ht="33.75" x14ac:dyDescent="0.4">
      <c r="A277">
        <v>275</v>
      </c>
      <c r="B277" t="s">
        <v>602</v>
      </c>
      <c r="C277" s="3" t="s">
        <v>603</v>
      </c>
      <c r="D277" s="5">
        <v>3900</v>
      </c>
      <c r="E277">
        <v>9419</v>
      </c>
      <c r="F277" s="5">
        <f t="shared" si="26"/>
        <v>241.51282051282053</v>
      </c>
      <c r="G277" t="s">
        <v>20</v>
      </c>
      <c r="H277">
        <v>116</v>
      </c>
      <c r="I277">
        <f t="shared" si="2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8"/>
        <v>publishing</v>
      </c>
      <c r="R277" t="str">
        <f t="shared" si="29"/>
        <v>translations</v>
      </c>
      <c r="S277" s="10">
        <f t="shared" si="24"/>
        <v>43561.208333333328</v>
      </c>
      <c r="T277" s="8">
        <f t="shared" si="25"/>
        <v>43569.208333333328</v>
      </c>
    </row>
    <row r="278" spans="1:20" ht="19.5" x14ac:dyDescent="0.4">
      <c r="A278">
        <v>276</v>
      </c>
      <c r="B278" t="s">
        <v>604</v>
      </c>
      <c r="C278" s="3" t="s">
        <v>605</v>
      </c>
      <c r="D278" s="5">
        <v>5500</v>
      </c>
      <c r="E278">
        <v>5324</v>
      </c>
      <c r="F278" s="5">
        <f t="shared" si="26"/>
        <v>96.8</v>
      </c>
      <c r="G278" t="s">
        <v>14</v>
      </c>
      <c r="H278">
        <v>133</v>
      </c>
      <c r="I278">
        <f t="shared" si="2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8"/>
        <v>games</v>
      </c>
      <c r="R278" t="str">
        <f t="shared" si="29"/>
        <v>video games</v>
      </c>
      <c r="S278" s="10">
        <f t="shared" si="24"/>
        <v>41018.208333333336</v>
      </c>
      <c r="T278" s="8">
        <f t="shared" si="25"/>
        <v>41023.208333333336</v>
      </c>
    </row>
    <row r="279" spans="1:20" ht="33.75" x14ac:dyDescent="0.4">
      <c r="A279">
        <v>277</v>
      </c>
      <c r="B279" t="s">
        <v>606</v>
      </c>
      <c r="C279" s="3" t="s">
        <v>607</v>
      </c>
      <c r="D279" s="5">
        <v>700</v>
      </c>
      <c r="E279">
        <v>7465</v>
      </c>
      <c r="F279" s="5">
        <f t="shared" si="26"/>
        <v>1066.4285714285716</v>
      </c>
      <c r="G279" t="s">
        <v>20</v>
      </c>
      <c r="H279">
        <v>83</v>
      </c>
      <c r="I279">
        <f t="shared" si="2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8"/>
        <v>theater</v>
      </c>
      <c r="R279" t="str">
        <f t="shared" si="29"/>
        <v>plays</v>
      </c>
      <c r="S279" s="10">
        <f t="shared" si="24"/>
        <v>40378.208333333336</v>
      </c>
      <c r="T279" s="8">
        <f t="shared" si="25"/>
        <v>40380.208333333336</v>
      </c>
    </row>
    <row r="280" spans="1:20" ht="19.5" x14ac:dyDescent="0.4">
      <c r="A280">
        <v>278</v>
      </c>
      <c r="B280" t="s">
        <v>608</v>
      </c>
      <c r="C280" s="3" t="s">
        <v>609</v>
      </c>
      <c r="D280" s="5">
        <v>2700</v>
      </c>
      <c r="E280">
        <v>8799</v>
      </c>
      <c r="F280" s="5">
        <f t="shared" si="26"/>
        <v>325.88888888888891</v>
      </c>
      <c r="G280" t="s">
        <v>20</v>
      </c>
      <c r="H280">
        <v>91</v>
      </c>
      <c r="I280">
        <f t="shared" si="2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8"/>
        <v>technology</v>
      </c>
      <c r="R280" t="str">
        <f t="shared" si="29"/>
        <v>web</v>
      </c>
      <c r="S280" s="10">
        <f t="shared" si="24"/>
        <v>41239.25</v>
      </c>
      <c r="T280" s="8">
        <f t="shared" si="25"/>
        <v>41264.25</v>
      </c>
    </row>
    <row r="281" spans="1:20" ht="19.5" x14ac:dyDescent="0.4">
      <c r="A281">
        <v>279</v>
      </c>
      <c r="B281" t="s">
        <v>610</v>
      </c>
      <c r="C281" s="3" t="s">
        <v>611</v>
      </c>
      <c r="D281" s="5">
        <v>8000</v>
      </c>
      <c r="E281">
        <v>13656</v>
      </c>
      <c r="F281" s="5">
        <f t="shared" si="26"/>
        <v>170.70000000000002</v>
      </c>
      <c r="G281" t="s">
        <v>20</v>
      </c>
      <c r="H281">
        <v>546</v>
      </c>
      <c r="I281">
        <f t="shared" si="2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8"/>
        <v>theater</v>
      </c>
      <c r="R281" t="str">
        <f t="shared" si="29"/>
        <v>plays</v>
      </c>
      <c r="S281" s="10">
        <f t="shared" si="24"/>
        <v>43346.208333333328</v>
      </c>
      <c r="T281" s="8">
        <f t="shared" si="25"/>
        <v>43349.208333333328</v>
      </c>
    </row>
    <row r="282" spans="1:20" ht="33.75" x14ac:dyDescent="0.4">
      <c r="A282">
        <v>280</v>
      </c>
      <c r="B282" t="s">
        <v>612</v>
      </c>
      <c r="C282" s="3" t="s">
        <v>613</v>
      </c>
      <c r="D282" s="5">
        <v>2500</v>
      </c>
      <c r="E282">
        <v>14536</v>
      </c>
      <c r="F282" s="5">
        <f t="shared" si="26"/>
        <v>581.44000000000005</v>
      </c>
      <c r="G282" t="s">
        <v>20</v>
      </c>
      <c r="H282">
        <v>393</v>
      </c>
      <c r="I282">
        <f t="shared" si="2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8"/>
        <v>film &amp; video</v>
      </c>
      <c r="R282" t="str">
        <f t="shared" si="29"/>
        <v>animation</v>
      </c>
      <c r="S282" s="10">
        <f t="shared" si="24"/>
        <v>43060.25</v>
      </c>
      <c r="T282" s="8">
        <f t="shared" si="25"/>
        <v>43066.25</v>
      </c>
    </row>
    <row r="283" spans="1:20" ht="19.5" x14ac:dyDescent="0.4">
      <c r="A283">
        <v>281</v>
      </c>
      <c r="B283" t="s">
        <v>614</v>
      </c>
      <c r="C283" s="3" t="s">
        <v>615</v>
      </c>
      <c r="D283" s="5">
        <v>164500</v>
      </c>
      <c r="E283">
        <v>150552</v>
      </c>
      <c r="F283" s="5">
        <f t="shared" si="26"/>
        <v>91.520972644376897</v>
      </c>
      <c r="G283" t="s">
        <v>14</v>
      </c>
      <c r="H283">
        <v>2062</v>
      </c>
      <c r="I283">
        <f t="shared" si="2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8"/>
        <v>theater</v>
      </c>
      <c r="R283" t="str">
        <f t="shared" si="29"/>
        <v>plays</v>
      </c>
      <c r="S283" s="10">
        <f t="shared" si="24"/>
        <v>40979.25</v>
      </c>
      <c r="T283" s="8">
        <f t="shared" si="25"/>
        <v>41000.208333333336</v>
      </c>
    </row>
    <row r="284" spans="1:20" ht="19.5" x14ac:dyDescent="0.4">
      <c r="A284">
        <v>282</v>
      </c>
      <c r="B284" t="s">
        <v>616</v>
      </c>
      <c r="C284" s="3" t="s">
        <v>617</v>
      </c>
      <c r="D284" s="5">
        <v>8400</v>
      </c>
      <c r="E284">
        <v>9076</v>
      </c>
      <c r="F284" s="5">
        <f t="shared" si="26"/>
        <v>108.04761904761904</v>
      </c>
      <c r="G284" t="s">
        <v>20</v>
      </c>
      <c r="H284">
        <v>133</v>
      </c>
      <c r="I284">
        <f t="shared" si="2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8"/>
        <v>film &amp; video</v>
      </c>
      <c r="R284" t="str">
        <f t="shared" si="29"/>
        <v>television</v>
      </c>
      <c r="S284" s="10">
        <f t="shared" si="24"/>
        <v>42701.25</v>
      </c>
      <c r="T284" s="8">
        <f t="shared" si="25"/>
        <v>42707.25</v>
      </c>
    </row>
    <row r="285" spans="1:20" ht="33.75" x14ac:dyDescent="0.4">
      <c r="A285">
        <v>283</v>
      </c>
      <c r="B285" t="s">
        <v>618</v>
      </c>
      <c r="C285" s="3" t="s">
        <v>619</v>
      </c>
      <c r="D285" s="5">
        <v>8100</v>
      </c>
      <c r="E285">
        <v>1517</v>
      </c>
      <c r="F285" s="5">
        <f t="shared" si="26"/>
        <v>18.728395061728396</v>
      </c>
      <c r="G285" t="s">
        <v>14</v>
      </c>
      <c r="H285">
        <v>29</v>
      </c>
      <c r="I285">
        <f t="shared" si="2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8"/>
        <v>music</v>
      </c>
      <c r="R285" t="str">
        <f t="shared" si="29"/>
        <v>rock</v>
      </c>
      <c r="S285" s="10">
        <f t="shared" si="24"/>
        <v>42520.208333333328</v>
      </c>
      <c r="T285" s="8">
        <f t="shared" si="25"/>
        <v>42525.208333333328</v>
      </c>
    </row>
    <row r="286" spans="1:20" ht="19.5" x14ac:dyDescent="0.4">
      <c r="A286">
        <v>284</v>
      </c>
      <c r="B286" t="s">
        <v>620</v>
      </c>
      <c r="C286" s="3" t="s">
        <v>621</v>
      </c>
      <c r="D286" s="5">
        <v>9800</v>
      </c>
      <c r="E286">
        <v>8153</v>
      </c>
      <c r="F286" s="5">
        <f t="shared" si="26"/>
        <v>83.193877551020407</v>
      </c>
      <c r="G286" t="s">
        <v>14</v>
      </c>
      <c r="H286">
        <v>132</v>
      </c>
      <c r="I286">
        <f t="shared" si="2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8"/>
        <v>technology</v>
      </c>
      <c r="R286" t="str">
        <f t="shared" si="29"/>
        <v>web</v>
      </c>
      <c r="S286" s="10">
        <f t="shared" si="24"/>
        <v>41030.208333333336</v>
      </c>
      <c r="T286" s="8">
        <f t="shared" si="25"/>
        <v>41035.208333333336</v>
      </c>
    </row>
    <row r="287" spans="1:20" ht="19.5" x14ac:dyDescent="0.4">
      <c r="A287">
        <v>285</v>
      </c>
      <c r="B287" t="s">
        <v>622</v>
      </c>
      <c r="C287" s="3" t="s">
        <v>623</v>
      </c>
      <c r="D287" s="5">
        <v>900</v>
      </c>
      <c r="E287">
        <v>6357</v>
      </c>
      <c r="F287" s="5">
        <f t="shared" si="26"/>
        <v>706.33333333333337</v>
      </c>
      <c r="G287" t="s">
        <v>20</v>
      </c>
      <c r="H287">
        <v>254</v>
      </c>
      <c r="I287">
        <f t="shared" si="2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8"/>
        <v>theater</v>
      </c>
      <c r="R287" t="str">
        <f t="shared" si="29"/>
        <v>plays</v>
      </c>
      <c r="S287" s="10">
        <f t="shared" si="24"/>
        <v>42623.208333333328</v>
      </c>
      <c r="T287" s="8">
        <f t="shared" si="25"/>
        <v>42661.208333333328</v>
      </c>
    </row>
    <row r="288" spans="1:20" ht="19.5" x14ac:dyDescent="0.4">
      <c r="A288">
        <v>286</v>
      </c>
      <c r="B288" t="s">
        <v>624</v>
      </c>
      <c r="C288" s="3" t="s">
        <v>625</v>
      </c>
      <c r="D288" s="5">
        <v>112100</v>
      </c>
      <c r="E288">
        <v>19557</v>
      </c>
      <c r="F288" s="5">
        <f t="shared" si="26"/>
        <v>17.446030330062445</v>
      </c>
      <c r="G288" t="s">
        <v>74</v>
      </c>
      <c r="H288">
        <v>184</v>
      </c>
      <c r="I288">
        <f t="shared" si="2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8"/>
        <v>theater</v>
      </c>
      <c r="R288" t="str">
        <f t="shared" si="29"/>
        <v>plays</v>
      </c>
      <c r="S288" s="10">
        <f t="shared" si="24"/>
        <v>42697.25</v>
      </c>
      <c r="T288" s="8">
        <f t="shared" si="25"/>
        <v>42704.25</v>
      </c>
    </row>
    <row r="289" spans="1:20" ht="19.5" x14ac:dyDescent="0.4">
      <c r="A289">
        <v>287</v>
      </c>
      <c r="B289" t="s">
        <v>626</v>
      </c>
      <c r="C289" s="3" t="s">
        <v>627</v>
      </c>
      <c r="D289" s="5">
        <v>6300</v>
      </c>
      <c r="E289">
        <v>13213</v>
      </c>
      <c r="F289" s="5">
        <f t="shared" si="26"/>
        <v>209.73015873015873</v>
      </c>
      <c r="G289" t="s">
        <v>20</v>
      </c>
      <c r="H289">
        <v>176</v>
      </c>
      <c r="I289">
        <f t="shared" si="2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8"/>
        <v>music</v>
      </c>
      <c r="R289" t="str">
        <f t="shared" si="29"/>
        <v>electric music</v>
      </c>
      <c r="S289" s="10">
        <f t="shared" si="24"/>
        <v>42122.208333333328</v>
      </c>
      <c r="T289" s="8">
        <f t="shared" si="25"/>
        <v>42122.208333333328</v>
      </c>
    </row>
    <row r="290" spans="1:20" ht="19.5" x14ac:dyDescent="0.4">
      <c r="A290">
        <v>288</v>
      </c>
      <c r="B290" t="s">
        <v>628</v>
      </c>
      <c r="C290" s="3" t="s">
        <v>629</v>
      </c>
      <c r="D290" s="5">
        <v>5600</v>
      </c>
      <c r="E290">
        <v>5476</v>
      </c>
      <c r="F290" s="5">
        <f t="shared" si="26"/>
        <v>97.785714285714292</v>
      </c>
      <c r="G290" t="s">
        <v>14</v>
      </c>
      <c r="H290">
        <v>137</v>
      </c>
      <c r="I290">
        <f t="shared" si="2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8"/>
        <v>music</v>
      </c>
      <c r="R290" t="str">
        <f t="shared" si="29"/>
        <v>metal</v>
      </c>
      <c r="S290" s="10">
        <f t="shared" si="24"/>
        <v>40982.208333333336</v>
      </c>
      <c r="T290" s="8">
        <f t="shared" si="25"/>
        <v>40983.208333333336</v>
      </c>
    </row>
    <row r="291" spans="1:20" ht="19.5" x14ac:dyDescent="0.4">
      <c r="A291">
        <v>289</v>
      </c>
      <c r="B291" t="s">
        <v>630</v>
      </c>
      <c r="C291" s="3" t="s">
        <v>631</v>
      </c>
      <c r="D291" s="5">
        <v>800</v>
      </c>
      <c r="E291">
        <v>13474</v>
      </c>
      <c r="F291" s="5">
        <f t="shared" si="26"/>
        <v>1684.25</v>
      </c>
      <c r="G291" t="s">
        <v>20</v>
      </c>
      <c r="H291">
        <v>337</v>
      </c>
      <c r="I291">
        <f t="shared" si="2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8"/>
        <v>theater</v>
      </c>
      <c r="R291" t="str">
        <f t="shared" si="29"/>
        <v>plays</v>
      </c>
      <c r="S291" s="10">
        <f t="shared" si="24"/>
        <v>42219.208333333328</v>
      </c>
      <c r="T291" s="8">
        <f t="shared" si="25"/>
        <v>42222.208333333328</v>
      </c>
    </row>
    <row r="292" spans="1:20" ht="19.5" x14ac:dyDescent="0.4">
      <c r="A292">
        <v>290</v>
      </c>
      <c r="B292" t="s">
        <v>632</v>
      </c>
      <c r="C292" s="3" t="s">
        <v>633</v>
      </c>
      <c r="D292" s="5">
        <v>168600</v>
      </c>
      <c r="E292">
        <v>91722</v>
      </c>
      <c r="F292" s="5">
        <f t="shared" si="26"/>
        <v>54.402135231316727</v>
      </c>
      <c r="G292" t="s">
        <v>14</v>
      </c>
      <c r="H292">
        <v>908</v>
      </c>
      <c r="I292">
        <f t="shared" si="2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8"/>
        <v>film &amp; video</v>
      </c>
      <c r="R292" t="str">
        <f t="shared" si="29"/>
        <v>documentary</v>
      </c>
      <c r="S292" s="10">
        <f t="shared" si="24"/>
        <v>41404.208333333336</v>
      </c>
      <c r="T292" s="8">
        <f t="shared" si="25"/>
        <v>41436.208333333336</v>
      </c>
    </row>
    <row r="293" spans="1:20" ht="19.5" x14ac:dyDescent="0.4">
      <c r="A293">
        <v>291</v>
      </c>
      <c r="B293" t="s">
        <v>634</v>
      </c>
      <c r="C293" s="3" t="s">
        <v>635</v>
      </c>
      <c r="D293" s="5">
        <v>1800</v>
      </c>
      <c r="E293">
        <v>8219</v>
      </c>
      <c r="F293" s="5">
        <f t="shared" si="26"/>
        <v>456.61111111111109</v>
      </c>
      <c r="G293" t="s">
        <v>20</v>
      </c>
      <c r="H293">
        <v>107</v>
      </c>
      <c r="I293">
        <f t="shared" si="2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8"/>
        <v>technology</v>
      </c>
      <c r="R293" t="str">
        <f t="shared" si="29"/>
        <v>web</v>
      </c>
      <c r="S293" s="10">
        <f t="shared" si="24"/>
        <v>40831.208333333336</v>
      </c>
      <c r="T293" s="8">
        <f t="shared" si="25"/>
        <v>40835.208333333336</v>
      </c>
    </row>
    <row r="294" spans="1:20" ht="19.5" x14ac:dyDescent="0.4">
      <c r="A294">
        <v>292</v>
      </c>
      <c r="B294" t="s">
        <v>636</v>
      </c>
      <c r="C294" s="3" t="s">
        <v>637</v>
      </c>
      <c r="D294" s="5">
        <v>7300</v>
      </c>
      <c r="E294">
        <v>717</v>
      </c>
      <c r="F294" s="5">
        <f t="shared" si="26"/>
        <v>9.8219178082191778</v>
      </c>
      <c r="G294" t="s">
        <v>14</v>
      </c>
      <c r="H294">
        <v>10</v>
      </c>
      <c r="I294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8"/>
        <v>food</v>
      </c>
      <c r="R294" t="str">
        <f t="shared" si="29"/>
        <v>food trucks</v>
      </c>
      <c r="S294" s="10">
        <f t="shared" si="24"/>
        <v>40984.208333333336</v>
      </c>
      <c r="T294" s="8">
        <f t="shared" si="25"/>
        <v>41002.208333333336</v>
      </c>
    </row>
    <row r="295" spans="1:20" ht="19.5" x14ac:dyDescent="0.4">
      <c r="A295">
        <v>293</v>
      </c>
      <c r="B295" t="s">
        <v>638</v>
      </c>
      <c r="C295" s="3" t="s">
        <v>639</v>
      </c>
      <c r="D295" s="5">
        <v>6500</v>
      </c>
      <c r="E295">
        <v>1065</v>
      </c>
      <c r="F295" s="5">
        <f t="shared" si="26"/>
        <v>16.384615384615383</v>
      </c>
      <c r="G295" t="s">
        <v>74</v>
      </c>
      <c r="H295">
        <v>32</v>
      </c>
      <c r="I295">
        <f t="shared" si="2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8"/>
        <v>theater</v>
      </c>
      <c r="R295" t="str">
        <f t="shared" si="29"/>
        <v>plays</v>
      </c>
      <c r="S295" s="10">
        <f t="shared" si="24"/>
        <v>40456.208333333336</v>
      </c>
      <c r="T295" s="8">
        <f t="shared" si="25"/>
        <v>40465.208333333336</v>
      </c>
    </row>
    <row r="296" spans="1:20" ht="19.5" x14ac:dyDescent="0.4">
      <c r="A296">
        <v>294</v>
      </c>
      <c r="B296" t="s">
        <v>640</v>
      </c>
      <c r="C296" s="3" t="s">
        <v>641</v>
      </c>
      <c r="D296" s="5">
        <v>600</v>
      </c>
      <c r="E296">
        <v>8038</v>
      </c>
      <c r="F296" s="5">
        <f t="shared" si="26"/>
        <v>1339.6666666666667</v>
      </c>
      <c r="G296" t="s">
        <v>20</v>
      </c>
      <c r="H296">
        <v>183</v>
      </c>
      <c r="I296">
        <f t="shared" si="2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8"/>
        <v>theater</v>
      </c>
      <c r="R296" t="str">
        <f t="shared" si="29"/>
        <v>plays</v>
      </c>
      <c r="S296" s="10">
        <f t="shared" si="24"/>
        <v>43399.208333333328</v>
      </c>
      <c r="T296" s="8">
        <f t="shared" si="25"/>
        <v>43411.25</v>
      </c>
    </row>
    <row r="297" spans="1:20" ht="33.75" x14ac:dyDescent="0.4">
      <c r="A297">
        <v>295</v>
      </c>
      <c r="B297" t="s">
        <v>642</v>
      </c>
      <c r="C297" s="3" t="s">
        <v>643</v>
      </c>
      <c r="D297" s="5">
        <v>192900</v>
      </c>
      <c r="E297">
        <v>68769</v>
      </c>
      <c r="F297" s="5">
        <f t="shared" si="26"/>
        <v>35.650077760497666</v>
      </c>
      <c r="G297" t="s">
        <v>14</v>
      </c>
      <c r="H297">
        <v>1910</v>
      </c>
      <c r="I297">
        <f t="shared" si="2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8"/>
        <v>theater</v>
      </c>
      <c r="R297" t="str">
        <f t="shared" si="29"/>
        <v>plays</v>
      </c>
      <c r="S297" s="10">
        <f t="shared" si="24"/>
        <v>41562.208333333336</v>
      </c>
      <c r="T297" s="8">
        <f t="shared" si="25"/>
        <v>41587.25</v>
      </c>
    </row>
    <row r="298" spans="1:20" ht="33.75" x14ac:dyDescent="0.4">
      <c r="A298">
        <v>296</v>
      </c>
      <c r="B298" t="s">
        <v>644</v>
      </c>
      <c r="C298" s="3" t="s">
        <v>645</v>
      </c>
      <c r="D298" s="5">
        <v>6100</v>
      </c>
      <c r="E298">
        <v>3352</v>
      </c>
      <c r="F298" s="5">
        <f t="shared" si="26"/>
        <v>54.950819672131146</v>
      </c>
      <c r="G298" t="s">
        <v>14</v>
      </c>
      <c r="H298">
        <v>38</v>
      </c>
      <c r="I298">
        <f t="shared" si="2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8"/>
        <v>theater</v>
      </c>
      <c r="R298" t="str">
        <f t="shared" si="29"/>
        <v>plays</v>
      </c>
      <c r="S298" s="10">
        <f t="shared" si="24"/>
        <v>43493.25</v>
      </c>
      <c r="T298" s="8">
        <f t="shared" si="25"/>
        <v>43515.25</v>
      </c>
    </row>
    <row r="299" spans="1:20" ht="19.5" x14ac:dyDescent="0.4">
      <c r="A299">
        <v>297</v>
      </c>
      <c r="B299" t="s">
        <v>646</v>
      </c>
      <c r="C299" s="3" t="s">
        <v>647</v>
      </c>
      <c r="D299" s="5">
        <v>7200</v>
      </c>
      <c r="E299">
        <v>6785</v>
      </c>
      <c r="F299" s="5">
        <f t="shared" si="26"/>
        <v>94.236111111111114</v>
      </c>
      <c r="G299" t="s">
        <v>14</v>
      </c>
      <c r="H299">
        <v>104</v>
      </c>
      <c r="I299">
        <f t="shared" si="2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8"/>
        <v>theater</v>
      </c>
      <c r="R299" t="str">
        <f t="shared" si="29"/>
        <v>plays</v>
      </c>
      <c r="S299" s="10">
        <f t="shared" si="24"/>
        <v>41653.25</v>
      </c>
      <c r="T299" s="8">
        <f t="shared" si="25"/>
        <v>41662.25</v>
      </c>
    </row>
    <row r="300" spans="1:20" ht="19.5" x14ac:dyDescent="0.4">
      <c r="A300">
        <v>298</v>
      </c>
      <c r="B300" t="s">
        <v>648</v>
      </c>
      <c r="C300" s="3" t="s">
        <v>649</v>
      </c>
      <c r="D300" s="5">
        <v>3500</v>
      </c>
      <c r="E300">
        <v>5037</v>
      </c>
      <c r="F300" s="5">
        <f t="shared" si="26"/>
        <v>143.91428571428571</v>
      </c>
      <c r="G300" t="s">
        <v>20</v>
      </c>
      <c r="H300">
        <v>72</v>
      </c>
      <c r="I300">
        <f t="shared" si="2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8"/>
        <v>music</v>
      </c>
      <c r="R300" t="str">
        <f t="shared" si="29"/>
        <v>rock</v>
      </c>
      <c r="S300" s="10">
        <f t="shared" si="24"/>
        <v>42426.25</v>
      </c>
      <c r="T300" s="8">
        <f t="shared" si="25"/>
        <v>42444.208333333328</v>
      </c>
    </row>
    <row r="301" spans="1:20" ht="33.75" x14ac:dyDescent="0.4">
      <c r="A301">
        <v>299</v>
      </c>
      <c r="B301" t="s">
        <v>650</v>
      </c>
      <c r="C301" s="3" t="s">
        <v>651</v>
      </c>
      <c r="D301" s="5">
        <v>3800</v>
      </c>
      <c r="E301">
        <v>1954</v>
      </c>
      <c r="F301" s="5">
        <f t="shared" si="26"/>
        <v>51.421052631578945</v>
      </c>
      <c r="G301" t="s">
        <v>14</v>
      </c>
      <c r="H301">
        <v>49</v>
      </c>
      <c r="I301">
        <f t="shared" si="2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8"/>
        <v>food</v>
      </c>
      <c r="R301" t="str">
        <f t="shared" si="29"/>
        <v>food trucks</v>
      </c>
      <c r="S301" s="10">
        <f t="shared" si="24"/>
        <v>42432.25</v>
      </c>
      <c r="T301" s="8">
        <f t="shared" si="25"/>
        <v>42488.208333333328</v>
      </c>
    </row>
    <row r="302" spans="1:20" ht="19.5" x14ac:dyDescent="0.4">
      <c r="A302">
        <v>300</v>
      </c>
      <c r="B302" t="s">
        <v>652</v>
      </c>
      <c r="C302" s="3" t="s">
        <v>653</v>
      </c>
      <c r="D302" s="5">
        <v>100</v>
      </c>
      <c r="E302">
        <v>5</v>
      </c>
      <c r="F302" s="5">
        <f t="shared" si="26"/>
        <v>5</v>
      </c>
      <c r="G302" t="s">
        <v>14</v>
      </c>
      <c r="H302">
        <v>1</v>
      </c>
      <c r="I302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8"/>
        <v>publishing</v>
      </c>
      <c r="R302" t="str">
        <f t="shared" si="29"/>
        <v>nonfiction</v>
      </c>
      <c r="S302" s="10">
        <f t="shared" si="24"/>
        <v>42977.208333333328</v>
      </c>
      <c r="T302" s="8">
        <f t="shared" si="25"/>
        <v>42978.208333333328</v>
      </c>
    </row>
    <row r="303" spans="1:20" ht="19.5" x14ac:dyDescent="0.4">
      <c r="A303">
        <v>301</v>
      </c>
      <c r="B303" t="s">
        <v>654</v>
      </c>
      <c r="C303" s="3" t="s">
        <v>655</v>
      </c>
      <c r="D303" s="5">
        <v>900</v>
      </c>
      <c r="E303">
        <v>12102</v>
      </c>
      <c r="F303" s="5">
        <f t="shared" si="26"/>
        <v>1344.6666666666667</v>
      </c>
      <c r="G303" t="s">
        <v>20</v>
      </c>
      <c r="H303">
        <v>295</v>
      </c>
      <c r="I303">
        <f t="shared" si="2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8"/>
        <v>film &amp; video</v>
      </c>
      <c r="R303" t="str">
        <f t="shared" si="29"/>
        <v>documentary</v>
      </c>
      <c r="S303" s="10">
        <f t="shared" si="24"/>
        <v>42061.25</v>
      </c>
      <c r="T303" s="8">
        <f t="shared" si="25"/>
        <v>42078.208333333328</v>
      </c>
    </row>
    <row r="304" spans="1:20" ht="19.5" x14ac:dyDescent="0.4">
      <c r="A304">
        <v>302</v>
      </c>
      <c r="B304" t="s">
        <v>656</v>
      </c>
      <c r="C304" s="3" t="s">
        <v>657</v>
      </c>
      <c r="D304" s="5">
        <v>76100</v>
      </c>
      <c r="E304">
        <v>24234</v>
      </c>
      <c r="F304" s="5">
        <f t="shared" si="26"/>
        <v>31.844940867279899</v>
      </c>
      <c r="G304" t="s">
        <v>14</v>
      </c>
      <c r="H304">
        <v>245</v>
      </c>
      <c r="I304">
        <f t="shared" si="2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8"/>
        <v>theater</v>
      </c>
      <c r="R304" t="str">
        <f t="shared" si="29"/>
        <v>plays</v>
      </c>
      <c r="S304" s="10">
        <f t="shared" si="24"/>
        <v>43345.208333333328</v>
      </c>
      <c r="T304" s="8">
        <f t="shared" si="25"/>
        <v>43359.208333333328</v>
      </c>
    </row>
    <row r="305" spans="1:20" ht="19.5" x14ac:dyDescent="0.4">
      <c r="A305">
        <v>303</v>
      </c>
      <c r="B305" t="s">
        <v>658</v>
      </c>
      <c r="C305" s="3" t="s">
        <v>659</v>
      </c>
      <c r="D305" s="5">
        <v>3400</v>
      </c>
      <c r="E305">
        <v>2809</v>
      </c>
      <c r="F305" s="5">
        <f t="shared" si="26"/>
        <v>82.617647058823536</v>
      </c>
      <c r="G305" t="s">
        <v>14</v>
      </c>
      <c r="H305">
        <v>32</v>
      </c>
      <c r="I305">
        <f t="shared" si="2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8"/>
        <v>music</v>
      </c>
      <c r="R305" t="str">
        <f t="shared" si="29"/>
        <v>indie rock</v>
      </c>
      <c r="S305" s="10">
        <f t="shared" si="24"/>
        <v>42376.25</v>
      </c>
      <c r="T305" s="8">
        <f t="shared" si="25"/>
        <v>42381.25</v>
      </c>
    </row>
    <row r="306" spans="1:20" ht="19.5" x14ac:dyDescent="0.4">
      <c r="A306">
        <v>304</v>
      </c>
      <c r="B306" t="s">
        <v>660</v>
      </c>
      <c r="C306" s="3" t="s">
        <v>661</v>
      </c>
      <c r="D306" s="5">
        <v>2100</v>
      </c>
      <c r="E306">
        <v>11469</v>
      </c>
      <c r="F306" s="5">
        <f t="shared" si="26"/>
        <v>546.14285714285722</v>
      </c>
      <c r="G306" t="s">
        <v>20</v>
      </c>
      <c r="H306">
        <v>142</v>
      </c>
      <c r="I306">
        <f t="shared" si="2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8"/>
        <v>film &amp; video</v>
      </c>
      <c r="R306" t="str">
        <f t="shared" si="29"/>
        <v>documentary</v>
      </c>
      <c r="S306" s="10">
        <f t="shared" si="24"/>
        <v>42589.208333333328</v>
      </c>
      <c r="T306" s="8">
        <f t="shared" si="25"/>
        <v>42630.208333333328</v>
      </c>
    </row>
    <row r="307" spans="1:20" ht="19.5" x14ac:dyDescent="0.4">
      <c r="A307">
        <v>305</v>
      </c>
      <c r="B307" t="s">
        <v>662</v>
      </c>
      <c r="C307" s="3" t="s">
        <v>663</v>
      </c>
      <c r="D307" s="5">
        <v>2800</v>
      </c>
      <c r="E307">
        <v>8014</v>
      </c>
      <c r="F307" s="5">
        <f t="shared" si="26"/>
        <v>286.21428571428572</v>
      </c>
      <c r="G307" t="s">
        <v>20</v>
      </c>
      <c r="H307">
        <v>85</v>
      </c>
      <c r="I307">
        <f t="shared" si="2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8"/>
        <v>theater</v>
      </c>
      <c r="R307" t="str">
        <f t="shared" si="29"/>
        <v>plays</v>
      </c>
      <c r="S307" s="10">
        <f t="shared" si="24"/>
        <v>42448.208333333328</v>
      </c>
      <c r="T307" s="8">
        <f t="shared" si="25"/>
        <v>42489.208333333328</v>
      </c>
    </row>
    <row r="308" spans="1:20" ht="33.75" x14ac:dyDescent="0.4">
      <c r="A308">
        <v>306</v>
      </c>
      <c r="B308" t="s">
        <v>664</v>
      </c>
      <c r="C308" s="3" t="s">
        <v>665</v>
      </c>
      <c r="D308" s="5">
        <v>6500</v>
      </c>
      <c r="E308">
        <v>514</v>
      </c>
      <c r="F308" s="5">
        <f t="shared" si="26"/>
        <v>7.9076923076923071</v>
      </c>
      <c r="G308" t="s">
        <v>14</v>
      </c>
      <c r="H308">
        <v>7</v>
      </c>
      <c r="I308">
        <f t="shared" si="2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8"/>
        <v>theater</v>
      </c>
      <c r="R308" t="str">
        <f t="shared" si="29"/>
        <v>plays</v>
      </c>
      <c r="S308" s="10">
        <f t="shared" si="24"/>
        <v>42930.208333333328</v>
      </c>
      <c r="T308" s="8">
        <f t="shared" si="25"/>
        <v>42933.208333333328</v>
      </c>
    </row>
    <row r="309" spans="1:20" ht="19.5" x14ac:dyDescent="0.4">
      <c r="A309">
        <v>307</v>
      </c>
      <c r="B309" t="s">
        <v>666</v>
      </c>
      <c r="C309" s="3" t="s">
        <v>667</v>
      </c>
      <c r="D309" s="5">
        <v>32900</v>
      </c>
      <c r="E309">
        <v>43473</v>
      </c>
      <c r="F309" s="5">
        <f t="shared" si="26"/>
        <v>132.13677811550153</v>
      </c>
      <c r="G309" t="s">
        <v>20</v>
      </c>
      <c r="H309">
        <v>659</v>
      </c>
      <c r="I309">
        <f t="shared" si="2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8"/>
        <v>publishing</v>
      </c>
      <c r="R309" t="str">
        <f t="shared" si="29"/>
        <v>fiction</v>
      </c>
      <c r="S309" s="10">
        <f t="shared" si="24"/>
        <v>41066.208333333336</v>
      </c>
      <c r="T309" s="8">
        <f t="shared" si="25"/>
        <v>41086.208333333336</v>
      </c>
    </row>
    <row r="310" spans="1:20" ht="19.5" x14ac:dyDescent="0.4">
      <c r="A310">
        <v>308</v>
      </c>
      <c r="B310" t="s">
        <v>668</v>
      </c>
      <c r="C310" s="3" t="s">
        <v>669</v>
      </c>
      <c r="D310" s="5">
        <v>118200</v>
      </c>
      <c r="E310">
        <v>87560</v>
      </c>
      <c r="F310" s="5">
        <f t="shared" si="26"/>
        <v>74.077834179357026</v>
      </c>
      <c r="G310" t="s">
        <v>14</v>
      </c>
      <c r="H310">
        <v>803</v>
      </c>
      <c r="I310">
        <f t="shared" si="2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8"/>
        <v>theater</v>
      </c>
      <c r="R310" t="str">
        <f t="shared" si="29"/>
        <v>plays</v>
      </c>
      <c r="S310" s="10">
        <f t="shared" si="24"/>
        <v>40651.208333333336</v>
      </c>
      <c r="T310" s="8">
        <f t="shared" si="25"/>
        <v>40652.208333333336</v>
      </c>
    </row>
    <row r="311" spans="1:20" ht="19.5" x14ac:dyDescent="0.4">
      <c r="A311">
        <v>309</v>
      </c>
      <c r="B311" t="s">
        <v>670</v>
      </c>
      <c r="C311" s="3" t="s">
        <v>671</v>
      </c>
      <c r="D311" s="5">
        <v>4100</v>
      </c>
      <c r="E311">
        <v>3087</v>
      </c>
      <c r="F311" s="5">
        <f t="shared" si="26"/>
        <v>75.292682926829272</v>
      </c>
      <c r="G311" t="s">
        <v>74</v>
      </c>
      <c r="H311">
        <v>75</v>
      </c>
      <c r="I311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8"/>
        <v>music</v>
      </c>
      <c r="R311" t="str">
        <f t="shared" si="29"/>
        <v>indie rock</v>
      </c>
      <c r="S311" s="10">
        <f t="shared" si="24"/>
        <v>40807.208333333336</v>
      </c>
      <c r="T311" s="8">
        <f t="shared" si="25"/>
        <v>40827.208333333336</v>
      </c>
    </row>
    <row r="312" spans="1:20" ht="19.5" x14ac:dyDescent="0.4">
      <c r="A312">
        <v>310</v>
      </c>
      <c r="B312" t="s">
        <v>672</v>
      </c>
      <c r="C312" s="3" t="s">
        <v>673</v>
      </c>
      <c r="D312" s="5">
        <v>7800</v>
      </c>
      <c r="E312">
        <v>1586</v>
      </c>
      <c r="F312" s="5">
        <f t="shared" si="26"/>
        <v>20.333333333333332</v>
      </c>
      <c r="G312" t="s">
        <v>14</v>
      </c>
      <c r="H312">
        <v>16</v>
      </c>
      <c r="I312">
        <f t="shared" si="2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8"/>
        <v>games</v>
      </c>
      <c r="R312" t="str">
        <f t="shared" si="29"/>
        <v>video games</v>
      </c>
      <c r="S312" s="10">
        <f t="shared" si="24"/>
        <v>40277.208333333336</v>
      </c>
      <c r="T312" s="8">
        <f t="shared" si="25"/>
        <v>40293.208333333336</v>
      </c>
    </row>
    <row r="313" spans="1:20" ht="19.5" x14ac:dyDescent="0.4">
      <c r="A313">
        <v>311</v>
      </c>
      <c r="B313" t="s">
        <v>674</v>
      </c>
      <c r="C313" s="3" t="s">
        <v>675</v>
      </c>
      <c r="D313" s="5">
        <v>6300</v>
      </c>
      <c r="E313">
        <v>12812</v>
      </c>
      <c r="F313" s="5">
        <f t="shared" si="26"/>
        <v>203.36507936507937</v>
      </c>
      <c r="G313" t="s">
        <v>20</v>
      </c>
      <c r="H313">
        <v>121</v>
      </c>
      <c r="I313">
        <f t="shared" si="2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8"/>
        <v>theater</v>
      </c>
      <c r="R313" t="str">
        <f t="shared" si="29"/>
        <v>plays</v>
      </c>
      <c r="S313" s="10">
        <f t="shared" si="24"/>
        <v>40590.25</v>
      </c>
      <c r="T313" s="8">
        <f t="shared" si="25"/>
        <v>40602.25</v>
      </c>
    </row>
    <row r="314" spans="1:20" ht="19.5" x14ac:dyDescent="0.4">
      <c r="A314">
        <v>312</v>
      </c>
      <c r="B314" t="s">
        <v>676</v>
      </c>
      <c r="C314" s="3" t="s">
        <v>677</v>
      </c>
      <c r="D314" s="5">
        <v>59100</v>
      </c>
      <c r="E314">
        <v>183345</v>
      </c>
      <c r="F314" s="5">
        <f t="shared" si="26"/>
        <v>310.2284263959391</v>
      </c>
      <c r="G314" t="s">
        <v>20</v>
      </c>
      <c r="H314">
        <v>3742</v>
      </c>
      <c r="I314">
        <f t="shared" si="2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8"/>
        <v>theater</v>
      </c>
      <c r="R314" t="str">
        <f t="shared" si="29"/>
        <v>plays</v>
      </c>
      <c r="S314" s="10">
        <f t="shared" si="24"/>
        <v>41572.208333333336</v>
      </c>
      <c r="T314" s="8">
        <f t="shared" si="25"/>
        <v>41579.208333333336</v>
      </c>
    </row>
    <row r="315" spans="1:20" ht="19.5" x14ac:dyDescent="0.4">
      <c r="A315">
        <v>313</v>
      </c>
      <c r="B315" t="s">
        <v>678</v>
      </c>
      <c r="C315" s="3" t="s">
        <v>679</v>
      </c>
      <c r="D315" s="5">
        <v>2200</v>
      </c>
      <c r="E315">
        <v>8697</v>
      </c>
      <c r="F315" s="5">
        <f t="shared" si="26"/>
        <v>395.31818181818181</v>
      </c>
      <c r="G315" t="s">
        <v>20</v>
      </c>
      <c r="H315">
        <v>223</v>
      </c>
      <c r="I315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8"/>
        <v>music</v>
      </c>
      <c r="R315" t="str">
        <f t="shared" si="29"/>
        <v>rock</v>
      </c>
      <c r="S315" s="10">
        <f t="shared" si="24"/>
        <v>40966.25</v>
      </c>
      <c r="T315" s="8">
        <f t="shared" si="25"/>
        <v>40968.25</v>
      </c>
    </row>
    <row r="316" spans="1:20" ht="19.5" x14ac:dyDescent="0.4">
      <c r="A316">
        <v>314</v>
      </c>
      <c r="B316" t="s">
        <v>680</v>
      </c>
      <c r="C316" s="3" t="s">
        <v>681</v>
      </c>
      <c r="D316" s="5">
        <v>1400</v>
      </c>
      <c r="E316">
        <v>4126</v>
      </c>
      <c r="F316" s="5">
        <f t="shared" si="26"/>
        <v>294.71428571428572</v>
      </c>
      <c r="G316" t="s">
        <v>20</v>
      </c>
      <c r="H316">
        <v>133</v>
      </c>
      <c r="I316">
        <f t="shared" si="2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8"/>
        <v>film &amp; video</v>
      </c>
      <c r="R316" t="str">
        <f t="shared" si="29"/>
        <v>documentary</v>
      </c>
      <c r="S316" s="10">
        <f t="shared" si="24"/>
        <v>43536.208333333328</v>
      </c>
      <c r="T316" s="8">
        <f t="shared" si="25"/>
        <v>43541.208333333328</v>
      </c>
    </row>
    <row r="317" spans="1:20" ht="33.75" x14ac:dyDescent="0.4">
      <c r="A317">
        <v>315</v>
      </c>
      <c r="B317" t="s">
        <v>682</v>
      </c>
      <c r="C317" s="3" t="s">
        <v>683</v>
      </c>
      <c r="D317" s="5">
        <v>9500</v>
      </c>
      <c r="E317">
        <v>3220</v>
      </c>
      <c r="F317" s="5">
        <f t="shared" si="26"/>
        <v>33.89473684210526</v>
      </c>
      <c r="G317" t="s">
        <v>14</v>
      </c>
      <c r="H317">
        <v>31</v>
      </c>
      <c r="I317">
        <f t="shared" si="2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8"/>
        <v>theater</v>
      </c>
      <c r="R317" t="str">
        <f t="shared" si="29"/>
        <v>plays</v>
      </c>
      <c r="S317" s="10">
        <f t="shared" si="24"/>
        <v>41783.208333333336</v>
      </c>
      <c r="T317" s="8">
        <f t="shared" si="25"/>
        <v>41812.208333333336</v>
      </c>
    </row>
    <row r="318" spans="1:20" ht="19.5" x14ac:dyDescent="0.4">
      <c r="A318">
        <v>316</v>
      </c>
      <c r="B318" t="s">
        <v>684</v>
      </c>
      <c r="C318" s="3" t="s">
        <v>685</v>
      </c>
      <c r="D318" s="5">
        <v>9600</v>
      </c>
      <c r="E318">
        <v>6401</v>
      </c>
      <c r="F318" s="5">
        <f t="shared" si="26"/>
        <v>66.677083333333329</v>
      </c>
      <c r="G318" t="s">
        <v>14</v>
      </c>
      <c r="H318">
        <v>108</v>
      </c>
      <c r="I318">
        <f t="shared" si="2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8"/>
        <v>food</v>
      </c>
      <c r="R318" t="str">
        <f t="shared" si="29"/>
        <v>food trucks</v>
      </c>
      <c r="S318" s="10">
        <f t="shared" si="24"/>
        <v>43788.25</v>
      </c>
      <c r="T318" s="8">
        <f t="shared" si="25"/>
        <v>43789.25</v>
      </c>
    </row>
    <row r="319" spans="1:20" ht="19.5" x14ac:dyDescent="0.4">
      <c r="A319">
        <v>317</v>
      </c>
      <c r="B319" t="s">
        <v>686</v>
      </c>
      <c r="C319" s="3" t="s">
        <v>687</v>
      </c>
      <c r="D319" s="5">
        <v>6600</v>
      </c>
      <c r="E319">
        <v>1269</v>
      </c>
      <c r="F319" s="5">
        <f t="shared" si="26"/>
        <v>19.227272727272727</v>
      </c>
      <c r="G319" t="s">
        <v>14</v>
      </c>
      <c r="H319">
        <v>30</v>
      </c>
      <c r="I319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8"/>
        <v>theater</v>
      </c>
      <c r="R319" t="str">
        <f t="shared" si="29"/>
        <v>plays</v>
      </c>
      <c r="S319" s="10">
        <f t="shared" si="24"/>
        <v>42869.208333333328</v>
      </c>
      <c r="T319" s="8">
        <f t="shared" si="25"/>
        <v>42882.208333333328</v>
      </c>
    </row>
    <row r="320" spans="1:20" ht="33.75" x14ac:dyDescent="0.4">
      <c r="A320">
        <v>318</v>
      </c>
      <c r="B320" t="s">
        <v>688</v>
      </c>
      <c r="C320" s="3" t="s">
        <v>689</v>
      </c>
      <c r="D320" s="5">
        <v>5700</v>
      </c>
      <c r="E320">
        <v>903</v>
      </c>
      <c r="F320" s="5">
        <f t="shared" si="26"/>
        <v>15.842105263157894</v>
      </c>
      <c r="G320" t="s">
        <v>14</v>
      </c>
      <c r="H320">
        <v>17</v>
      </c>
      <c r="I320">
        <f t="shared" si="2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8"/>
        <v>music</v>
      </c>
      <c r="R320" t="str">
        <f t="shared" si="29"/>
        <v>rock</v>
      </c>
      <c r="S320" s="10">
        <f t="shared" si="24"/>
        <v>41684.25</v>
      </c>
      <c r="T320" s="8">
        <f t="shared" si="25"/>
        <v>41686.25</v>
      </c>
    </row>
    <row r="321" spans="1:20" ht="19.5" x14ac:dyDescent="0.4">
      <c r="A321">
        <v>319</v>
      </c>
      <c r="B321" t="s">
        <v>690</v>
      </c>
      <c r="C321" s="3" t="s">
        <v>691</v>
      </c>
      <c r="D321" s="5">
        <v>8400</v>
      </c>
      <c r="E321">
        <v>3251</v>
      </c>
      <c r="F321" s="5">
        <f t="shared" si="26"/>
        <v>38.702380952380956</v>
      </c>
      <c r="G321" t="s">
        <v>74</v>
      </c>
      <c r="H321">
        <v>64</v>
      </c>
      <c r="I321">
        <f t="shared" si="2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8"/>
        <v>technology</v>
      </c>
      <c r="R321" t="str">
        <f t="shared" si="29"/>
        <v>web</v>
      </c>
      <c r="S321" s="10">
        <f t="shared" si="24"/>
        <v>40402.208333333336</v>
      </c>
      <c r="T321" s="8">
        <f t="shared" si="25"/>
        <v>40426.208333333336</v>
      </c>
    </row>
    <row r="322" spans="1:20" ht="19.5" x14ac:dyDescent="0.4">
      <c r="A322">
        <v>320</v>
      </c>
      <c r="B322" t="s">
        <v>692</v>
      </c>
      <c r="C322" s="3" t="s">
        <v>693</v>
      </c>
      <c r="D322" s="5">
        <v>84400</v>
      </c>
      <c r="E322">
        <v>8092</v>
      </c>
      <c r="F322" s="5">
        <f t="shared" si="26"/>
        <v>9.5876777251184837</v>
      </c>
      <c r="G322" t="s">
        <v>14</v>
      </c>
      <c r="H322">
        <v>80</v>
      </c>
      <c r="I322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8"/>
        <v>publishing</v>
      </c>
      <c r="R322" t="str">
        <f t="shared" si="29"/>
        <v>fiction</v>
      </c>
      <c r="S322" s="10">
        <f t="shared" ref="S322:S385" si="30">(((L322/60)/60)/24)+DATE(1970,1,1)</f>
        <v>40673.208333333336</v>
      </c>
      <c r="T322" s="8">
        <f t="shared" ref="T322:T385" si="31">(((M322/60)/60)/24)+DATE(1970,1,1)</f>
        <v>40682.208333333336</v>
      </c>
    </row>
    <row r="323" spans="1:20" ht="33.75" x14ac:dyDescent="0.4">
      <c r="A323">
        <v>321</v>
      </c>
      <c r="B323" t="s">
        <v>694</v>
      </c>
      <c r="C323" s="3" t="s">
        <v>695</v>
      </c>
      <c r="D323" s="5">
        <v>170400</v>
      </c>
      <c r="E323">
        <v>160422</v>
      </c>
      <c r="F323" s="5">
        <f t="shared" ref="F323:F386" si="32">(E323/D323)*100</f>
        <v>94.144366197183089</v>
      </c>
      <c r="G323" t="s">
        <v>14</v>
      </c>
      <c r="H323">
        <v>2468</v>
      </c>
      <c r="I323">
        <f t="shared" ref="I323:I386" si="33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4">LEFT(P323, SEARCH("/", P323) - 1)</f>
        <v>film &amp; video</v>
      </c>
      <c r="R323" t="str">
        <f t="shared" ref="R323:R386" si="35">MID(P323,SEARCH("/",P323)+1,LEN(P323))</f>
        <v>shorts</v>
      </c>
      <c r="S323" s="10">
        <f t="shared" si="30"/>
        <v>40634.208333333336</v>
      </c>
      <c r="T323" s="8">
        <f t="shared" si="31"/>
        <v>40642.208333333336</v>
      </c>
    </row>
    <row r="324" spans="1:20" ht="33.75" x14ac:dyDescent="0.4">
      <c r="A324">
        <v>322</v>
      </c>
      <c r="B324" t="s">
        <v>696</v>
      </c>
      <c r="C324" s="3" t="s">
        <v>697</v>
      </c>
      <c r="D324" s="5">
        <v>117900</v>
      </c>
      <c r="E324">
        <v>196377</v>
      </c>
      <c r="F324" s="5">
        <f t="shared" si="32"/>
        <v>166.56234096692114</v>
      </c>
      <c r="G324" t="s">
        <v>20</v>
      </c>
      <c r="H324">
        <v>5168</v>
      </c>
      <c r="I324">
        <f t="shared" si="33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4"/>
        <v>theater</v>
      </c>
      <c r="R324" t="str">
        <f t="shared" si="35"/>
        <v>plays</v>
      </c>
      <c r="S324" s="10">
        <f t="shared" si="30"/>
        <v>40507.25</v>
      </c>
      <c r="T324" s="8">
        <f t="shared" si="31"/>
        <v>40520.25</v>
      </c>
    </row>
    <row r="325" spans="1:20" ht="19.5" x14ac:dyDescent="0.4">
      <c r="A325">
        <v>323</v>
      </c>
      <c r="B325" t="s">
        <v>698</v>
      </c>
      <c r="C325" s="3" t="s">
        <v>699</v>
      </c>
      <c r="D325" s="5">
        <v>8900</v>
      </c>
      <c r="E325">
        <v>2148</v>
      </c>
      <c r="F325" s="5">
        <f t="shared" si="32"/>
        <v>24.134831460674157</v>
      </c>
      <c r="G325" t="s">
        <v>14</v>
      </c>
      <c r="H325">
        <v>26</v>
      </c>
      <c r="I325">
        <f t="shared" si="33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4"/>
        <v>film &amp; video</v>
      </c>
      <c r="R325" t="str">
        <f t="shared" si="35"/>
        <v>documentary</v>
      </c>
      <c r="S325" s="10">
        <f t="shared" si="30"/>
        <v>41725.208333333336</v>
      </c>
      <c r="T325" s="8">
        <f t="shared" si="31"/>
        <v>41727.208333333336</v>
      </c>
    </row>
    <row r="326" spans="1:20" ht="19.5" x14ac:dyDescent="0.4">
      <c r="A326">
        <v>324</v>
      </c>
      <c r="B326" t="s">
        <v>700</v>
      </c>
      <c r="C326" s="3" t="s">
        <v>701</v>
      </c>
      <c r="D326" s="5">
        <v>7100</v>
      </c>
      <c r="E326">
        <v>11648</v>
      </c>
      <c r="F326" s="5">
        <f t="shared" si="32"/>
        <v>164.05633802816902</v>
      </c>
      <c r="G326" t="s">
        <v>20</v>
      </c>
      <c r="H326">
        <v>307</v>
      </c>
      <c r="I326">
        <f t="shared" si="33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4"/>
        <v>theater</v>
      </c>
      <c r="R326" t="str">
        <f t="shared" si="35"/>
        <v>plays</v>
      </c>
      <c r="S326" s="10">
        <f t="shared" si="30"/>
        <v>42176.208333333328</v>
      </c>
      <c r="T326" s="8">
        <f t="shared" si="31"/>
        <v>42188.208333333328</v>
      </c>
    </row>
    <row r="327" spans="1:20" ht="33.75" x14ac:dyDescent="0.4">
      <c r="A327">
        <v>325</v>
      </c>
      <c r="B327" t="s">
        <v>702</v>
      </c>
      <c r="C327" s="3" t="s">
        <v>703</v>
      </c>
      <c r="D327" s="5">
        <v>6500</v>
      </c>
      <c r="E327">
        <v>5897</v>
      </c>
      <c r="F327" s="5">
        <f t="shared" si="32"/>
        <v>90.723076923076931</v>
      </c>
      <c r="G327" t="s">
        <v>14</v>
      </c>
      <c r="H327">
        <v>73</v>
      </c>
      <c r="I327">
        <f t="shared" si="33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4"/>
        <v>theater</v>
      </c>
      <c r="R327" t="str">
        <f t="shared" si="35"/>
        <v>plays</v>
      </c>
      <c r="S327" s="10">
        <f t="shared" si="30"/>
        <v>43267.208333333328</v>
      </c>
      <c r="T327" s="8">
        <f t="shared" si="31"/>
        <v>43290.208333333328</v>
      </c>
    </row>
    <row r="328" spans="1:20" ht="33.75" x14ac:dyDescent="0.4">
      <c r="A328">
        <v>326</v>
      </c>
      <c r="B328" t="s">
        <v>704</v>
      </c>
      <c r="C328" s="3" t="s">
        <v>705</v>
      </c>
      <c r="D328" s="5">
        <v>7200</v>
      </c>
      <c r="E328">
        <v>3326</v>
      </c>
      <c r="F328" s="5">
        <f t="shared" si="32"/>
        <v>46.194444444444443</v>
      </c>
      <c r="G328" t="s">
        <v>14</v>
      </c>
      <c r="H328">
        <v>128</v>
      </c>
      <c r="I328">
        <f t="shared" si="33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4"/>
        <v>film &amp; video</v>
      </c>
      <c r="R328" t="str">
        <f t="shared" si="35"/>
        <v>animation</v>
      </c>
      <c r="S328" s="10">
        <f t="shared" si="30"/>
        <v>42364.25</v>
      </c>
      <c r="T328" s="8">
        <f t="shared" si="31"/>
        <v>42370.25</v>
      </c>
    </row>
    <row r="329" spans="1:20" ht="19.5" x14ac:dyDescent="0.4">
      <c r="A329">
        <v>327</v>
      </c>
      <c r="B329" t="s">
        <v>706</v>
      </c>
      <c r="C329" s="3" t="s">
        <v>707</v>
      </c>
      <c r="D329" s="5">
        <v>2600</v>
      </c>
      <c r="E329">
        <v>1002</v>
      </c>
      <c r="F329" s="5">
        <f t="shared" si="32"/>
        <v>38.53846153846154</v>
      </c>
      <c r="G329" t="s">
        <v>14</v>
      </c>
      <c r="H329">
        <v>33</v>
      </c>
      <c r="I329">
        <f t="shared" si="33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4"/>
        <v>theater</v>
      </c>
      <c r="R329" t="str">
        <f t="shared" si="35"/>
        <v>plays</v>
      </c>
      <c r="S329" s="10">
        <f t="shared" si="30"/>
        <v>43705.208333333328</v>
      </c>
      <c r="T329" s="8">
        <f t="shared" si="31"/>
        <v>43709.208333333328</v>
      </c>
    </row>
    <row r="330" spans="1:20" ht="33.75" x14ac:dyDescent="0.4">
      <c r="A330">
        <v>328</v>
      </c>
      <c r="B330" t="s">
        <v>708</v>
      </c>
      <c r="C330" s="3" t="s">
        <v>709</v>
      </c>
      <c r="D330" s="5">
        <v>98700</v>
      </c>
      <c r="E330">
        <v>131826</v>
      </c>
      <c r="F330" s="5">
        <f t="shared" si="32"/>
        <v>133.56231003039514</v>
      </c>
      <c r="G330" t="s">
        <v>20</v>
      </c>
      <c r="H330">
        <v>2441</v>
      </c>
      <c r="I330">
        <f t="shared" si="33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4"/>
        <v>music</v>
      </c>
      <c r="R330" t="str">
        <f t="shared" si="35"/>
        <v>rock</v>
      </c>
      <c r="S330" s="10">
        <f t="shared" si="30"/>
        <v>43434.25</v>
      </c>
      <c r="T330" s="8">
        <f t="shared" si="31"/>
        <v>43445.25</v>
      </c>
    </row>
    <row r="331" spans="1:20" ht="19.5" x14ac:dyDescent="0.4">
      <c r="A331">
        <v>329</v>
      </c>
      <c r="B331" t="s">
        <v>710</v>
      </c>
      <c r="C331" s="3" t="s">
        <v>711</v>
      </c>
      <c r="D331" s="5">
        <v>93800</v>
      </c>
      <c r="E331">
        <v>21477</v>
      </c>
      <c r="F331" s="5">
        <f t="shared" si="32"/>
        <v>22.896588486140725</v>
      </c>
      <c r="G331" t="s">
        <v>47</v>
      </c>
      <c r="H331">
        <v>211</v>
      </c>
      <c r="I331">
        <f t="shared" si="33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4"/>
        <v>games</v>
      </c>
      <c r="R331" t="str">
        <f t="shared" si="35"/>
        <v>video games</v>
      </c>
      <c r="S331" s="10">
        <f t="shared" si="30"/>
        <v>42716.25</v>
      </c>
      <c r="T331" s="8">
        <f t="shared" si="31"/>
        <v>42727.25</v>
      </c>
    </row>
    <row r="332" spans="1:20" ht="33.75" x14ac:dyDescent="0.4">
      <c r="A332">
        <v>330</v>
      </c>
      <c r="B332" t="s">
        <v>712</v>
      </c>
      <c r="C332" s="3" t="s">
        <v>713</v>
      </c>
      <c r="D332" s="5">
        <v>33700</v>
      </c>
      <c r="E332">
        <v>62330</v>
      </c>
      <c r="F332" s="5">
        <f t="shared" si="32"/>
        <v>184.95548961424333</v>
      </c>
      <c r="G332" t="s">
        <v>20</v>
      </c>
      <c r="H332">
        <v>1385</v>
      </c>
      <c r="I332">
        <f t="shared" si="33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4"/>
        <v>film &amp; video</v>
      </c>
      <c r="R332" t="str">
        <f t="shared" si="35"/>
        <v>documentary</v>
      </c>
      <c r="S332" s="10">
        <f t="shared" si="30"/>
        <v>43077.25</v>
      </c>
      <c r="T332" s="8">
        <f t="shared" si="31"/>
        <v>43078.25</v>
      </c>
    </row>
    <row r="333" spans="1:20" ht="19.5" x14ac:dyDescent="0.4">
      <c r="A333">
        <v>331</v>
      </c>
      <c r="B333" t="s">
        <v>714</v>
      </c>
      <c r="C333" s="3" t="s">
        <v>715</v>
      </c>
      <c r="D333" s="5">
        <v>3300</v>
      </c>
      <c r="E333">
        <v>14643</v>
      </c>
      <c r="F333" s="5">
        <f t="shared" si="32"/>
        <v>443.72727272727275</v>
      </c>
      <c r="G333" t="s">
        <v>20</v>
      </c>
      <c r="H333">
        <v>190</v>
      </c>
      <c r="I333">
        <f t="shared" si="3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4"/>
        <v>food</v>
      </c>
      <c r="R333" t="str">
        <f t="shared" si="35"/>
        <v>food trucks</v>
      </c>
      <c r="S333" s="10">
        <f t="shared" si="30"/>
        <v>40896.25</v>
      </c>
      <c r="T333" s="8">
        <f t="shared" si="31"/>
        <v>40897.25</v>
      </c>
    </row>
    <row r="334" spans="1:20" ht="33.75" x14ac:dyDescent="0.4">
      <c r="A334">
        <v>332</v>
      </c>
      <c r="B334" t="s">
        <v>716</v>
      </c>
      <c r="C334" s="3" t="s">
        <v>717</v>
      </c>
      <c r="D334" s="5">
        <v>20700</v>
      </c>
      <c r="E334">
        <v>41396</v>
      </c>
      <c r="F334" s="5">
        <f t="shared" si="32"/>
        <v>199.9806763285024</v>
      </c>
      <c r="G334" t="s">
        <v>20</v>
      </c>
      <c r="H334">
        <v>470</v>
      </c>
      <c r="I334">
        <f t="shared" si="33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4"/>
        <v>technology</v>
      </c>
      <c r="R334" t="str">
        <f t="shared" si="35"/>
        <v>wearables</v>
      </c>
      <c r="S334" s="10">
        <f t="shared" si="30"/>
        <v>41361.208333333336</v>
      </c>
      <c r="T334" s="8">
        <f t="shared" si="31"/>
        <v>41362.208333333336</v>
      </c>
    </row>
    <row r="335" spans="1:20" ht="19.5" x14ac:dyDescent="0.4">
      <c r="A335">
        <v>333</v>
      </c>
      <c r="B335" t="s">
        <v>718</v>
      </c>
      <c r="C335" s="3" t="s">
        <v>719</v>
      </c>
      <c r="D335" s="5">
        <v>9600</v>
      </c>
      <c r="E335">
        <v>11900</v>
      </c>
      <c r="F335" s="5">
        <f t="shared" si="32"/>
        <v>123.95833333333333</v>
      </c>
      <c r="G335" t="s">
        <v>20</v>
      </c>
      <c r="H335">
        <v>253</v>
      </c>
      <c r="I335">
        <f t="shared" si="33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4"/>
        <v>theater</v>
      </c>
      <c r="R335" t="str">
        <f t="shared" si="35"/>
        <v>plays</v>
      </c>
      <c r="S335" s="10">
        <f t="shared" si="30"/>
        <v>43424.25</v>
      </c>
      <c r="T335" s="8">
        <f t="shared" si="31"/>
        <v>43452.25</v>
      </c>
    </row>
    <row r="336" spans="1:20" ht="19.5" x14ac:dyDescent="0.4">
      <c r="A336">
        <v>334</v>
      </c>
      <c r="B336" t="s">
        <v>720</v>
      </c>
      <c r="C336" s="3" t="s">
        <v>721</v>
      </c>
      <c r="D336" s="5">
        <v>66200</v>
      </c>
      <c r="E336">
        <v>123538</v>
      </c>
      <c r="F336" s="5">
        <f t="shared" si="32"/>
        <v>186.61329305135951</v>
      </c>
      <c r="G336" t="s">
        <v>20</v>
      </c>
      <c r="H336">
        <v>1113</v>
      </c>
      <c r="I336">
        <f t="shared" si="33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4"/>
        <v>music</v>
      </c>
      <c r="R336" t="str">
        <f t="shared" si="35"/>
        <v>rock</v>
      </c>
      <c r="S336" s="10">
        <f t="shared" si="30"/>
        <v>43110.25</v>
      </c>
      <c r="T336" s="8">
        <f t="shared" si="31"/>
        <v>43117.25</v>
      </c>
    </row>
    <row r="337" spans="1:20" ht="19.5" x14ac:dyDescent="0.4">
      <c r="A337">
        <v>335</v>
      </c>
      <c r="B337" t="s">
        <v>722</v>
      </c>
      <c r="C337" s="3" t="s">
        <v>723</v>
      </c>
      <c r="D337" s="5">
        <v>173800</v>
      </c>
      <c r="E337">
        <v>198628</v>
      </c>
      <c r="F337" s="5">
        <f t="shared" si="32"/>
        <v>114.28538550057536</v>
      </c>
      <c r="G337" t="s">
        <v>20</v>
      </c>
      <c r="H337">
        <v>2283</v>
      </c>
      <c r="I337">
        <f t="shared" si="33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4"/>
        <v>music</v>
      </c>
      <c r="R337" t="str">
        <f t="shared" si="35"/>
        <v>rock</v>
      </c>
      <c r="S337" s="10">
        <f t="shared" si="30"/>
        <v>43784.25</v>
      </c>
      <c r="T337" s="8">
        <f t="shared" si="31"/>
        <v>43797.25</v>
      </c>
    </row>
    <row r="338" spans="1:20" ht="19.5" x14ac:dyDescent="0.4">
      <c r="A338">
        <v>336</v>
      </c>
      <c r="B338" t="s">
        <v>724</v>
      </c>
      <c r="C338" s="3" t="s">
        <v>725</v>
      </c>
      <c r="D338" s="5">
        <v>70700</v>
      </c>
      <c r="E338">
        <v>68602</v>
      </c>
      <c r="F338" s="5">
        <f t="shared" si="32"/>
        <v>97.032531824611041</v>
      </c>
      <c r="G338" t="s">
        <v>14</v>
      </c>
      <c r="H338">
        <v>1072</v>
      </c>
      <c r="I338">
        <f t="shared" si="33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4"/>
        <v>music</v>
      </c>
      <c r="R338" t="str">
        <f t="shared" si="35"/>
        <v>rock</v>
      </c>
      <c r="S338" s="10">
        <f t="shared" si="30"/>
        <v>40527.25</v>
      </c>
      <c r="T338" s="8">
        <f t="shared" si="31"/>
        <v>40528.25</v>
      </c>
    </row>
    <row r="339" spans="1:20" ht="19.5" x14ac:dyDescent="0.4">
      <c r="A339">
        <v>337</v>
      </c>
      <c r="B339" t="s">
        <v>726</v>
      </c>
      <c r="C339" s="3" t="s">
        <v>727</v>
      </c>
      <c r="D339" s="5">
        <v>94500</v>
      </c>
      <c r="E339">
        <v>116064</v>
      </c>
      <c r="F339" s="5">
        <f t="shared" si="32"/>
        <v>122.81904761904762</v>
      </c>
      <c r="G339" t="s">
        <v>20</v>
      </c>
      <c r="H339">
        <v>1095</v>
      </c>
      <c r="I339">
        <f t="shared" si="33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4"/>
        <v>theater</v>
      </c>
      <c r="R339" t="str">
        <f t="shared" si="35"/>
        <v>plays</v>
      </c>
      <c r="S339" s="10">
        <f t="shared" si="30"/>
        <v>43780.25</v>
      </c>
      <c r="T339" s="8">
        <f t="shared" si="31"/>
        <v>43781.25</v>
      </c>
    </row>
    <row r="340" spans="1:20" ht="19.5" x14ac:dyDescent="0.4">
      <c r="A340">
        <v>338</v>
      </c>
      <c r="B340" t="s">
        <v>728</v>
      </c>
      <c r="C340" s="3" t="s">
        <v>729</v>
      </c>
      <c r="D340" s="5">
        <v>69800</v>
      </c>
      <c r="E340">
        <v>125042</v>
      </c>
      <c r="F340" s="5">
        <f t="shared" si="32"/>
        <v>179.14326647564468</v>
      </c>
      <c r="G340" t="s">
        <v>20</v>
      </c>
      <c r="H340">
        <v>1690</v>
      </c>
      <c r="I340">
        <f t="shared" si="3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4"/>
        <v>theater</v>
      </c>
      <c r="R340" t="str">
        <f t="shared" si="35"/>
        <v>plays</v>
      </c>
      <c r="S340" s="10">
        <f t="shared" si="30"/>
        <v>40821.208333333336</v>
      </c>
      <c r="T340" s="8">
        <f t="shared" si="31"/>
        <v>40851.208333333336</v>
      </c>
    </row>
    <row r="341" spans="1:20" ht="19.5" x14ac:dyDescent="0.4">
      <c r="A341">
        <v>339</v>
      </c>
      <c r="B341" t="s">
        <v>730</v>
      </c>
      <c r="C341" s="3" t="s">
        <v>731</v>
      </c>
      <c r="D341" s="5">
        <v>136300</v>
      </c>
      <c r="E341">
        <v>108974</v>
      </c>
      <c r="F341" s="5">
        <f t="shared" si="32"/>
        <v>79.951577402787962</v>
      </c>
      <c r="G341" t="s">
        <v>74</v>
      </c>
      <c r="H341">
        <v>1297</v>
      </c>
      <c r="I341">
        <f t="shared" si="33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4"/>
        <v>theater</v>
      </c>
      <c r="R341" t="str">
        <f t="shared" si="35"/>
        <v>plays</v>
      </c>
      <c r="S341" s="10">
        <f t="shared" si="30"/>
        <v>42949.208333333328</v>
      </c>
      <c r="T341" s="8">
        <f t="shared" si="31"/>
        <v>42963.208333333328</v>
      </c>
    </row>
    <row r="342" spans="1:20" ht="19.5" x14ac:dyDescent="0.4">
      <c r="A342">
        <v>340</v>
      </c>
      <c r="B342" t="s">
        <v>732</v>
      </c>
      <c r="C342" s="3" t="s">
        <v>733</v>
      </c>
      <c r="D342" s="5">
        <v>37100</v>
      </c>
      <c r="E342">
        <v>34964</v>
      </c>
      <c r="F342" s="5">
        <f t="shared" si="32"/>
        <v>94.242587601078171</v>
      </c>
      <c r="G342" t="s">
        <v>14</v>
      </c>
      <c r="H342">
        <v>393</v>
      </c>
      <c r="I342">
        <f t="shared" si="33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4"/>
        <v>photography</v>
      </c>
      <c r="R342" t="str">
        <f t="shared" si="35"/>
        <v>photography books</v>
      </c>
      <c r="S342" s="10">
        <f t="shared" si="30"/>
        <v>40889.25</v>
      </c>
      <c r="T342" s="8">
        <f t="shared" si="31"/>
        <v>40890.25</v>
      </c>
    </row>
    <row r="343" spans="1:20" ht="19.5" x14ac:dyDescent="0.4">
      <c r="A343">
        <v>341</v>
      </c>
      <c r="B343" t="s">
        <v>734</v>
      </c>
      <c r="C343" s="3" t="s">
        <v>735</v>
      </c>
      <c r="D343" s="5">
        <v>114300</v>
      </c>
      <c r="E343">
        <v>96777</v>
      </c>
      <c r="F343" s="5">
        <f t="shared" si="32"/>
        <v>84.669291338582681</v>
      </c>
      <c r="G343" t="s">
        <v>14</v>
      </c>
      <c r="H343">
        <v>1257</v>
      </c>
      <c r="I343">
        <f t="shared" si="3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4"/>
        <v>music</v>
      </c>
      <c r="R343" t="str">
        <f t="shared" si="35"/>
        <v>indie rock</v>
      </c>
      <c r="S343" s="10">
        <f t="shared" si="30"/>
        <v>42244.208333333328</v>
      </c>
      <c r="T343" s="8">
        <f t="shared" si="31"/>
        <v>42251.208333333328</v>
      </c>
    </row>
    <row r="344" spans="1:20" ht="19.5" x14ac:dyDescent="0.4">
      <c r="A344">
        <v>342</v>
      </c>
      <c r="B344" t="s">
        <v>736</v>
      </c>
      <c r="C344" s="3" t="s">
        <v>737</v>
      </c>
      <c r="D344" s="5">
        <v>47900</v>
      </c>
      <c r="E344">
        <v>31864</v>
      </c>
      <c r="F344" s="5">
        <f t="shared" si="32"/>
        <v>66.521920668058456</v>
      </c>
      <c r="G344" t="s">
        <v>14</v>
      </c>
      <c r="H344">
        <v>328</v>
      </c>
      <c r="I344">
        <f t="shared" si="33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4"/>
        <v>theater</v>
      </c>
      <c r="R344" t="str">
        <f t="shared" si="35"/>
        <v>plays</v>
      </c>
      <c r="S344" s="10">
        <f t="shared" si="30"/>
        <v>41475.208333333336</v>
      </c>
      <c r="T344" s="8">
        <f t="shared" si="31"/>
        <v>41487.208333333336</v>
      </c>
    </row>
    <row r="345" spans="1:20" ht="19.5" x14ac:dyDescent="0.4">
      <c r="A345">
        <v>343</v>
      </c>
      <c r="B345" t="s">
        <v>738</v>
      </c>
      <c r="C345" s="3" t="s">
        <v>739</v>
      </c>
      <c r="D345" s="5">
        <v>9000</v>
      </c>
      <c r="E345">
        <v>4853</v>
      </c>
      <c r="F345" s="5">
        <f t="shared" si="32"/>
        <v>53.922222222222224</v>
      </c>
      <c r="G345" t="s">
        <v>14</v>
      </c>
      <c r="H345">
        <v>147</v>
      </c>
      <c r="I345">
        <f t="shared" si="33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4"/>
        <v>theater</v>
      </c>
      <c r="R345" t="str">
        <f t="shared" si="35"/>
        <v>plays</v>
      </c>
      <c r="S345" s="10">
        <f t="shared" si="30"/>
        <v>41597.25</v>
      </c>
      <c r="T345" s="8">
        <f t="shared" si="31"/>
        <v>41650.25</v>
      </c>
    </row>
    <row r="346" spans="1:20" ht="19.5" x14ac:dyDescent="0.4">
      <c r="A346">
        <v>344</v>
      </c>
      <c r="B346" t="s">
        <v>740</v>
      </c>
      <c r="C346" s="3" t="s">
        <v>741</v>
      </c>
      <c r="D346" s="5">
        <v>197600</v>
      </c>
      <c r="E346">
        <v>82959</v>
      </c>
      <c r="F346" s="5">
        <f t="shared" si="32"/>
        <v>41.983299595141702</v>
      </c>
      <c r="G346" t="s">
        <v>14</v>
      </c>
      <c r="H346">
        <v>830</v>
      </c>
      <c r="I346">
        <f t="shared" si="33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4"/>
        <v>games</v>
      </c>
      <c r="R346" t="str">
        <f t="shared" si="35"/>
        <v>video games</v>
      </c>
      <c r="S346" s="10">
        <f t="shared" si="30"/>
        <v>43122.25</v>
      </c>
      <c r="T346" s="8">
        <f t="shared" si="31"/>
        <v>43162.25</v>
      </c>
    </row>
    <row r="347" spans="1:20" ht="19.5" x14ac:dyDescent="0.4">
      <c r="A347">
        <v>345</v>
      </c>
      <c r="B347" t="s">
        <v>742</v>
      </c>
      <c r="C347" s="3" t="s">
        <v>743</v>
      </c>
      <c r="D347" s="5">
        <v>157600</v>
      </c>
      <c r="E347">
        <v>23159</v>
      </c>
      <c r="F347" s="5">
        <f t="shared" si="32"/>
        <v>14.69479695431472</v>
      </c>
      <c r="G347" t="s">
        <v>14</v>
      </c>
      <c r="H347">
        <v>331</v>
      </c>
      <c r="I347">
        <f t="shared" si="33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4"/>
        <v>film &amp; video</v>
      </c>
      <c r="R347" t="str">
        <f t="shared" si="35"/>
        <v>drama</v>
      </c>
      <c r="S347" s="10">
        <f t="shared" si="30"/>
        <v>42194.208333333328</v>
      </c>
      <c r="T347" s="8">
        <f t="shared" si="31"/>
        <v>42195.208333333328</v>
      </c>
    </row>
    <row r="348" spans="1:20" ht="19.5" x14ac:dyDescent="0.4">
      <c r="A348">
        <v>346</v>
      </c>
      <c r="B348" t="s">
        <v>744</v>
      </c>
      <c r="C348" s="3" t="s">
        <v>745</v>
      </c>
      <c r="D348" s="5">
        <v>8000</v>
      </c>
      <c r="E348">
        <v>2758</v>
      </c>
      <c r="F348" s="5">
        <f t="shared" si="32"/>
        <v>34.475000000000001</v>
      </c>
      <c r="G348" t="s">
        <v>14</v>
      </c>
      <c r="H348">
        <v>25</v>
      </c>
      <c r="I348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4"/>
        <v>music</v>
      </c>
      <c r="R348" t="str">
        <f t="shared" si="35"/>
        <v>indie rock</v>
      </c>
      <c r="S348" s="10">
        <f t="shared" si="30"/>
        <v>42971.208333333328</v>
      </c>
      <c r="T348" s="8">
        <f t="shared" si="31"/>
        <v>43026.208333333328</v>
      </c>
    </row>
    <row r="349" spans="1:20" ht="19.5" x14ac:dyDescent="0.4">
      <c r="A349">
        <v>347</v>
      </c>
      <c r="B349" t="s">
        <v>746</v>
      </c>
      <c r="C349" s="3" t="s">
        <v>747</v>
      </c>
      <c r="D349" s="5">
        <v>900</v>
      </c>
      <c r="E349">
        <v>12607</v>
      </c>
      <c r="F349" s="5">
        <f t="shared" si="32"/>
        <v>1400.7777777777778</v>
      </c>
      <c r="G349" t="s">
        <v>20</v>
      </c>
      <c r="H349">
        <v>191</v>
      </c>
      <c r="I349">
        <f t="shared" si="3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4"/>
        <v>technology</v>
      </c>
      <c r="R349" t="str">
        <f t="shared" si="35"/>
        <v>web</v>
      </c>
      <c r="S349" s="10">
        <f t="shared" si="30"/>
        <v>42046.25</v>
      </c>
      <c r="T349" s="8">
        <f t="shared" si="31"/>
        <v>42070.25</v>
      </c>
    </row>
    <row r="350" spans="1:20" ht="19.5" x14ac:dyDescent="0.4">
      <c r="A350">
        <v>348</v>
      </c>
      <c r="B350" t="s">
        <v>748</v>
      </c>
      <c r="C350" s="3" t="s">
        <v>749</v>
      </c>
      <c r="D350" s="5">
        <v>199000</v>
      </c>
      <c r="E350">
        <v>142823</v>
      </c>
      <c r="F350" s="5">
        <f t="shared" si="32"/>
        <v>71.770351758793964</v>
      </c>
      <c r="G350" t="s">
        <v>14</v>
      </c>
      <c r="H350">
        <v>3483</v>
      </c>
      <c r="I350">
        <f t="shared" si="33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4"/>
        <v>food</v>
      </c>
      <c r="R350" t="str">
        <f t="shared" si="35"/>
        <v>food trucks</v>
      </c>
      <c r="S350" s="10">
        <f t="shared" si="30"/>
        <v>42782.25</v>
      </c>
      <c r="T350" s="8">
        <f t="shared" si="31"/>
        <v>42795.25</v>
      </c>
    </row>
    <row r="351" spans="1:20" ht="19.5" x14ac:dyDescent="0.4">
      <c r="A351">
        <v>349</v>
      </c>
      <c r="B351" t="s">
        <v>750</v>
      </c>
      <c r="C351" s="3" t="s">
        <v>751</v>
      </c>
      <c r="D351" s="5">
        <v>180800</v>
      </c>
      <c r="E351">
        <v>95958</v>
      </c>
      <c r="F351" s="5">
        <f t="shared" si="32"/>
        <v>53.074115044247783</v>
      </c>
      <c r="G351" t="s">
        <v>14</v>
      </c>
      <c r="H351">
        <v>923</v>
      </c>
      <c r="I351">
        <f t="shared" si="33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4"/>
        <v>theater</v>
      </c>
      <c r="R351" t="str">
        <f t="shared" si="35"/>
        <v>plays</v>
      </c>
      <c r="S351" s="10">
        <f t="shared" si="30"/>
        <v>42930.208333333328</v>
      </c>
      <c r="T351" s="8">
        <f t="shared" si="31"/>
        <v>42960.208333333328</v>
      </c>
    </row>
    <row r="352" spans="1:20" ht="19.5" x14ac:dyDescent="0.4">
      <c r="A352">
        <v>350</v>
      </c>
      <c r="B352" t="s">
        <v>752</v>
      </c>
      <c r="C352" s="3" t="s">
        <v>753</v>
      </c>
      <c r="D352" s="5">
        <v>100</v>
      </c>
      <c r="E352">
        <v>5</v>
      </c>
      <c r="F352" s="5">
        <f t="shared" si="32"/>
        <v>5</v>
      </c>
      <c r="G352" t="s">
        <v>14</v>
      </c>
      <c r="H352">
        <v>1</v>
      </c>
      <c r="I352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4"/>
        <v>music</v>
      </c>
      <c r="R352" t="str">
        <f t="shared" si="35"/>
        <v>jazz</v>
      </c>
      <c r="S352" s="10">
        <f t="shared" si="30"/>
        <v>42144.208333333328</v>
      </c>
      <c r="T352" s="8">
        <f t="shared" si="31"/>
        <v>42162.208333333328</v>
      </c>
    </row>
    <row r="353" spans="1:20" ht="19.5" x14ac:dyDescent="0.4">
      <c r="A353">
        <v>351</v>
      </c>
      <c r="B353" t="s">
        <v>754</v>
      </c>
      <c r="C353" s="3" t="s">
        <v>755</v>
      </c>
      <c r="D353" s="5">
        <v>74100</v>
      </c>
      <c r="E353">
        <v>94631</v>
      </c>
      <c r="F353" s="5">
        <f t="shared" si="32"/>
        <v>127.70715249662618</v>
      </c>
      <c r="G353" t="s">
        <v>20</v>
      </c>
      <c r="H353">
        <v>2013</v>
      </c>
      <c r="I353">
        <f t="shared" si="33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4"/>
        <v>music</v>
      </c>
      <c r="R353" t="str">
        <f t="shared" si="35"/>
        <v>rock</v>
      </c>
      <c r="S353" s="10">
        <f t="shared" si="30"/>
        <v>42240.208333333328</v>
      </c>
      <c r="T353" s="8">
        <f t="shared" si="31"/>
        <v>42254.208333333328</v>
      </c>
    </row>
    <row r="354" spans="1:20" ht="19.5" x14ac:dyDescent="0.4">
      <c r="A354">
        <v>352</v>
      </c>
      <c r="B354" t="s">
        <v>756</v>
      </c>
      <c r="C354" s="3" t="s">
        <v>757</v>
      </c>
      <c r="D354" s="5">
        <v>2800</v>
      </c>
      <c r="E354">
        <v>977</v>
      </c>
      <c r="F354" s="5">
        <f t="shared" si="32"/>
        <v>34.892857142857139</v>
      </c>
      <c r="G354" t="s">
        <v>14</v>
      </c>
      <c r="H354">
        <v>33</v>
      </c>
      <c r="I354">
        <f t="shared" si="33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4"/>
        <v>theater</v>
      </c>
      <c r="R354" t="str">
        <f t="shared" si="35"/>
        <v>plays</v>
      </c>
      <c r="S354" s="10">
        <f t="shared" si="30"/>
        <v>42315.25</v>
      </c>
      <c r="T354" s="8">
        <f t="shared" si="31"/>
        <v>42323.25</v>
      </c>
    </row>
    <row r="355" spans="1:20" ht="19.5" x14ac:dyDescent="0.4">
      <c r="A355">
        <v>353</v>
      </c>
      <c r="B355" t="s">
        <v>758</v>
      </c>
      <c r="C355" s="3" t="s">
        <v>759</v>
      </c>
      <c r="D355" s="5">
        <v>33600</v>
      </c>
      <c r="E355">
        <v>137961</v>
      </c>
      <c r="F355" s="5">
        <f t="shared" si="32"/>
        <v>410.59821428571428</v>
      </c>
      <c r="G355" t="s">
        <v>20</v>
      </c>
      <c r="H355">
        <v>1703</v>
      </c>
      <c r="I355">
        <f t="shared" si="3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4"/>
        <v>theater</v>
      </c>
      <c r="R355" t="str">
        <f t="shared" si="35"/>
        <v>plays</v>
      </c>
      <c r="S355" s="10">
        <f t="shared" si="30"/>
        <v>43651.208333333328</v>
      </c>
      <c r="T355" s="8">
        <f t="shared" si="31"/>
        <v>43652.208333333328</v>
      </c>
    </row>
    <row r="356" spans="1:20" ht="19.5" x14ac:dyDescent="0.4">
      <c r="A356">
        <v>354</v>
      </c>
      <c r="B356" t="s">
        <v>760</v>
      </c>
      <c r="C356" s="3" t="s">
        <v>761</v>
      </c>
      <c r="D356" s="5">
        <v>6100</v>
      </c>
      <c r="E356">
        <v>7548</v>
      </c>
      <c r="F356" s="5">
        <f t="shared" si="32"/>
        <v>123.73770491803278</v>
      </c>
      <c r="G356" t="s">
        <v>20</v>
      </c>
      <c r="H356">
        <v>80</v>
      </c>
      <c r="I356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4"/>
        <v>film &amp; video</v>
      </c>
      <c r="R356" t="str">
        <f t="shared" si="35"/>
        <v>documentary</v>
      </c>
      <c r="S356" s="10">
        <f t="shared" si="30"/>
        <v>41520.208333333336</v>
      </c>
      <c r="T356" s="8">
        <f t="shared" si="31"/>
        <v>41527.208333333336</v>
      </c>
    </row>
    <row r="357" spans="1:20" ht="19.5" x14ac:dyDescent="0.4">
      <c r="A357">
        <v>355</v>
      </c>
      <c r="B357" t="s">
        <v>762</v>
      </c>
      <c r="C357" s="3" t="s">
        <v>763</v>
      </c>
      <c r="D357" s="5">
        <v>3800</v>
      </c>
      <c r="E357">
        <v>2241</v>
      </c>
      <c r="F357" s="5">
        <f t="shared" si="32"/>
        <v>58.973684210526315</v>
      </c>
      <c r="G357" t="s">
        <v>47</v>
      </c>
      <c r="H357">
        <v>86</v>
      </c>
      <c r="I357">
        <f t="shared" si="33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4"/>
        <v>technology</v>
      </c>
      <c r="R357" t="str">
        <f t="shared" si="35"/>
        <v>wearables</v>
      </c>
      <c r="S357" s="10">
        <f t="shared" si="30"/>
        <v>42757.25</v>
      </c>
      <c r="T357" s="8">
        <f t="shared" si="31"/>
        <v>42797.25</v>
      </c>
    </row>
    <row r="358" spans="1:20" ht="19.5" x14ac:dyDescent="0.4">
      <c r="A358">
        <v>356</v>
      </c>
      <c r="B358" t="s">
        <v>764</v>
      </c>
      <c r="C358" s="3" t="s">
        <v>765</v>
      </c>
      <c r="D358" s="5">
        <v>9300</v>
      </c>
      <c r="E358">
        <v>3431</v>
      </c>
      <c r="F358" s="5">
        <f t="shared" si="32"/>
        <v>36.892473118279568</v>
      </c>
      <c r="G358" t="s">
        <v>14</v>
      </c>
      <c r="H358">
        <v>40</v>
      </c>
      <c r="I358">
        <f t="shared" si="33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4"/>
        <v>theater</v>
      </c>
      <c r="R358" t="str">
        <f t="shared" si="35"/>
        <v>plays</v>
      </c>
      <c r="S358" s="10">
        <f t="shared" si="30"/>
        <v>40922.25</v>
      </c>
      <c r="T358" s="8">
        <f t="shared" si="31"/>
        <v>40931.25</v>
      </c>
    </row>
    <row r="359" spans="1:20" ht="19.5" x14ac:dyDescent="0.4">
      <c r="A359">
        <v>357</v>
      </c>
      <c r="B359" t="s">
        <v>766</v>
      </c>
      <c r="C359" s="3" t="s">
        <v>767</v>
      </c>
      <c r="D359" s="5">
        <v>2300</v>
      </c>
      <c r="E359">
        <v>4253</v>
      </c>
      <c r="F359" s="5">
        <f t="shared" si="32"/>
        <v>184.91304347826087</v>
      </c>
      <c r="G359" t="s">
        <v>20</v>
      </c>
      <c r="H359">
        <v>41</v>
      </c>
      <c r="I359">
        <f t="shared" si="33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4"/>
        <v>games</v>
      </c>
      <c r="R359" t="str">
        <f t="shared" si="35"/>
        <v>video games</v>
      </c>
      <c r="S359" s="10">
        <f t="shared" si="30"/>
        <v>42250.208333333328</v>
      </c>
      <c r="T359" s="8">
        <f t="shared" si="31"/>
        <v>42275.208333333328</v>
      </c>
    </row>
    <row r="360" spans="1:20" ht="19.5" x14ac:dyDescent="0.4">
      <c r="A360">
        <v>358</v>
      </c>
      <c r="B360" t="s">
        <v>768</v>
      </c>
      <c r="C360" s="3" t="s">
        <v>769</v>
      </c>
      <c r="D360" s="5">
        <v>9700</v>
      </c>
      <c r="E360">
        <v>1146</v>
      </c>
      <c r="F360" s="5">
        <f t="shared" si="32"/>
        <v>11.814432989690722</v>
      </c>
      <c r="G360" t="s">
        <v>14</v>
      </c>
      <c r="H360">
        <v>23</v>
      </c>
      <c r="I360">
        <f t="shared" si="33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4"/>
        <v>photography</v>
      </c>
      <c r="R360" t="str">
        <f t="shared" si="35"/>
        <v>photography books</v>
      </c>
      <c r="S360" s="10">
        <f t="shared" si="30"/>
        <v>43322.208333333328</v>
      </c>
      <c r="T360" s="8">
        <f t="shared" si="31"/>
        <v>43325.208333333328</v>
      </c>
    </row>
    <row r="361" spans="1:20" ht="19.5" x14ac:dyDescent="0.4">
      <c r="A361">
        <v>359</v>
      </c>
      <c r="B361" t="s">
        <v>770</v>
      </c>
      <c r="C361" s="3" t="s">
        <v>771</v>
      </c>
      <c r="D361" s="5">
        <v>4000</v>
      </c>
      <c r="E361">
        <v>11948</v>
      </c>
      <c r="F361" s="5">
        <f t="shared" si="32"/>
        <v>298.7</v>
      </c>
      <c r="G361" t="s">
        <v>20</v>
      </c>
      <c r="H361">
        <v>187</v>
      </c>
      <c r="I361">
        <f t="shared" si="33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4"/>
        <v>film &amp; video</v>
      </c>
      <c r="R361" t="str">
        <f t="shared" si="35"/>
        <v>animation</v>
      </c>
      <c r="S361" s="10">
        <f t="shared" si="30"/>
        <v>40782.208333333336</v>
      </c>
      <c r="T361" s="8">
        <f t="shared" si="31"/>
        <v>40789.208333333336</v>
      </c>
    </row>
    <row r="362" spans="1:20" ht="19.5" x14ac:dyDescent="0.4">
      <c r="A362">
        <v>360</v>
      </c>
      <c r="B362" t="s">
        <v>772</v>
      </c>
      <c r="C362" s="3" t="s">
        <v>773</v>
      </c>
      <c r="D362" s="5">
        <v>59700</v>
      </c>
      <c r="E362">
        <v>135132</v>
      </c>
      <c r="F362" s="5">
        <f t="shared" si="32"/>
        <v>226.35175879396985</v>
      </c>
      <c r="G362" t="s">
        <v>20</v>
      </c>
      <c r="H362">
        <v>2875</v>
      </c>
      <c r="I362">
        <f t="shared" si="33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4"/>
        <v>theater</v>
      </c>
      <c r="R362" t="str">
        <f t="shared" si="35"/>
        <v>plays</v>
      </c>
      <c r="S362" s="10">
        <f t="shared" si="30"/>
        <v>40544.25</v>
      </c>
      <c r="T362" s="8">
        <f t="shared" si="31"/>
        <v>40558.25</v>
      </c>
    </row>
    <row r="363" spans="1:20" ht="19.5" x14ac:dyDescent="0.4">
      <c r="A363">
        <v>361</v>
      </c>
      <c r="B363" t="s">
        <v>774</v>
      </c>
      <c r="C363" s="3" t="s">
        <v>775</v>
      </c>
      <c r="D363" s="5">
        <v>5500</v>
      </c>
      <c r="E363">
        <v>9546</v>
      </c>
      <c r="F363" s="5">
        <f t="shared" si="32"/>
        <v>173.56363636363636</v>
      </c>
      <c r="G363" t="s">
        <v>20</v>
      </c>
      <c r="H363">
        <v>88</v>
      </c>
      <c r="I363">
        <f t="shared" si="33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4"/>
        <v>theater</v>
      </c>
      <c r="R363" t="str">
        <f t="shared" si="35"/>
        <v>plays</v>
      </c>
      <c r="S363" s="10">
        <f t="shared" si="30"/>
        <v>43015.208333333328</v>
      </c>
      <c r="T363" s="8">
        <f t="shared" si="31"/>
        <v>43039.208333333328</v>
      </c>
    </row>
    <row r="364" spans="1:20" ht="19.5" x14ac:dyDescent="0.4">
      <c r="A364">
        <v>362</v>
      </c>
      <c r="B364" t="s">
        <v>776</v>
      </c>
      <c r="C364" s="3" t="s">
        <v>777</v>
      </c>
      <c r="D364" s="5">
        <v>3700</v>
      </c>
      <c r="E364">
        <v>13755</v>
      </c>
      <c r="F364" s="5">
        <f t="shared" si="32"/>
        <v>371.75675675675677</v>
      </c>
      <c r="G364" t="s">
        <v>20</v>
      </c>
      <c r="H364">
        <v>191</v>
      </c>
      <c r="I364">
        <f t="shared" si="33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4"/>
        <v>music</v>
      </c>
      <c r="R364" t="str">
        <f t="shared" si="35"/>
        <v>rock</v>
      </c>
      <c r="S364" s="10">
        <f t="shared" si="30"/>
        <v>40570.25</v>
      </c>
      <c r="T364" s="8">
        <f t="shared" si="31"/>
        <v>40608.25</v>
      </c>
    </row>
    <row r="365" spans="1:20" ht="19.5" x14ac:dyDescent="0.4">
      <c r="A365">
        <v>363</v>
      </c>
      <c r="B365" t="s">
        <v>778</v>
      </c>
      <c r="C365" s="3" t="s">
        <v>779</v>
      </c>
      <c r="D365" s="5">
        <v>5200</v>
      </c>
      <c r="E365">
        <v>8330</v>
      </c>
      <c r="F365" s="5">
        <f t="shared" si="32"/>
        <v>160.19230769230771</v>
      </c>
      <c r="G365" t="s">
        <v>20</v>
      </c>
      <c r="H365">
        <v>139</v>
      </c>
      <c r="I365">
        <f t="shared" si="33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4"/>
        <v>music</v>
      </c>
      <c r="R365" t="str">
        <f t="shared" si="35"/>
        <v>rock</v>
      </c>
      <c r="S365" s="10">
        <f t="shared" si="30"/>
        <v>40904.25</v>
      </c>
      <c r="T365" s="8">
        <f t="shared" si="31"/>
        <v>40905.25</v>
      </c>
    </row>
    <row r="366" spans="1:20" ht="19.5" x14ac:dyDescent="0.4">
      <c r="A366">
        <v>364</v>
      </c>
      <c r="B366" t="s">
        <v>780</v>
      </c>
      <c r="C366" s="3" t="s">
        <v>781</v>
      </c>
      <c r="D366" s="5">
        <v>900</v>
      </c>
      <c r="E366">
        <v>14547</v>
      </c>
      <c r="F366" s="5">
        <f t="shared" si="32"/>
        <v>1616.3333333333335</v>
      </c>
      <c r="G366" t="s">
        <v>20</v>
      </c>
      <c r="H366">
        <v>186</v>
      </c>
      <c r="I366">
        <f t="shared" si="3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4"/>
        <v>music</v>
      </c>
      <c r="R366" t="str">
        <f t="shared" si="35"/>
        <v>indie rock</v>
      </c>
      <c r="S366" s="10">
        <f t="shared" si="30"/>
        <v>43164.25</v>
      </c>
      <c r="T366" s="8">
        <f t="shared" si="31"/>
        <v>43194.208333333328</v>
      </c>
    </row>
    <row r="367" spans="1:20" ht="19.5" x14ac:dyDescent="0.4">
      <c r="A367">
        <v>365</v>
      </c>
      <c r="B367" t="s">
        <v>782</v>
      </c>
      <c r="C367" s="3" t="s">
        <v>783</v>
      </c>
      <c r="D367" s="5">
        <v>1600</v>
      </c>
      <c r="E367">
        <v>11735</v>
      </c>
      <c r="F367" s="5">
        <f t="shared" si="32"/>
        <v>733.4375</v>
      </c>
      <c r="G367" t="s">
        <v>20</v>
      </c>
      <c r="H367">
        <v>112</v>
      </c>
      <c r="I367">
        <f t="shared" si="33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4"/>
        <v>theater</v>
      </c>
      <c r="R367" t="str">
        <f t="shared" si="35"/>
        <v>plays</v>
      </c>
      <c r="S367" s="10">
        <f t="shared" si="30"/>
        <v>42733.25</v>
      </c>
      <c r="T367" s="8">
        <f t="shared" si="31"/>
        <v>42760.25</v>
      </c>
    </row>
    <row r="368" spans="1:20" ht="19.5" x14ac:dyDescent="0.4">
      <c r="A368">
        <v>366</v>
      </c>
      <c r="B368" t="s">
        <v>784</v>
      </c>
      <c r="C368" s="3" t="s">
        <v>785</v>
      </c>
      <c r="D368" s="5">
        <v>1800</v>
      </c>
      <c r="E368">
        <v>10658</v>
      </c>
      <c r="F368" s="5">
        <f t="shared" si="32"/>
        <v>592.11111111111109</v>
      </c>
      <c r="G368" t="s">
        <v>20</v>
      </c>
      <c r="H368">
        <v>101</v>
      </c>
      <c r="I368">
        <f t="shared" si="33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4"/>
        <v>theater</v>
      </c>
      <c r="R368" t="str">
        <f t="shared" si="35"/>
        <v>plays</v>
      </c>
      <c r="S368" s="10">
        <f t="shared" si="30"/>
        <v>40546.25</v>
      </c>
      <c r="T368" s="8">
        <f t="shared" si="31"/>
        <v>40547.25</v>
      </c>
    </row>
    <row r="369" spans="1:20" ht="19.5" x14ac:dyDescent="0.4">
      <c r="A369">
        <v>367</v>
      </c>
      <c r="B369" t="s">
        <v>786</v>
      </c>
      <c r="C369" s="3" t="s">
        <v>787</v>
      </c>
      <c r="D369" s="5">
        <v>9900</v>
      </c>
      <c r="E369">
        <v>1870</v>
      </c>
      <c r="F369" s="5">
        <f t="shared" si="32"/>
        <v>18.888888888888889</v>
      </c>
      <c r="G369" t="s">
        <v>14</v>
      </c>
      <c r="H369">
        <v>75</v>
      </c>
      <c r="I369">
        <f t="shared" si="33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4"/>
        <v>theater</v>
      </c>
      <c r="R369" t="str">
        <f t="shared" si="35"/>
        <v>plays</v>
      </c>
      <c r="S369" s="10">
        <f t="shared" si="30"/>
        <v>41930.208333333336</v>
      </c>
      <c r="T369" s="8">
        <f t="shared" si="31"/>
        <v>41954.25</v>
      </c>
    </row>
    <row r="370" spans="1:20" ht="19.5" x14ac:dyDescent="0.4">
      <c r="A370">
        <v>368</v>
      </c>
      <c r="B370" t="s">
        <v>788</v>
      </c>
      <c r="C370" s="3" t="s">
        <v>789</v>
      </c>
      <c r="D370" s="5">
        <v>5200</v>
      </c>
      <c r="E370">
        <v>14394</v>
      </c>
      <c r="F370" s="5">
        <f t="shared" si="32"/>
        <v>276.80769230769232</v>
      </c>
      <c r="G370" t="s">
        <v>20</v>
      </c>
      <c r="H370">
        <v>206</v>
      </c>
      <c r="I370">
        <f t="shared" si="33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4"/>
        <v>film &amp; video</v>
      </c>
      <c r="R370" t="str">
        <f t="shared" si="35"/>
        <v>documentary</v>
      </c>
      <c r="S370" s="10">
        <f t="shared" si="30"/>
        <v>40464.208333333336</v>
      </c>
      <c r="T370" s="8">
        <f t="shared" si="31"/>
        <v>40487.208333333336</v>
      </c>
    </row>
    <row r="371" spans="1:20" ht="19.5" x14ac:dyDescent="0.4">
      <c r="A371">
        <v>369</v>
      </c>
      <c r="B371" t="s">
        <v>790</v>
      </c>
      <c r="C371" s="3" t="s">
        <v>791</v>
      </c>
      <c r="D371" s="5">
        <v>5400</v>
      </c>
      <c r="E371">
        <v>14743</v>
      </c>
      <c r="F371" s="5">
        <f t="shared" si="32"/>
        <v>273.01851851851848</v>
      </c>
      <c r="G371" t="s">
        <v>20</v>
      </c>
      <c r="H371">
        <v>154</v>
      </c>
      <c r="I371">
        <f t="shared" si="33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4"/>
        <v>film &amp; video</v>
      </c>
      <c r="R371" t="str">
        <f t="shared" si="35"/>
        <v>television</v>
      </c>
      <c r="S371" s="10">
        <f t="shared" si="30"/>
        <v>41308.25</v>
      </c>
      <c r="T371" s="8">
        <f t="shared" si="31"/>
        <v>41347.208333333336</v>
      </c>
    </row>
    <row r="372" spans="1:20" ht="19.5" x14ac:dyDescent="0.4">
      <c r="A372">
        <v>370</v>
      </c>
      <c r="B372" t="s">
        <v>792</v>
      </c>
      <c r="C372" s="3" t="s">
        <v>793</v>
      </c>
      <c r="D372" s="5">
        <v>112300</v>
      </c>
      <c r="E372">
        <v>178965</v>
      </c>
      <c r="F372" s="5">
        <f t="shared" si="32"/>
        <v>159.36331255565449</v>
      </c>
      <c r="G372" t="s">
        <v>20</v>
      </c>
      <c r="H372">
        <v>5966</v>
      </c>
      <c r="I372">
        <f t="shared" si="33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4"/>
        <v>theater</v>
      </c>
      <c r="R372" t="str">
        <f t="shared" si="35"/>
        <v>plays</v>
      </c>
      <c r="S372" s="10">
        <f t="shared" si="30"/>
        <v>43570.208333333328</v>
      </c>
      <c r="T372" s="8">
        <f t="shared" si="31"/>
        <v>43576.208333333328</v>
      </c>
    </row>
    <row r="373" spans="1:20" ht="19.5" x14ac:dyDescent="0.4">
      <c r="A373">
        <v>371</v>
      </c>
      <c r="B373" t="s">
        <v>794</v>
      </c>
      <c r="C373" s="3" t="s">
        <v>795</v>
      </c>
      <c r="D373" s="5">
        <v>189200</v>
      </c>
      <c r="E373">
        <v>128410</v>
      </c>
      <c r="F373" s="5">
        <f t="shared" si="32"/>
        <v>67.869978858350947</v>
      </c>
      <c r="G373" t="s">
        <v>14</v>
      </c>
      <c r="H373">
        <v>2176</v>
      </c>
      <c r="I373">
        <f t="shared" si="33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4"/>
        <v>theater</v>
      </c>
      <c r="R373" t="str">
        <f t="shared" si="35"/>
        <v>plays</v>
      </c>
      <c r="S373" s="10">
        <f t="shared" si="30"/>
        <v>42043.25</v>
      </c>
      <c r="T373" s="8">
        <f t="shared" si="31"/>
        <v>42094.208333333328</v>
      </c>
    </row>
    <row r="374" spans="1:20" ht="33.75" x14ac:dyDescent="0.4">
      <c r="A374">
        <v>372</v>
      </c>
      <c r="B374" t="s">
        <v>796</v>
      </c>
      <c r="C374" s="3" t="s">
        <v>797</v>
      </c>
      <c r="D374" s="5">
        <v>900</v>
      </c>
      <c r="E374">
        <v>14324</v>
      </c>
      <c r="F374" s="5">
        <f t="shared" si="32"/>
        <v>1591.5555555555554</v>
      </c>
      <c r="G374" t="s">
        <v>20</v>
      </c>
      <c r="H374">
        <v>169</v>
      </c>
      <c r="I374">
        <f t="shared" si="33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4"/>
        <v>film &amp; video</v>
      </c>
      <c r="R374" t="str">
        <f t="shared" si="35"/>
        <v>documentary</v>
      </c>
      <c r="S374" s="10">
        <f t="shared" si="30"/>
        <v>42012.25</v>
      </c>
      <c r="T374" s="8">
        <f t="shared" si="31"/>
        <v>42032.25</v>
      </c>
    </row>
    <row r="375" spans="1:20" ht="19.5" x14ac:dyDescent="0.4">
      <c r="A375">
        <v>373</v>
      </c>
      <c r="B375" t="s">
        <v>798</v>
      </c>
      <c r="C375" s="3" t="s">
        <v>799</v>
      </c>
      <c r="D375" s="5">
        <v>22500</v>
      </c>
      <c r="E375">
        <v>164291</v>
      </c>
      <c r="F375" s="5">
        <f t="shared" si="32"/>
        <v>730.18222222222221</v>
      </c>
      <c r="G375" t="s">
        <v>20</v>
      </c>
      <c r="H375">
        <v>2106</v>
      </c>
      <c r="I375">
        <f t="shared" si="3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4"/>
        <v>theater</v>
      </c>
      <c r="R375" t="str">
        <f t="shared" si="35"/>
        <v>plays</v>
      </c>
      <c r="S375" s="10">
        <f t="shared" si="30"/>
        <v>42964.208333333328</v>
      </c>
      <c r="T375" s="8">
        <f t="shared" si="31"/>
        <v>42972.208333333328</v>
      </c>
    </row>
    <row r="376" spans="1:20" ht="33.75" x14ac:dyDescent="0.4">
      <c r="A376">
        <v>374</v>
      </c>
      <c r="B376" t="s">
        <v>800</v>
      </c>
      <c r="C376" s="3" t="s">
        <v>801</v>
      </c>
      <c r="D376" s="5">
        <v>167400</v>
      </c>
      <c r="E376">
        <v>22073</v>
      </c>
      <c r="F376" s="5">
        <f t="shared" si="32"/>
        <v>13.185782556750297</v>
      </c>
      <c r="G376" t="s">
        <v>14</v>
      </c>
      <c r="H376">
        <v>441</v>
      </c>
      <c r="I376">
        <f t="shared" si="33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4"/>
        <v>film &amp; video</v>
      </c>
      <c r="R376" t="str">
        <f t="shared" si="35"/>
        <v>documentary</v>
      </c>
      <c r="S376" s="10">
        <f t="shared" si="30"/>
        <v>43476.25</v>
      </c>
      <c r="T376" s="8">
        <f t="shared" si="31"/>
        <v>43481.25</v>
      </c>
    </row>
    <row r="377" spans="1:20" ht="33.75" x14ac:dyDescent="0.4">
      <c r="A377">
        <v>375</v>
      </c>
      <c r="B377" t="s">
        <v>802</v>
      </c>
      <c r="C377" s="3" t="s">
        <v>803</v>
      </c>
      <c r="D377" s="5">
        <v>2700</v>
      </c>
      <c r="E377">
        <v>1479</v>
      </c>
      <c r="F377" s="5">
        <f t="shared" si="32"/>
        <v>54.777777777777779</v>
      </c>
      <c r="G377" t="s">
        <v>14</v>
      </c>
      <c r="H377">
        <v>25</v>
      </c>
      <c r="I377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4"/>
        <v>music</v>
      </c>
      <c r="R377" t="str">
        <f t="shared" si="35"/>
        <v>indie rock</v>
      </c>
      <c r="S377" s="10">
        <f t="shared" si="30"/>
        <v>42293.208333333328</v>
      </c>
      <c r="T377" s="8">
        <f t="shared" si="31"/>
        <v>42350.25</v>
      </c>
    </row>
    <row r="378" spans="1:20" ht="19.5" x14ac:dyDescent="0.4">
      <c r="A378">
        <v>376</v>
      </c>
      <c r="B378" t="s">
        <v>804</v>
      </c>
      <c r="C378" s="3" t="s">
        <v>805</v>
      </c>
      <c r="D378" s="5">
        <v>3400</v>
      </c>
      <c r="E378">
        <v>12275</v>
      </c>
      <c r="F378" s="5">
        <f t="shared" si="32"/>
        <v>361.02941176470591</v>
      </c>
      <c r="G378" t="s">
        <v>20</v>
      </c>
      <c r="H378">
        <v>131</v>
      </c>
      <c r="I378">
        <f t="shared" si="33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4"/>
        <v>music</v>
      </c>
      <c r="R378" t="str">
        <f t="shared" si="35"/>
        <v>rock</v>
      </c>
      <c r="S378" s="10">
        <f t="shared" si="30"/>
        <v>41826.208333333336</v>
      </c>
      <c r="T378" s="8">
        <f t="shared" si="31"/>
        <v>41832.208333333336</v>
      </c>
    </row>
    <row r="379" spans="1:20" ht="19.5" x14ac:dyDescent="0.4">
      <c r="A379">
        <v>377</v>
      </c>
      <c r="B379" t="s">
        <v>806</v>
      </c>
      <c r="C379" s="3" t="s">
        <v>807</v>
      </c>
      <c r="D379" s="5">
        <v>49700</v>
      </c>
      <c r="E379">
        <v>5098</v>
      </c>
      <c r="F379" s="5">
        <f t="shared" si="32"/>
        <v>10.257545271629779</v>
      </c>
      <c r="G379" t="s">
        <v>14</v>
      </c>
      <c r="H379">
        <v>127</v>
      </c>
      <c r="I379">
        <f t="shared" si="33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4"/>
        <v>theater</v>
      </c>
      <c r="R379" t="str">
        <f t="shared" si="35"/>
        <v>plays</v>
      </c>
      <c r="S379" s="10">
        <f t="shared" si="30"/>
        <v>43760.208333333328</v>
      </c>
      <c r="T379" s="8">
        <f t="shared" si="31"/>
        <v>43774.25</v>
      </c>
    </row>
    <row r="380" spans="1:20" ht="19.5" x14ac:dyDescent="0.4">
      <c r="A380">
        <v>378</v>
      </c>
      <c r="B380" t="s">
        <v>808</v>
      </c>
      <c r="C380" s="3" t="s">
        <v>809</v>
      </c>
      <c r="D380" s="5">
        <v>178200</v>
      </c>
      <c r="E380">
        <v>24882</v>
      </c>
      <c r="F380" s="5">
        <f t="shared" si="32"/>
        <v>13.962962962962964</v>
      </c>
      <c r="G380" t="s">
        <v>14</v>
      </c>
      <c r="H380">
        <v>355</v>
      </c>
      <c r="I380">
        <f t="shared" si="33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4"/>
        <v>film &amp; video</v>
      </c>
      <c r="R380" t="str">
        <f t="shared" si="35"/>
        <v>documentary</v>
      </c>
      <c r="S380" s="10">
        <f t="shared" si="30"/>
        <v>43241.208333333328</v>
      </c>
      <c r="T380" s="8">
        <f t="shared" si="31"/>
        <v>43279.208333333328</v>
      </c>
    </row>
    <row r="381" spans="1:20" ht="19.5" x14ac:dyDescent="0.4">
      <c r="A381">
        <v>379</v>
      </c>
      <c r="B381" t="s">
        <v>810</v>
      </c>
      <c r="C381" s="3" t="s">
        <v>811</v>
      </c>
      <c r="D381" s="5">
        <v>7200</v>
      </c>
      <c r="E381">
        <v>2912</v>
      </c>
      <c r="F381" s="5">
        <f t="shared" si="32"/>
        <v>40.444444444444443</v>
      </c>
      <c r="G381" t="s">
        <v>14</v>
      </c>
      <c r="H381">
        <v>44</v>
      </c>
      <c r="I381">
        <f t="shared" si="3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4"/>
        <v>theater</v>
      </c>
      <c r="R381" t="str">
        <f t="shared" si="35"/>
        <v>plays</v>
      </c>
      <c r="S381" s="10">
        <f t="shared" si="30"/>
        <v>40843.208333333336</v>
      </c>
      <c r="T381" s="8">
        <f t="shared" si="31"/>
        <v>40857.25</v>
      </c>
    </row>
    <row r="382" spans="1:20" ht="33.75" x14ac:dyDescent="0.4">
      <c r="A382">
        <v>380</v>
      </c>
      <c r="B382" t="s">
        <v>812</v>
      </c>
      <c r="C382" s="3" t="s">
        <v>813</v>
      </c>
      <c r="D382" s="5">
        <v>2500</v>
      </c>
      <c r="E382">
        <v>4008</v>
      </c>
      <c r="F382" s="5">
        <f t="shared" si="32"/>
        <v>160.32</v>
      </c>
      <c r="G382" t="s">
        <v>20</v>
      </c>
      <c r="H382">
        <v>84</v>
      </c>
      <c r="I382">
        <f t="shared" si="33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4"/>
        <v>theater</v>
      </c>
      <c r="R382" t="str">
        <f t="shared" si="35"/>
        <v>plays</v>
      </c>
      <c r="S382" s="10">
        <f t="shared" si="30"/>
        <v>41448.208333333336</v>
      </c>
      <c r="T382" s="8">
        <f t="shared" si="31"/>
        <v>41453.208333333336</v>
      </c>
    </row>
    <row r="383" spans="1:20" ht="19.5" x14ac:dyDescent="0.4">
      <c r="A383">
        <v>381</v>
      </c>
      <c r="B383" t="s">
        <v>814</v>
      </c>
      <c r="C383" s="3" t="s">
        <v>815</v>
      </c>
      <c r="D383" s="5">
        <v>5300</v>
      </c>
      <c r="E383">
        <v>9749</v>
      </c>
      <c r="F383" s="5">
        <f t="shared" si="32"/>
        <v>183.9433962264151</v>
      </c>
      <c r="G383" t="s">
        <v>20</v>
      </c>
      <c r="H383">
        <v>155</v>
      </c>
      <c r="I383">
        <f t="shared" si="33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4"/>
        <v>theater</v>
      </c>
      <c r="R383" t="str">
        <f t="shared" si="35"/>
        <v>plays</v>
      </c>
      <c r="S383" s="10">
        <f t="shared" si="30"/>
        <v>42163.208333333328</v>
      </c>
      <c r="T383" s="8">
        <f t="shared" si="31"/>
        <v>42209.208333333328</v>
      </c>
    </row>
    <row r="384" spans="1:20" ht="33.75" x14ac:dyDescent="0.4">
      <c r="A384">
        <v>382</v>
      </c>
      <c r="B384" t="s">
        <v>816</v>
      </c>
      <c r="C384" s="3" t="s">
        <v>817</v>
      </c>
      <c r="D384" s="5">
        <v>9100</v>
      </c>
      <c r="E384">
        <v>5803</v>
      </c>
      <c r="F384" s="5">
        <f t="shared" si="32"/>
        <v>63.769230769230766</v>
      </c>
      <c r="G384" t="s">
        <v>14</v>
      </c>
      <c r="H384">
        <v>67</v>
      </c>
      <c r="I384">
        <f t="shared" si="33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4"/>
        <v>photography</v>
      </c>
      <c r="R384" t="str">
        <f t="shared" si="35"/>
        <v>photography books</v>
      </c>
      <c r="S384" s="10">
        <f t="shared" si="30"/>
        <v>43024.208333333328</v>
      </c>
      <c r="T384" s="8">
        <f t="shared" si="31"/>
        <v>43043.208333333328</v>
      </c>
    </row>
    <row r="385" spans="1:20" ht="19.5" x14ac:dyDescent="0.4">
      <c r="A385">
        <v>383</v>
      </c>
      <c r="B385" t="s">
        <v>818</v>
      </c>
      <c r="C385" s="3" t="s">
        <v>819</v>
      </c>
      <c r="D385" s="5">
        <v>6300</v>
      </c>
      <c r="E385">
        <v>14199</v>
      </c>
      <c r="F385" s="5">
        <f t="shared" si="32"/>
        <v>225.38095238095238</v>
      </c>
      <c r="G385" t="s">
        <v>20</v>
      </c>
      <c r="H385">
        <v>189</v>
      </c>
      <c r="I385">
        <f t="shared" si="33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4"/>
        <v>food</v>
      </c>
      <c r="R385" t="str">
        <f t="shared" si="35"/>
        <v>food trucks</v>
      </c>
      <c r="S385" s="10">
        <f t="shared" si="30"/>
        <v>43509.25</v>
      </c>
      <c r="T385" s="8">
        <f t="shared" si="31"/>
        <v>43515.25</v>
      </c>
    </row>
    <row r="386" spans="1:20" ht="19.5" x14ac:dyDescent="0.4">
      <c r="A386">
        <v>384</v>
      </c>
      <c r="B386" t="s">
        <v>820</v>
      </c>
      <c r="C386" s="3" t="s">
        <v>821</v>
      </c>
      <c r="D386" s="5">
        <v>114400</v>
      </c>
      <c r="E386">
        <v>196779</v>
      </c>
      <c r="F386" s="5">
        <f t="shared" si="32"/>
        <v>172.00961538461539</v>
      </c>
      <c r="G386" t="s">
        <v>20</v>
      </c>
      <c r="H386">
        <v>4799</v>
      </c>
      <c r="I386">
        <f t="shared" si="33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4"/>
        <v>film &amp; video</v>
      </c>
      <c r="R386" t="str">
        <f t="shared" si="35"/>
        <v>documentary</v>
      </c>
      <c r="S386" s="10">
        <f t="shared" ref="S386:S449" si="36">(((L386/60)/60)/24)+DATE(1970,1,1)</f>
        <v>42776.25</v>
      </c>
      <c r="T386" s="8">
        <f t="shared" ref="T386:T449" si="37">(((M386/60)/60)/24)+DATE(1970,1,1)</f>
        <v>42803.25</v>
      </c>
    </row>
    <row r="387" spans="1:20" ht="33.75" x14ac:dyDescent="0.4">
      <c r="A387">
        <v>385</v>
      </c>
      <c r="B387" t="s">
        <v>822</v>
      </c>
      <c r="C387" s="3" t="s">
        <v>823</v>
      </c>
      <c r="D387" s="5">
        <v>38900</v>
      </c>
      <c r="E387">
        <v>56859</v>
      </c>
      <c r="F387" s="5">
        <f t="shared" ref="F387:F450" si="38">(E387/D387)*100</f>
        <v>146.16709511568124</v>
      </c>
      <c r="G387" t="s">
        <v>20</v>
      </c>
      <c r="H387">
        <v>1137</v>
      </c>
      <c r="I387">
        <f t="shared" ref="I387:I450" si="39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40">LEFT(P387, SEARCH("/", P387) - 1)</f>
        <v>publishing</v>
      </c>
      <c r="R387" t="str">
        <f t="shared" ref="R387:R450" si="41">MID(P387,SEARCH("/",P387)+1,LEN(P387))</f>
        <v>nonfiction</v>
      </c>
      <c r="S387" s="10">
        <f t="shared" si="36"/>
        <v>43553.208333333328</v>
      </c>
      <c r="T387" s="8">
        <f t="shared" si="37"/>
        <v>43585.208333333328</v>
      </c>
    </row>
    <row r="388" spans="1:20" ht="33.75" x14ac:dyDescent="0.4">
      <c r="A388">
        <v>386</v>
      </c>
      <c r="B388" t="s">
        <v>824</v>
      </c>
      <c r="C388" s="3" t="s">
        <v>825</v>
      </c>
      <c r="D388" s="5">
        <v>135500</v>
      </c>
      <c r="E388">
        <v>103554</v>
      </c>
      <c r="F388" s="5">
        <f t="shared" si="38"/>
        <v>76.42361623616236</v>
      </c>
      <c r="G388" t="s">
        <v>14</v>
      </c>
      <c r="H388">
        <v>1068</v>
      </c>
      <c r="I388">
        <f t="shared" si="39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40"/>
        <v>theater</v>
      </c>
      <c r="R388" t="str">
        <f t="shared" si="41"/>
        <v>plays</v>
      </c>
      <c r="S388" s="10">
        <f t="shared" si="36"/>
        <v>40355.208333333336</v>
      </c>
      <c r="T388" s="8">
        <f t="shared" si="37"/>
        <v>40367.208333333336</v>
      </c>
    </row>
    <row r="389" spans="1:20" ht="19.5" x14ac:dyDescent="0.4">
      <c r="A389">
        <v>387</v>
      </c>
      <c r="B389" t="s">
        <v>826</v>
      </c>
      <c r="C389" s="3" t="s">
        <v>827</v>
      </c>
      <c r="D389" s="5">
        <v>109000</v>
      </c>
      <c r="E389">
        <v>42795</v>
      </c>
      <c r="F389" s="5">
        <f t="shared" si="38"/>
        <v>39.261467889908261</v>
      </c>
      <c r="G389" t="s">
        <v>14</v>
      </c>
      <c r="H389">
        <v>424</v>
      </c>
      <c r="I389">
        <f t="shared" si="39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40"/>
        <v>technology</v>
      </c>
      <c r="R389" t="str">
        <f t="shared" si="41"/>
        <v>wearables</v>
      </c>
      <c r="S389" s="10">
        <f t="shared" si="36"/>
        <v>41072.208333333336</v>
      </c>
      <c r="T389" s="8">
        <f t="shared" si="37"/>
        <v>41077.208333333336</v>
      </c>
    </row>
    <row r="390" spans="1:20" ht="19.5" x14ac:dyDescent="0.4">
      <c r="A390">
        <v>388</v>
      </c>
      <c r="B390" t="s">
        <v>828</v>
      </c>
      <c r="C390" s="3" t="s">
        <v>829</v>
      </c>
      <c r="D390" s="5">
        <v>114800</v>
      </c>
      <c r="E390">
        <v>12938</v>
      </c>
      <c r="F390" s="5">
        <f t="shared" si="38"/>
        <v>11.270034843205574</v>
      </c>
      <c r="G390" t="s">
        <v>74</v>
      </c>
      <c r="H390">
        <v>145</v>
      </c>
      <c r="I390">
        <f t="shared" si="39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0"/>
        <v>music</v>
      </c>
      <c r="R390" t="str">
        <f t="shared" si="41"/>
        <v>indie rock</v>
      </c>
      <c r="S390" s="10">
        <f t="shared" si="36"/>
        <v>40912.25</v>
      </c>
      <c r="T390" s="8">
        <f t="shared" si="37"/>
        <v>40914.25</v>
      </c>
    </row>
    <row r="391" spans="1:20" ht="19.5" x14ac:dyDescent="0.4">
      <c r="A391">
        <v>389</v>
      </c>
      <c r="B391" t="s">
        <v>830</v>
      </c>
      <c r="C391" s="3" t="s">
        <v>831</v>
      </c>
      <c r="D391" s="5">
        <v>83000</v>
      </c>
      <c r="E391">
        <v>101352</v>
      </c>
      <c r="F391" s="5">
        <f t="shared" si="38"/>
        <v>122.11084337349398</v>
      </c>
      <c r="G391" t="s">
        <v>20</v>
      </c>
      <c r="H391">
        <v>1152</v>
      </c>
      <c r="I391">
        <f t="shared" si="39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0"/>
        <v>theater</v>
      </c>
      <c r="R391" t="str">
        <f t="shared" si="41"/>
        <v>plays</v>
      </c>
      <c r="S391" s="10">
        <f t="shared" si="36"/>
        <v>40479.208333333336</v>
      </c>
      <c r="T391" s="8">
        <f t="shared" si="37"/>
        <v>40506.25</v>
      </c>
    </row>
    <row r="392" spans="1:20" ht="19.5" x14ac:dyDescent="0.4">
      <c r="A392">
        <v>390</v>
      </c>
      <c r="B392" t="s">
        <v>832</v>
      </c>
      <c r="C392" s="3" t="s">
        <v>833</v>
      </c>
      <c r="D392" s="5">
        <v>2400</v>
      </c>
      <c r="E392">
        <v>4477</v>
      </c>
      <c r="F392" s="5">
        <f t="shared" si="38"/>
        <v>186.54166666666669</v>
      </c>
      <c r="G392" t="s">
        <v>20</v>
      </c>
      <c r="H392">
        <v>50</v>
      </c>
      <c r="I392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0"/>
        <v>photography</v>
      </c>
      <c r="R392" t="str">
        <f t="shared" si="41"/>
        <v>photography books</v>
      </c>
      <c r="S392" s="10">
        <f t="shared" si="36"/>
        <v>41530.208333333336</v>
      </c>
      <c r="T392" s="8">
        <f t="shared" si="37"/>
        <v>41545.208333333336</v>
      </c>
    </row>
    <row r="393" spans="1:20" ht="19.5" x14ac:dyDescent="0.4">
      <c r="A393">
        <v>391</v>
      </c>
      <c r="B393" t="s">
        <v>834</v>
      </c>
      <c r="C393" s="3" t="s">
        <v>835</v>
      </c>
      <c r="D393" s="5">
        <v>60400</v>
      </c>
      <c r="E393">
        <v>4393</v>
      </c>
      <c r="F393" s="5">
        <f t="shared" si="38"/>
        <v>7.2731788079470201</v>
      </c>
      <c r="G393" t="s">
        <v>14</v>
      </c>
      <c r="H393">
        <v>151</v>
      </c>
      <c r="I393">
        <f t="shared" si="39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40"/>
        <v>publishing</v>
      </c>
      <c r="R393" t="str">
        <f t="shared" si="41"/>
        <v>nonfiction</v>
      </c>
      <c r="S393" s="10">
        <f t="shared" si="36"/>
        <v>41653.25</v>
      </c>
      <c r="T393" s="8">
        <f t="shared" si="37"/>
        <v>41655.25</v>
      </c>
    </row>
    <row r="394" spans="1:20" ht="33.75" x14ac:dyDescent="0.4">
      <c r="A394">
        <v>392</v>
      </c>
      <c r="B394" t="s">
        <v>836</v>
      </c>
      <c r="C394" s="3" t="s">
        <v>837</v>
      </c>
      <c r="D394" s="5">
        <v>102900</v>
      </c>
      <c r="E394">
        <v>67546</v>
      </c>
      <c r="F394" s="5">
        <f t="shared" si="38"/>
        <v>65.642371234207957</v>
      </c>
      <c r="G394" t="s">
        <v>14</v>
      </c>
      <c r="H394">
        <v>1608</v>
      </c>
      <c r="I394">
        <f t="shared" si="39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40"/>
        <v>technology</v>
      </c>
      <c r="R394" t="str">
        <f t="shared" si="41"/>
        <v>wearables</v>
      </c>
      <c r="S394" s="10">
        <f t="shared" si="36"/>
        <v>40549.25</v>
      </c>
      <c r="T394" s="8">
        <f t="shared" si="37"/>
        <v>40551.25</v>
      </c>
    </row>
    <row r="395" spans="1:20" ht="19.5" x14ac:dyDescent="0.4">
      <c r="A395">
        <v>393</v>
      </c>
      <c r="B395" t="s">
        <v>838</v>
      </c>
      <c r="C395" s="3" t="s">
        <v>839</v>
      </c>
      <c r="D395" s="5">
        <v>62800</v>
      </c>
      <c r="E395">
        <v>143788</v>
      </c>
      <c r="F395" s="5">
        <f t="shared" si="38"/>
        <v>228.96178343949046</v>
      </c>
      <c r="G395" t="s">
        <v>20</v>
      </c>
      <c r="H395">
        <v>3059</v>
      </c>
      <c r="I395">
        <f t="shared" si="39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0"/>
        <v>music</v>
      </c>
      <c r="R395" t="str">
        <f t="shared" si="41"/>
        <v>jazz</v>
      </c>
      <c r="S395" s="10">
        <f t="shared" si="36"/>
        <v>42933.208333333328</v>
      </c>
      <c r="T395" s="8">
        <f t="shared" si="37"/>
        <v>42934.208333333328</v>
      </c>
    </row>
    <row r="396" spans="1:20" ht="19.5" x14ac:dyDescent="0.4">
      <c r="A396">
        <v>394</v>
      </c>
      <c r="B396" t="s">
        <v>840</v>
      </c>
      <c r="C396" s="3" t="s">
        <v>841</v>
      </c>
      <c r="D396" s="5">
        <v>800</v>
      </c>
      <c r="E396">
        <v>3755</v>
      </c>
      <c r="F396" s="5">
        <f t="shared" si="38"/>
        <v>469.37499999999994</v>
      </c>
      <c r="G396" t="s">
        <v>20</v>
      </c>
      <c r="H396">
        <v>34</v>
      </c>
      <c r="I396">
        <f t="shared" si="39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0"/>
        <v>film &amp; video</v>
      </c>
      <c r="R396" t="str">
        <f t="shared" si="41"/>
        <v>documentary</v>
      </c>
      <c r="S396" s="10">
        <f t="shared" si="36"/>
        <v>41484.208333333336</v>
      </c>
      <c r="T396" s="8">
        <f t="shared" si="37"/>
        <v>41494.208333333336</v>
      </c>
    </row>
    <row r="397" spans="1:20" ht="33.75" x14ac:dyDescent="0.4">
      <c r="A397">
        <v>395</v>
      </c>
      <c r="B397" t="s">
        <v>295</v>
      </c>
      <c r="C397" s="3" t="s">
        <v>842</v>
      </c>
      <c r="D397" s="5">
        <v>7100</v>
      </c>
      <c r="E397">
        <v>9238</v>
      </c>
      <c r="F397" s="5">
        <f t="shared" si="38"/>
        <v>130.11267605633802</v>
      </c>
      <c r="G397" t="s">
        <v>20</v>
      </c>
      <c r="H397">
        <v>220</v>
      </c>
      <c r="I397">
        <f t="shared" si="39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0"/>
        <v>theater</v>
      </c>
      <c r="R397" t="str">
        <f t="shared" si="41"/>
        <v>plays</v>
      </c>
      <c r="S397" s="10">
        <f t="shared" si="36"/>
        <v>40885.25</v>
      </c>
      <c r="T397" s="8">
        <f t="shared" si="37"/>
        <v>40886.25</v>
      </c>
    </row>
    <row r="398" spans="1:20" ht="19.5" x14ac:dyDescent="0.4">
      <c r="A398">
        <v>396</v>
      </c>
      <c r="B398" t="s">
        <v>843</v>
      </c>
      <c r="C398" s="3" t="s">
        <v>844</v>
      </c>
      <c r="D398" s="5">
        <v>46100</v>
      </c>
      <c r="E398">
        <v>77012</v>
      </c>
      <c r="F398" s="5">
        <f t="shared" si="38"/>
        <v>167.05422993492408</v>
      </c>
      <c r="G398" t="s">
        <v>20</v>
      </c>
      <c r="H398">
        <v>1604</v>
      </c>
      <c r="I398">
        <f t="shared" si="39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0"/>
        <v>film &amp; video</v>
      </c>
      <c r="R398" t="str">
        <f t="shared" si="41"/>
        <v>drama</v>
      </c>
      <c r="S398" s="10">
        <f t="shared" si="36"/>
        <v>43378.208333333328</v>
      </c>
      <c r="T398" s="8">
        <f t="shared" si="37"/>
        <v>43386.208333333328</v>
      </c>
    </row>
    <row r="399" spans="1:20" ht="19.5" x14ac:dyDescent="0.4">
      <c r="A399">
        <v>397</v>
      </c>
      <c r="B399" t="s">
        <v>845</v>
      </c>
      <c r="C399" s="3" t="s">
        <v>846</v>
      </c>
      <c r="D399" s="5">
        <v>8100</v>
      </c>
      <c r="E399">
        <v>14083</v>
      </c>
      <c r="F399" s="5">
        <f t="shared" si="38"/>
        <v>173.8641975308642</v>
      </c>
      <c r="G399" t="s">
        <v>20</v>
      </c>
      <c r="H399">
        <v>454</v>
      </c>
      <c r="I399">
        <f t="shared" si="39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0"/>
        <v>music</v>
      </c>
      <c r="R399" t="str">
        <f t="shared" si="41"/>
        <v>rock</v>
      </c>
      <c r="S399" s="10">
        <f t="shared" si="36"/>
        <v>41417.208333333336</v>
      </c>
      <c r="T399" s="8">
        <f t="shared" si="37"/>
        <v>41423.208333333336</v>
      </c>
    </row>
    <row r="400" spans="1:20" ht="19.5" x14ac:dyDescent="0.4">
      <c r="A400">
        <v>398</v>
      </c>
      <c r="B400" t="s">
        <v>847</v>
      </c>
      <c r="C400" s="3" t="s">
        <v>848</v>
      </c>
      <c r="D400" s="5">
        <v>1700</v>
      </c>
      <c r="E400">
        <v>12202</v>
      </c>
      <c r="F400" s="5">
        <f t="shared" si="38"/>
        <v>717.76470588235293</v>
      </c>
      <c r="G400" t="s">
        <v>20</v>
      </c>
      <c r="H400">
        <v>123</v>
      </c>
      <c r="I400">
        <f t="shared" si="39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0"/>
        <v>film &amp; video</v>
      </c>
      <c r="R400" t="str">
        <f t="shared" si="41"/>
        <v>animation</v>
      </c>
      <c r="S400" s="10">
        <f t="shared" si="36"/>
        <v>43228.208333333328</v>
      </c>
      <c r="T400" s="8">
        <f t="shared" si="37"/>
        <v>43230.208333333328</v>
      </c>
    </row>
    <row r="401" spans="1:20" ht="19.5" x14ac:dyDescent="0.4">
      <c r="A401">
        <v>399</v>
      </c>
      <c r="B401" t="s">
        <v>849</v>
      </c>
      <c r="C401" s="3" t="s">
        <v>850</v>
      </c>
      <c r="D401" s="5">
        <v>97300</v>
      </c>
      <c r="E401">
        <v>62127</v>
      </c>
      <c r="F401" s="5">
        <f t="shared" si="38"/>
        <v>63.850976361767728</v>
      </c>
      <c r="G401" t="s">
        <v>14</v>
      </c>
      <c r="H401">
        <v>941</v>
      </c>
      <c r="I401">
        <f t="shared" si="39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40"/>
        <v>music</v>
      </c>
      <c r="R401" t="str">
        <f t="shared" si="41"/>
        <v>indie rock</v>
      </c>
      <c r="S401" s="10">
        <f t="shared" si="36"/>
        <v>40576.25</v>
      </c>
      <c r="T401" s="8">
        <f t="shared" si="37"/>
        <v>40583.25</v>
      </c>
    </row>
    <row r="402" spans="1:20" ht="33.75" x14ac:dyDescent="0.4">
      <c r="A402">
        <v>400</v>
      </c>
      <c r="B402" t="s">
        <v>851</v>
      </c>
      <c r="C402" s="3" t="s">
        <v>852</v>
      </c>
      <c r="D402" s="5">
        <v>100</v>
      </c>
      <c r="E402">
        <v>2</v>
      </c>
      <c r="F402" s="5">
        <f t="shared" si="38"/>
        <v>2</v>
      </c>
      <c r="G402" t="s">
        <v>14</v>
      </c>
      <c r="H402">
        <v>1</v>
      </c>
      <c r="I402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40"/>
        <v>photography</v>
      </c>
      <c r="R402" t="str">
        <f t="shared" si="41"/>
        <v>photography books</v>
      </c>
      <c r="S402" s="10">
        <f t="shared" si="36"/>
        <v>41502.208333333336</v>
      </c>
      <c r="T402" s="8">
        <f t="shared" si="37"/>
        <v>41524.208333333336</v>
      </c>
    </row>
    <row r="403" spans="1:20" ht="19.5" x14ac:dyDescent="0.4">
      <c r="A403">
        <v>401</v>
      </c>
      <c r="B403" t="s">
        <v>853</v>
      </c>
      <c r="C403" s="3" t="s">
        <v>854</v>
      </c>
      <c r="D403" s="5">
        <v>900</v>
      </c>
      <c r="E403">
        <v>13772</v>
      </c>
      <c r="F403" s="5">
        <f t="shared" si="38"/>
        <v>1530.2222222222222</v>
      </c>
      <c r="G403" t="s">
        <v>20</v>
      </c>
      <c r="H403">
        <v>299</v>
      </c>
      <c r="I403">
        <f t="shared" si="39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0"/>
        <v>theater</v>
      </c>
      <c r="R403" t="str">
        <f t="shared" si="41"/>
        <v>plays</v>
      </c>
      <c r="S403" s="10">
        <f t="shared" si="36"/>
        <v>43765.208333333328</v>
      </c>
      <c r="T403" s="8">
        <f t="shared" si="37"/>
        <v>43765.208333333328</v>
      </c>
    </row>
    <row r="404" spans="1:20" ht="19.5" x14ac:dyDescent="0.4">
      <c r="A404">
        <v>402</v>
      </c>
      <c r="B404" t="s">
        <v>855</v>
      </c>
      <c r="C404" s="3" t="s">
        <v>856</v>
      </c>
      <c r="D404" s="5">
        <v>7300</v>
      </c>
      <c r="E404">
        <v>2946</v>
      </c>
      <c r="F404" s="5">
        <f t="shared" si="38"/>
        <v>40.356164383561641</v>
      </c>
      <c r="G404" t="s">
        <v>14</v>
      </c>
      <c r="H404">
        <v>40</v>
      </c>
      <c r="I404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40"/>
        <v>film &amp; video</v>
      </c>
      <c r="R404" t="str">
        <f t="shared" si="41"/>
        <v>shorts</v>
      </c>
      <c r="S404" s="10">
        <f t="shared" si="36"/>
        <v>40914.25</v>
      </c>
      <c r="T404" s="8">
        <f t="shared" si="37"/>
        <v>40961.25</v>
      </c>
    </row>
    <row r="405" spans="1:20" ht="19.5" x14ac:dyDescent="0.4">
      <c r="A405">
        <v>403</v>
      </c>
      <c r="B405" t="s">
        <v>857</v>
      </c>
      <c r="C405" s="3" t="s">
        <v>858</v>
      </c>
      <c r="D405" s="5">
        <v>195800</v>
      </c>
      <c r="E405">
        <v>168820</v>
      </c>
      <c r="F405" s="5">
        <f t="shared" si="38"/>
        <v>86.220633299284984</v>
      </c>
      <c r="G405" t="s">
        <v>14</v>
      </c>
      <c r="H405">
        <v>3015</v>
      </c>
      <c r="I405">
        <f t="shared" si="39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40"/>
        <v>theater</v>
      </c>
      <c r="R405" t="str">
        <f t="shared" si="41"/>
        <v>plays</v>
      </c>
      <c r="S405" s="10">
        <f t="shared" si="36"/>
        <v>40310.208333333336</v>
      </c>
      <c r="T405" s="8">
        <f t="shared" si="37"/>
        <v>40346.208333333336</v>
      </c>
    </row>
    <row r="406" spans="1:20" ht="19.5" x14ac:dyDescent="0.4">
      <c r="A406">
        <v>404</v>
      </c>
      <c r="B406" t="s">
        <v>859</v>
      </c>
      <c r="C406" s="3" t="s">
        <v>860</v>
      </c>
      <c r="D406" s="5">
        <v>48900</v>
      </c>
      <c r="E406">
        <v>154321</v>
      </c>
      <c r="F406" s="5">
        <f t="shared" si="38"/>
        <v>315.58486707566465</v>
      </c>
      <c r="G406" t="s">
        <v>20</v>
      </c>
      <c r="H406">
        <v>2237</v>
      </c>
      <c r="I406">
        <f t="shared" si="39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0"/>
        <v>theater</v>
      </c>
      <c r="R406" t="str">
        <f t="shared" si="41"/>
        <v>plays</v>
      </c>
      <c r="S406" s="10">
        <f t="shared" si="36"/>
        <v>43053.25</v>
      </c>
      <c r="T406" s="8">
        <f t="shared" si="37"/>
        <v>43056.25</v>
      </c>
    </row>
    <row r="407" spans="1:20" ht="19.5" x14ac:dyDescent="0.4">
      <c r="A407">
        <v>405</v>
      </c>
      <c r="B407" t="s">
        <v>861</v>
      </c>
      <c r="C407" s="3" t="s">
        <v>862</v>
      </c>
      <c r="D407" s="5">
        <v>29600</v>
      </c>
      <c r="E407">
        <v>26527</v>
      </c>
      <c r="F407" s="5">
        <f t="shared" si="38"/>
        <v>89.618243243243242</v>
      </c>
      <c r="G407" t="s">
        <v>14</v>
      </c>
      <c r="H407">
        <v>435</v>
      </c>
      <c r="I407">
        <f t="shared" si="39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40"/>
        <v>theater</v>
      </c>
      <c r="R407" t="str">
        <f t="shared" si="41"/>
        <v>plays</v>
      </c>
      <c r="S407" s="10">
        <f t="shared" si="36"/>
        <v>43255.208333333328</v>
      </c>
      <c r="T407" s="8">
        <f t="shared" si="37"/>
        <v>43305.208333333328</v>
      </c>
    </row>
    <row r="408" spans="1:20" ht="19.5" x14ac:dyDescent="0.4">
      <c r="A408">
        <v>406</v>
      </c>
      <c r="B408" t="s">
        <v>863</v>
      </c>
      <c r="C408" s="3" t="s">
        <v>864</v>
      </c>
      <c r="D408" s="5">
        <v>39300</v>
      </c>
      <c r="E408">
        <v>71583</v>
      </c>
      <c r="F408" s="5">
        <f t="shared" si="38"/>
        <v>182.14503816793894</v>
      </c>
      <c r="G408" t="s">
        <v>20</v>
      </c>
      <c r="H408">
        <v>645</v>
      </c>
      <c r="I408">
        <f t="shared" si="39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0"/>
        <v>film &amp; video</v>
      </c>
      <c r="R408" t="str">
        <f t="shared" si="41"/>
        <v>documentary</v>
      </c>
      <c r="S408" s="10">
        <f t="shared" si="36"/>
        <v>41304.25</v>
      </c>
      <c r="T408" s="8">
        <f t="shared" si="37"/>
        <v>41316.25</v>
      </c>
    </row>
    <row r="409" spans="1:20" ht="19.5" x14ac:dyDescent="0.4">
      <c r="A409">
        <v>407</v>
      </c>
      <c r="B409" t="s">
        <v>865</v>
      </c>
      <c r="C409" s="3" t="s">
        <v>866</v>
      </c>
      <c r="D409" s="5">
        <v>3400</v>
      </c>
      <c r="E409">
        <v>12100</v>
      </c>
      <c r="F409" s="5">
        <f t="shared" si="38"/>
        <v>355.88235294117646</v>
      </c>
      <c r="G409" t="s">
        <v>20</v>
      </c>
      <c r="H409">
        <v>484</v>
      </c>
      <c r="I409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0"/>
        <v>theater</v>
      </c>
      <c r="R409" t="str">
        <f t="shared" si="41"/>
        <v>plays</v>
      </c>
      <c r="S409" s="10">
        <f t="shared" si="36"/>
        <v>43751.208333333328</v>
      </c>
      <c r="T409" s="8">
        <f t="shared" si="37"/>
        <v>43758.208333333328</v>
      </c>
    </row>
    <row r="410" spans="1:20" ht="19.5" x14ac:dyDescent="0.4">
      <c r="A410">
        <v>408</v>
      </c>
      <c r="B410" t="s">
        <v>867</v>
      </c>
      <c r="C410" s="3" t="s">
        <v>868</v>
      </c>
      <c r="D410" s="5">
        <v>9200</v>
      </c>
      <c r="E410">
        <v>12129</v>
      </c>
      <c r="F410" s="5">
        <f t="shared" si="38"/>
        <v>131.83695652173913</v>
      </c>
      <c r="G410" t="s">
        <v>20</v>
      </c>
      <c r="H410">
        <v>154</v>
      </c>
      <c r="I410">
        <f t="shared" si="39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0"/>
        <v>film &amp; video</v>
      </c>
      <c r="R410" t="str">
        <f t="shared" si="41"/>
        <v>documentary</v>
      </c>
      <c r="S410" s="10">
        <f t="shared" si="36"/>
        <v>42541.208333333328</v>
      </c>
      <c r="T410" s="8">
        <f t="shared" si="37"/>
        <v>42561.208333333328</v>
      </c>
    </row>
    <row r="411" spans="1:20" ht="19.5" x14ac:dyDescent="0.4">
      <c r="A411">
        <v>409</v>
      </c>
      <c r="B411" t="s">
        <v>243</v>
      </c>
      <c r="C411" s="3" t="s">
        <v>869</v>
      </c>
      <c r="D411" s="5">
        <v>135600</v>
      </c>
      <c r="E411">
        <v>62804</v>
      </c>
      <c r="F411" s="5">
        <f t="shared" si="38"/>
        <v>46.315634218289084</v>
      </c>
      <c r="G411" t="s">
        <v>14</v>
      </c>
      <c r="H411">
        <v>714</v>
      </c>
      <c r="I411">
        <f t="shared" si="39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40"/>
        <v>music</v>
      </c>
      <c r="R411" t="str">
        <f t="shared" si="41"/>
        <v>rock</v>
      </c>
      <c r="S411" s="10">
        <f t="shared" si="36"/>
        <v>42843.208333333328</v>
      </c>
      <c r="T411" s="8">
        <f t="shared" si="37"/>
        <v>42847.208333333328</v>
      </c>
    </row>
    <row r="412" spans="1:20" ht="19.5" x14ac:dyDescent="0.4">
      <c r="A412">
        <v>410</v>
      </c>
      <c r="B412" t="s">
        <v>870</v>
      </c>
      <c r="C412" s="3" t="s">
        <v>871</v>
      </c>
      <c r="D412" s="5">
        <v>153700</v>
      </c>
      <c r="E412">
        <v>55536</v>
      </c>
      <c r="F412" s="5">
        <f t="shared" si="38"/>
        <v>36.132726089785294</v>
      </c>
      <c r="G412" t="s">
        <v>47</v>
      </c>
      <c r="H412">
        <v>1111</v>
      </c>
      <c r="I412">
        <f t="shared" si="39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0"/>
        <v>games</v>
      </c>
      <c r="R412" t="str">
        <f t="shared" si="41"/>
        <v>mobile games</v>
      </c>
      <c r="S412" s="10">
        <f t="shared" si="36"/>
        <v>42122.208333333328</v>
      </c>
      <c r="T412" s="8">
        <f t="shared" si="37"/>
        <v>42122.208333333328</v>
      </c>
    </row>
    <row r="413" spans="1:20" ht="19.5" x14ac:dyDescent="0.4">
      <c r="A413">
        <v>411</v>
      </c>
      <c r="B413" t="s">
        <v>872</v>
      </c>
      <c r="C413" s="3" t="s">
        <v>873</v>
      </c>
      <c r="D413" s="5">
        <v>7800</v>
      </c>
      <c r="E413">
        <v>8161</v>
      </c>
      <c r="F413" s="5">
        <f t="shared" si="38"/>
        <v>104.62820512820512</v>
      </c>
      <c r="G413" t="s">
        <v>20</v>
      </c>
      <c r="H413">
        <v>82</v>
      </c>
      <c r="I413">
        <f t="shared" si="39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0"/>
        <v>theater</v>
      </c>
      <c r="R413" t="str">
        <f t="shared" si="41"/>
        <v>plays</v>
      </c>
      <c r="S413" s="10">
        <f t="shared" si="36"/>
        <v>42884.208333333328</v>
      </c>
      <c r="T413" s="8">
        <f t="shared" si="37"/>
        <v>42886.208333333328</v>
      </c>
    </row>
    <row r="414" spans="1:20" ht="19.5" x14ac:dyDescent="0.4">
      <c r="A414">
        <v>412</v>
      </c>
      <c r="B414" t="s">
        <v>874</v>
      </c>
      <c r="C414" s="3" t="s">
        <v>875</v>
      </c>
      <c r="D414" s="5">
        <v>2100</v>
      </c>
      <c r="E414">
        <v>14046</v>
      </c>
      <c r="F414" s="5">
        <f t="shared" si="38"/>
        <v>668.85714285714289</v>
      </c>
      <c r="G414" t="s">
        <v>20</v>
      </c>
      <c r="H414">
        <v>134</v>
      </c>
      <c r="I414">
        <f t="shared" si="39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0"/>
        <v>publishing</v>
      </c>
      <c r="R414" t="str">
        <f t="shared" si="41"/>
        <v>fiction</v>
      </c>
      <c r="S414" s="10">
        <f t="shared" si="36"/>
        <v>41642.25</v>
      </c>
      <c r="T414" s="8">
        <f t="shared" si="37"/>
        <v>41652.25</v>
      </c>
    </row>
    <row r="415" spans="1:20" ht="19.5" x14ac:dyDescent="0.4">
      <c r="A415">
        <v>413</v>
      </c>
      <c r="B415" t="s">
        <v>876</v>
      </c>
      <c r="C415" s="3" t="s">
        <v>877</v>
      </c>
      <c r="D415" s="5">
        <v>189500</v>
      </c>
      <c r="E415">
        <v>117628</v>
      </c>
      <c r="F415" s="5">
        <f t="shared" si="38"/>
        <v>62.072823218997364</v>
      </c>
      <c r="G415" t="s">
        <v>47</v>
      </c>
      <c r="H415">
        <v>1089</v>
      </c>
      <c r="I415">
        <f t="shared" si="39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0"/>
        <v>film &amp; video</v>
      </c>
      <c r="R415" t="str">
        <f t="shared" si="41"/>
        <v>animation</v>
      </c>
      <c r="S415" s="10">
        <f t="shared" si="36"/>
        <v>43431.25</v>
      </c>
      <c r="T415" s="8">
        <f t="shared" si="37"/>
        <v>43458.25</v>
      </c>
    </row>
    <row r="416" spans="1:20" ht="19.5" x14ac:dyDescent="0.4">
      <c r="A416">
        <v>414</v>
      </c>
      <c r="B416" t="s">
        <v>878</v>
      </c>
      <c r="C416" s="3" t="s">
        <v>879</v>
      </c>
      <c r="D416" s="5">
        <v>188200</v>
      </c>
      <c r="E416">
        <v>159405</v>
      </c>
      <c r="F416" s="5">
        <f t="shared" si="38"/>
        <v>84.699787460148784</v>
      </c>
      <c r="G416" t="s">
        <v>14</v>
      </c>
      <c r="H416">
        <v>5497</v>
      </c>
      <c r="I416">
        <f t="shared" si="39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40"/>
        <v>food</v>
      </c>
      <c r="R416" t="str">
        <f t="shared" si="41"/>
        <v>food trucks</v>
      </c>
      <c r="S416" s="10">
        <f t="shared" si="36"/>
        <v>40288.208333333336</v>
      </c>
      <c r="T416" s="8">
        <f t="shared" si="37"/>
        <v>40296.208333333336</v>
      </c>
    </row>
    <row r="417" spans="1:20" ht="19.5" x14ac:dyDescent="0.4">
      <c r="A417">
        <v>415</v>
      </c>
      <c r="B417" t="s">
        <v>880</v>
      </c>
      <c r="C417" s="3" t="s">
        <v>881</v>
      </c>
      <c r="D417" s="5">
        <v>113500</v>
      </c>
      <c r="E417">
        <v>12552</v>
      </c>
      <c r="F417" s="5">
        <f t="shared" si="38"/>
        <v>11.059030837004405</v>
      </c>
      <c r="G417" t="s">
        <v>14</v>
      </c>
      <c r="H417">
        <v>418</v>
      </c>
      <c r="I417">
        <f t="shared" si="39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40"/>
        <v>theater</v>
      </c>
      <c r="R417" t="str">
        <f t="shared" si="41"/>
        <v>plays</v>
      </c>
      <c r="S417" s="10">
        <f t="shared" si="36"/>
        <v>40921.25</v>
      </c>
      <c r="T417" s="8">
        <f t="shared" si="37"/>
        <v>40938.25</v>
      </c>
    </row>
    <row r="418" spans="1:20" ht="33.75" x14ac:dyDescent="0.4">
      <c r="A418">
        <v>416</v>
      </c>
      <c r="B418" t="s">
        <v>882</v>
      </c>
      <c r="C418" s="3" t="s">
        <v>883</v>
      </c>
      <c r="D418" s="5">
        <v>134600</v>
      </c>
      <c r="E418">
        <v>59007</v>
      </c>
      <c r="F418" s="5">
        <f t="shared" si="38"/>
        <v>43.838781575037146</v>
      </c>
      <c r="G418" t="s">
        <v>14</v>
      </c>
      <c r="H418">
        <v>1439</v>
      </c>
      <c r="I418">
        <f t="shared" si="39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40"/>
        <v>film &amp; video</v>
      </c>
      <c r="R418" t="str">
        <f t="shared" si="41"/>
        <v>documentary</v>
      </c>
      <c r="S418" s="10">
        <f t="shared" si="36"/>
        <v>40560.25</v>
      </c>
      <c r="T418" s="8">
        <f t="shared" si="37"/>
        <v>40569.25</v>
      </c>
    </row>
    <row r="419" spans="1:20" ht="19.5" x14ac:dyDescent="0.4">
      <c r="A419">
        <v>417</v>
      </c>
      <c r="B419" t="s">
        <v>884</v>
      </c>
      <c r="C419" s="3" t="s">
        <v>885</v>
      </c>
      <c r="D419" s="5">
        <v>1700</v>
      </c>
      <c r="E419">
        <v>943</v>
      </c>
      <c r="F419" s="5">
        <f t="shared" si="38"/>
        <v>55.470588235294116</v>
      </c>
      <c r="G419" t="s">
        <v>14</v>
      </c>
      <c r="H419">
        <v>15</v>
      </c>
      <c r="I419">
        <f t="shared" si="39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40"/>
        <v>theater</v>
      </c>
      <c r="R419" t="str">
        <f t="shared" si="41"/>
        <v>plays</v>
      </c>
      <c r="S419" s="10">
        <f t="shared" si="36"/>
        <v>43407.208333333328</v>
      </c>
      <c r="T419" s="8">
        <f t="shared" si="37"/>
        <v>43431.25</v>
      </c>
    </row>
    <row r="420" spans="1:20" ht="19.5" x14ac:dyDescent="0.4">
      <c r="A420">
        <v>418</v>
      </c>
      <c r="B420" t="s">
        <v>105</v>
      </c>
      <c r="C420" s="3" t="s">
        <v>886</v>
      </c>
      <c r="D420" s="5">
        <v>163700</v>
      </c>
      <c r="E420">
        <v>93963</v>
      </c>
      <c r="F420" s="5">
        <f t="shared" si="38"/>
        <v>57.399511301160658</v>
      </c>
      <c r="G420" t="s">
        <v>14</v>
      </c>
      <c r="H420">
        <v>1999</v>
      </c>
      <c r="I420">
        <f t="shared" si="39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40"/>
        <v>film &amp; video</v>
      </c>
      <c r="R420" t="str">
        <f t="shared" si="41"/>
        <v>documentary</v>
      </c>
      <c r="S420" s="10">
        <f t="shared" si="36"/>
        <v>41035.208333333336</v>
      </c>
      <c r="T420" s="8">
        <f t="shared" si="37"/>
        <v>41036.208333333336</v>
      </c>
    </row>
    <row r="421" spans="1:20" ht="19.5" x14ac:dyDescent="0.4">
      <c r="A421">
        <v>419</v>
      </c>
      <c r="B421" t="s">
        <v>887</v>
      </c>
      <c r="C421" s="3" t="s">
        <v>888</v>
      </c>
      <c r="D421" s="5">
        <v>113800</v>
      </c>
      <c r="E421">
        <v>140469</v>
      </c>
      <c r="F421" s="5">
        <f t="shared" si="38"/>
        <v>123.43497363796135</v>
      </c>
      <c r="G421" t="s">
        <v>20</v>
      </c>
      <c r="H421">
        <v>5203</v>
      </c>
      <c r="I421">
        <f t="shared" si="39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0"/>
        <v>technology</v>
      </c>
      <c r="R421" t="str">
        <f t="shared" si="41"/>
        <v>web</v>
      </c>
      <c r="S421" s="10">
        <f t="shared" si="36"/>
        <v>40899.25</v>
      </c>
      <c r="T421" s="8">
        <f t="shared" si="37"/>
        <v>40905.25</v>
      </c>
    </row>
    <row r="422" spans="1:20" ht="19.5" x14ac:dyDescent="0.4">
      <c r="A422">
        <v>420</v>
      </c>
      <c r="B422" t="s">
        <v>889</v>
      </c>
      <c r="C422" s="3" t="s">
        <v>890</v>
      </c>
      <c r="D422" s="5">
        <v>5000</v>
      </c>
      <c r="E422">
        <v>6423</v>
      </c>
      <c r="F422" s="5">
        <f t="shared" si="38"/>
        <v>128.46</v>
      </c>
      <c r="G422" t="s">
        <v>20</v>
      </c>
      <c r="H422">
        <v>94</v>
      </c>
      <c r="I422">
        <f t="shared" si="39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0"/>
        <v>theater</v>
      </c>
      <c r="R422" t="str">
        <f t="shared" si="41"/>
        <v>plays</v>
      </c>
      <c r="S422" s="10">
        <f t="shared" si="36"/>
        <v>42911.208333333328</v>
      </c>
      <c r="T422" s="8">
        <f t="shared" si="37"/>
        <v>42925.208333333328</v>
      </c>
    </row>
    <row r="423" spans="1:20" ht="19.5" x14ac:dyDescent="0.4">
      <c r="A423">
        <v>421</v>
      </c>
      <c r="B423" t="s">
        <v>891</v>
      </c>
      <c r="C423" s="3" t="s">
        <v>892</v>
      </c>
      <c r="D423" s="5">
        <v>9400</v>
      </c>
      <c r="E423">
        <v>6015</v>
      </c>
      <c r="F423" s="5">
        <f t="shared" si="38"/>
        <v>63.989361702127653</v>
      </c>
      <c r="G423" t="s">
        <v>14</v>
      </c>
      <c r="H423">
        <v>118</v>
      </c>
      <c r="I423">
        <f t="shared" si="39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40"/>
        <v>technology</v>
      </c>
      <c r="R423" t="str">
        <f t="shared" si="41"/>
        <v>wearables</v>
      </c>
      <c r="S423" s="10">
        <f t="shared" si="36"/>
        <v>42915.208333333328</v>
      </c>
      <c r="T423" s="8">
        <f t="shared" si="37"/>
        <v>42945.208333333328</v>
      </c>
    </row>
    <row r="424" spans="1:20" ht="33.75" x14ac:dyDescent="0.4">
      <c r="A424">
        <v>422</v>
      </c>
      <c r="B424" t="s">
        <v>893</v>
      </c>
      <c r="C424" s="3" t="s">
        <v>894</v>
      </c>
      <c r="D424" s="5">
        <v>8700</v>
      </c>
      <c r="E424">
        <v>11075</v>
      </c>
      <c r="F424" s="5">
        <f t="shared" si="38"/>
        <v>127.29885057471265</v>
      </c>
      <c r="G424" t="s">
        <v>20</v>
      </c>
      <c r="H424">
        <v>205</v>
      </c>
      <c r="I424">
        <f t="shared" si="39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0"/>
        <v>theater</v>
      </c>
      <c r="R424" t="str">
        <f t="shared" si="41"/>
        <v>plays</v>
      </c>
      <c r="S424" s="10">
        <f t="shared" si="36"/>
        <v>40285.208333333336</v>
      </c>
      <c r="T424" s="8">
        <f t="shared" si="37"/>
        <v>40305.208333333336</v>
      </c>
    </row>
    <row r="425" spans="1:20" ht="19.5" x14ac:dyDescent="0.4">
      <c r="A425">
        <v>423</v>
      </c>
      <c r="B425" t="s">
        <v>895</v>
      </c>
      <c r="C425" s="3" t="s">
        <v>896</v>
      </c>
      <c r="D425" s="5">
        <v>147800</v>
      </c>
      <c r="E425">
        <v>15723</v>
      </c>
      <c r="F425" s="5">
        <f t="shared" si="38"/>
        <v>10.638024357239512</v>
      </c>
      <c r="G425" t="s">
        <v>14</v>
      </c>
      <c r="H425">
        <v>162</v>
      </c>
      <c r="I425">
        <f t="shared" si="39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40"/>
        <v>food</v>
      </c>
      <c r="R425" t="str">
        <f t="shared" si="41"/>
        <v>food trucks</v>
      </c>
      <c r="S425" s="10">
        <f t="shared" si="36"/>
        <v>40808.208333333336</v>
      </c>
      <c r="T425" s="8">
        <f t="shared" si="37"/>
        <v>40810.208333333336</v>
      </c>
    </row>
    <row r="426" spans="1:20" ht="19.5" x14ac:dyDescent="0.4">
      <c r="A426">
        <v>424</v>
      </c>
      <c r="B426" t="s">
        <v>897</v>
      </c>
      <c r="C426" s="3" t="s">
        <v>898</v>
      </c>
      <c r="D426" s="5">
        <v>5100</v>
      </c>
      <c r="E426">
        <v>2064</v>
      </c>
      <c r="F426" s="5">
        <f t="shared" si="38"/>
        <v>40.470588235294116</v>
      </c>
      <c r="G426" t="s">
        <v>14</v>
      </c>
      <c r="H426">
        <v>83</v>
      </c>
      <c r="I426">
        <f t="shared" si="39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40"/>
        <v>music</v>
      </c>
      <c r="R426" t="str">
        <f t="shared" si="41"/>
        <v>indie rock</v>
      </c>
      <c r="S426" s="10">
        <f t="shared" si="36"/>
        <v>43208.208333333328</v>
      </c>
      <c r="T426" s="8">
        <f t="shared" si="37"/>
        <v>43214.208333333328</v>
      </c>
    </row>
    <row r="427" spans="1:20" ht="19.5" x14ac:dyDescent="0.4">
      <c r="A427">
        <v>425</v>
      </c>
      <c r="B427" t="s">
        <v>899</v>
      </c>
      <c r="C427" s="3" t="s">
        <v>900</v>
      </c>
      <c r="D427" s="5">
        <v>2700</v>
      </c>
      <c r="E427">
        <v>7767</v>
      </c>
      <c r="F427" s="5">
        <f t="shared" si="38"/>
        <v>287.66666666666663</v>
      </c>
      <c r="G427" t="s">
        <v>20</v>
      </c>
      <c r="H427">
        <v>92</v>
      </c>
      <c r="I427">
        <f t="shared" si="39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0"/>
        <v>photography</v>
      </c>
      <c r="R427" t="str">
        <f t="shared" si="41"/>
        <v>photography books</v>
      </c>
      <c r="S427" s="10">
        <f t="shared" si="36"/>
        <v>42213.208333333328</v>
      </c>
      <c r="T427" s="8">
        <f t="shared" si="37"/>
        <v>42219.208333333328</v>
      </c>
    </row>
    <row r="428" spans="1:20" ht="19.5" x14ac:dyDescent="0.4">
      <c r="A428">
        <v>426</v>
      </c>
      <c r="B428" t="s">
        <v>901</v>
      </c>
      <c r="C428" s="3" t="s">
        <v>902</v>
      </c>
      <c r="D428" s="5">
        <v>1800</v>
      </c>
      <c r="E428">
        <v>10313</v>
      </c>
      <c r="F428" s="5">
        <f t="shared" si="38"/>
        <v>572.94444444444446</v>
      </c>
      <c r="G428" t="s">
        <v>20</v>
      </c>
      <c r="H428">
        <v>219</v>
      </c>
      <c r="I428">
        <f t="shared" si="39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0"/>
        <v>theater</v>
      </c>
      <c r="R428" t="str">
        <f t="shared" si="41"/>
        <v>plays</v>
      </c>
      <c r="S428" s="10">
        <f t="shared" si="36"/>
        <v>41332.25</v>
      </c>
      <c r="T428" s="8">
        <f t="shared" si="37"/>
        <v>41339.25</v>
      </c>
    </row>
    <row r="429" spans="1:20" ht="19.5" x14ac:dyDescent="0.4">
      <c r="A429">
        <v>427</v>
      </c>
      <c r="B429" t="s">
        <v>903</v>
      </c>
      <c r="C429" s="3" t="s">
        <v>904</v>
      </c>
      <c r="D429" s="5">
        <v>174500</v>
      </c>
      <c r="E429">
        <v>197018</v>
      </c>
      <c r="F429" s="5">
        <f t="shared" si="38"/>
        <v>112.90429799426933</v>
      </c>
      <c r="G429" t="s">
        <v>20</v>
      </c>
      <c r="H429">
        <v>2526</v>
      </c>
      <c r="I429">
        <f t="shared" si="39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0"/>
        <v>theater</v>
      </c>
      <c r="R429" t="str">
        <f t="shared" si="41"/>
        <v>plays</v>
      </c>
      <c r="S429" s="10">
        <f t="shared" si="36"/>
        <v>41895.208333333336</v>
      </c>
      <c r="T429" s="8">
        <f t="shared" si="37"/>
        <v>41927.208333333336</v>
      </c>
    </row>
    <row r="430" spans="1:20" ht="19.5" x14ac:dyDescent="0.4">
      <c r="A430">
        <v>428</v>
      </c>
      <c r="B430" t="s">
        <v>905</v>
      </c>
      <c r="C430" s="3" t="s">
        <v>906</v>
      </c>
      <c r="D430" s="5">
        <v>101400</v>
      </c>
      <c r="E430">
        <v>47037</v>
      </c>
      <c r="F430" s="5">
        <f t="shared" si="38"/>
        <v>46.387573964497044</v>
      </c>
      <c r="G430" t="s">
        <v>14</v>
      </c>
      <c r="H430">
        <v>747</v>
      </c>
      <c r="I430">
        <f t="shared" si="39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40"/>
        <v>film &amp; video</v>
      </c>
      <c r="R430" t="str">
        <f t="shared" si="41"/>
        <v>animation</v>
      </c>
      <c r="S430" s="10">
        <f t="shared" si="36"/>
        <v>40585.25</v>
      </c>
      <c r="T430" s="8">
        <f t="shared" si="37"/>
        <v>40592.25</v>
      </c>
    </row>
    <row r="431" spans="1:20" ht="19.5" x14ac:dyDescent="0.4">
      <c r="A431">
        <v>429</v>
      </c>
      <c r="B431" t="s">
        <v>907</v>
      </c>
      <c r="C431" s="3" t="s">
        <v>908</v>
      </c>
      <c r="D431" s="5">
        <v>191000</v>
      </c>
      <c r="E431">
        <v>173191</v>
      </c>
      <c r="F431" s="5">
        <f t="shared" si="38"/>
        <v>90.675916230366497</v>
      </c>
      <c r="G431" t="s">
        <v>74</v>
      </c>
      <c r="H431">
        <v>2138</v>
      </c>
      <c r="I431">
        <f t="shared" si="39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0"/>
        <v>photography</v>
      </c>
      <c r="R431" t="str">
        <f t="shared" si="41"/>
        <v>photography books</v>
      </c>
      <c r="S431" s="10">
        <f t="shared" si="36"/>
        <v>41680.25</v>
      </c>
      <c r="T431" s="8">
        <f t="shared" si="37"/>
        <v>41708.208333333336</v>
      </c>
    </row>
    <row r="432" spans="1:20" ht="19.5" x14ac:dyDescent="0.4">
      <c r="A432">
        <v>430</v>
      </c>
      <c r="B432" t="s">
        <v>909</v>
      </c>
      <c r="C432" s="3" t="s">
        <v>910</v>
      </c>
      <c r="D432" s="5">
        <v>8100</v>
      </c>
      <c r="E432">
        <v>5487</v>
      </c>
      <c r="F432" s="5">
        <f t="shared" si="38"/>
        <v>67.740740740740748</v>
      </c>
      <c r="G432" t="s">
        <v>14</v>
      </c>
      <c r="H432">
        <v>84</v>
      </c>
      <c r="I432">
        <f t="shared" si="39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40"/>
        <v>theater</v>
      </c>
      <c r="R432" t="str">
        <f t="shared" si="41"/>
        <v>plays</v>
      </c>
      <c r="S432" s="10">
        <f t="shared" si="36"/>
        <v>43737.208333333328</v>
      </c>
      <c r="T432" s="8">
        <f t="shared" si="37"/>
        <v>43771.208333333328</v>
      </c>
    </row>
    <row r="433" spans="1:20" ht="19.5" x14ac:dyDescent="0.4">
      <c r="A433">
        <v>431</v>
      </c>
      <c r="B433" t="s">
        <v>911</v>
      </c>
      <c r="C433" s="3" t="s">
        <v>912</v>
      </c>
      <c r="D433" s="5">
        <v>5100</v>
      </c>
      <c r="E433">
        <v>9817</v>
      </c>
      <c r="F433" s="5">
        <f t="shared" si="38"/>
        <v>192.49019607843135</v>
      </c>
      <c r="G433" t="s">
        <v>20</v>
      </c>
      <c r="H433">
        <v>94</v>
      </c>
      <c r="I433">
        <f t="shared" si="39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0"/>
        <v>theater</v>
      </c>
      <c r="R433" t="str">
        <f t="shared" si="41"/>
        <v>plays</v>
      </c>
      <c r="S433" s="10">
        <f t="shared" si="36"/>
        <v>43273.208333333328</v>
      </c>
      <c r="T433" s="8">
        <f t="shared" si="37"/>
        <v>43290.208333333328</v>
      </c>
    </row>
    <row r="434" spans="1:20" ht="19.5" x14ac:dyDescent="0.4">
      <c r="A434">
        <v>432</v>
      </c>
      <c r="B434" t="s">
        <v>913</v>
      </c>
      <c r="C434" s="3" t="s">
        <v>914</v>
      </c>
      <c r="D434" s="5">
        <v>7700</v>
      </c>
      <c r="E434">
        <v>6369</v>
      </c>
      <c r="F434" s="5">
        <f t="shared" si="38"/>
        <v>82.714285714285722</v>
      </c>
      <c r="G434" t="s">
        <v>14</v>
      </c>
      <c r="H434">
        <v>91</v>
      </c>
      <c r="I434">
        <f t="shared" si="39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40"/>
        <v>theater</v>
      </c>
      <c r="R434" t="str">
        <f t="shared" si="41"/>
        <v>plays</v>
      </c>
      <c r="S434" s="10">
        <f t="shared" si="36"/>
        <v>41761.208333333336</v>
      </c>
      <c r="T434" s="8">
        <f t="shared" si="37"/>
        <v>41781.208333333336</v>
      </c>
    </row>
    <row r="435" spans="1:20" ht="19.5" x14ac:dyDescent="0.4">
      <c r="A435">
        <v>433</v>
      </c>
      <c r="B435" t="s">
        <v>915</v>
      </c>
      <c r="C435" s="3" t="s">
        <v>916</v>
      </c>
      <c r="D435" s="5">
        <v>121400</v>
      </c>
      <c r="E435">
        <v>65755</v>
      </c>
      <c r="F435" s="5">
        <f t="shared" si="38"/>
        <v>54.163920922570021</v>
      </c>
      <c r="G435" t="s">
        <v>14</v>
      </c>
      <c r="H435">
        <v>792</v>
      </c>
      <c r="I435">
        <f t="shared" si="39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40"/>
        <v>film &amp; video</v>
      </c>
      <c r="R435" t="str">
        <f t="shared" si="41"/>
        <v>documentary</v>
      </c>
      <c r="S435" s="10">
        <f t="shared" si="36"/>
        <v>41603.25</v>
      </c>
      <c r="T435" s="8">
        <f t="shared" si="37"/>
        <v>41619.25</v>
      </c>
    </row>
    <row r="436" spans="1:20" ht="19.5" x14ac:dyDescent="0.4">
      <c r="A436">
        <v>434</v>
      </c>
      <c r="B436" t="s">
        <v>917</v>
      </c>
      <c r="C436" s="3" t="s">
        <v>918</v>
      </c>
      <c r="D436" s="5">
        <v>5400</v>
      </c>
      <c r="E436">
        <v>903</v>
      </c>
      <c r="F436" s="5">
        <f t="shared" si="38"/>
        <v>16.722222222222221</v>
      </c>
      <c r="G436" t="s">
        <v>74</v>
      </c>
      <c r="H436">
        <v>10</v>
      </c>
      <c r="I436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0"/>
        <v>theater</v>
      </c>
      <c r="R436" t="str">
        <f t="shared" si="41"/>
        <v>plays</v>
      </c>
      <c r="S436" s="10">
        <f t="shared" si="36"/>
        <v>42705.25</v>
      </c>
      <c r="T436" s="8">
        <f t="shared" si="37"/>
        <v>42719.25</v>
      </c>
    </row>
    <row r="437" spans="1:20" ht="19.5" x14ac:dyDescent="0.4">
      <c r="A437">
        <v>435</v>
      </c>
      <c r="B437" t="s">
        <v>919</v>
      </c>
      <c r="C437" s="3" t="s">
        <v>920</v>
      </c>
      <c r="D437" s="5">
        <v>152400</v>
      </c>
      <c r="E437">
        <v>178120</v>
      </c>
      <c r="F437" s="5">
        <f t="shared" si="38"/>
        <v>116.87664041994749</v>
      </c>
      <c r="G437" t="s">
        <v>20</v>
      </c>
      <c r="H437">
        <v>1713</v>
      </c>
      <c r="I437">
        <f t="shared" si="39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0"/>
        <v>theater</v>
      </c>
      <c r="R437" t="str">
        <f t="shared" si="41"/>
        <v>plays</v>
      </c>
      <c r="S437" s="10">
        <f t="shared" si="36"/>
        <v>41988.25</v>
      </c>
      <c r="T437" s="8">
        <f t="shared" si="37"/>
        <v>42000.25</v>
      </c>
    </row>
    <row r="438" spans="1:20" ht="19.5" x14ac:dyDescent="0.4">
      <c r="A438">
        <v>436</v>
      </c>
      <c r="B438" t="s">
        <v>921</v>
      </c>
      <c r="C438" s="3" t="s">
        <v>922</v>
      </c>
      <c r="D438" s="5">
        <v>1300</v>
      </c>
      <c r="E438">
        <v>13678</v>
      </c>
      <c r="F438" s="5">
        <f t="shared" si="38"/>
        <v>1052.1538461538462</v>
      </c>
      <c r="G438" t="s">
        <v>20</v>
      </c>
      <c r="H438">
        <v>249</v>
      </c>
      <c r="I438">
        <f t="shared" si="39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0"/>
        <v>music</v>
      </c>
      <c r="R438" t="str">
        <f t="shared" si="41"/>
        <v>jazz</v>
      </c>
      <c r="S438" s="10">
        <f t="shared" si="36"/>
        <v>43575.208333333328</v>
      </c>
      <c r="T438" s="8">
        <f t="shared" si="37"/>
        <v>43576.208333333328</v>
      </c>
    </row>
    <row r="439" spans="1:20" ht="19.5" x14ac:dyDescent="0.4">
      <c r="A439">
        <v>437</v>
      </c>
      <c r="B439" t="s">
        <v>923</v>
      </c>
      <c r="C439" s="3" t="s">
        <v>924</v>
      </c>
      <c r="D439" s="5">
        <v>8100</v>
      </c>
      <c r="E439">
        <v>9969</v>
      </c>
      <c r="F439" s="5">
        <f t="shared" si="38"/>
        <v>123.07407407407408</v>
      </c>
      <c r="G439" t="s">
        <v>20</v>
      </c>
      <c r="H439">
        <v>192</v>
      </c>
      <c r="I439">
        <f t="shared" si="39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0"/>
        <v>film &amp; video</v>
      </c>
      <c r="R439" t="str">
        <f t="shared" si="41"/>
        <v>animation</v>
      </c>
      <c r="S439" s="10">
        <f t="shared" si="36"/>
        <v>42260.208333333328</v>
      </c>
      <c r="T439" s="8">
        <f t="shared" si="37"/>
        <v>42263.208333333328</v>
      </c>
    </row>
    <row r="440" spans="1:20" ht="33.75" x14ac:dyDescent="0.4">
      <c r="A440">
        <v>438</v>
      </c>
      <c r="B440" t="s">
        <v>925</v>
      </c>
      <c r="C440" s="3" t="s">
        <v>926</v>
      </c>
      <c r="D440" s="5">
        <v>8300</v>
      </c>
      <c r="E440">
        <v>14827</v>
      </c>
      <c r="F440" s="5">
        <f t="shared" si="38"/>
        <v>178.63855421686748</v>
      </c>
      <c r="G440" t="s">
        <v>20</v>
      </c>
      <c r="H440">
        <v>247</v>
      </c>
      <c r="I440">
        <f t="shared" si="39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0"/>
        <v>theater</v>
      </c>
      <c r="R440" t="str">
        <f t="shared" si="41"/>
        <v>plays</v>
      </c>
      <c r="S440" s="10">
        <f t="shared" si="36"/>
        <v>41337.25</v>
      </c>
      <c r="T440" s="8">
        <f t="shared" si="37"/>
        <v>41367.208333333336</v>
      </c>
    </row>
    <row r="441" spans="1:20" ht="19.5" x14ac:dyDescent="0.4">
      <c r="A441">
        <v>439</v>
      </c>
      <c r="B441" t="s">
        <v>927</v>
      </c>
      <c r="C441" s="3" t="s">
        <v>928</v>
      </c>
      <c r="D441" s="5">
        <v>28400</v>
      </c>
      <c r="E441">
        <v>100900</v>
      </c>
      <c r="F441" s="5">
        <f t="shared" si="38"/>
        <v>355.28169014084506</v>
      </c>
      <c r="G441" t="s">
        <v>20</v>
      </c>
      <c r="H441">
        <v>2293</v>
      </c>
      <c r="I441">
        <f t="shared" si="39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0"/>
        <v>film &amp; video</v>
      </c>
      <c r="R441" t="str">
        <f t="shared" si="41"/>
        <v>science fiction</v>
      </c>
      <c r="S441" s="10">
        <f t="shared" si="36"/>
        <v>42680.208333333328</v>
      </c>
      <c r="T441" s="8">
        <f t="shared" si="37"/>
        <v>42687.25</v>
      </c>
    </row>
    <row r="442" spans="1:20" ht="19.5" x14ac:dyDescent="0.4">
      <c r="A442">
        <v>440</v>
      </c>
      <c r="B442" t="s">
        <v>929</v>
      </c>
      <c r="C442" s="3" t="s">
        <v>930</v>
      </c>
      <c r="D442" s="5">
        <v>102500</v>
      </c>
      <c r="E442">
        <v>165954</v>
      </c>
      <c r="F442" s="5">
        <f t="shared" si="38"/>
        <v>161.90634146341463</v>
      </c>
      <c r="G442" t="s">
        <v>20</v>
      </c>
      <c r="H442">
        <v>3131</v>
      </c>
      <c r="I442">
        <f t="shared" si="39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0"/>
        <v>film &amp; video</v>
      </c>
      <c r="R442" t="str">
        <f t="shared" si="41"/>
        <v>television</v>
      </c>
      <c r="S442" s="10">
        <f t="shared" si="36"/>
        <v>42916.208333333328</v>
      </c>
      <c r="T442" s="8">
        <f t="shared" si="37"/>
        <v>42926.208333333328</v>
      </c>
    </row>
    <row r="443" spans="1:20" ht="19.5" x14ac:dyDescent="0.4">
      <c r="A443">
        <v>441</v>
      </c>
      <c r="B443" t="s">
        <v>931</v>
      </c>
      <c r="C443" s="3" t="s">
        <v>932</v>
      </c>
      <c r="D443" s="5">
        <v>7000</v>
      </c>
      <c r="E443">
        <v>1744</v>
      </c>
      <c r="F443" s="5">
        <f t="shared" si="38"/>
        <v>24.914285714285715</v>
      </c>
      <c r="G443" t="s">
        <v>14</v>
      </c>
      <c r="H443">
        <v>32</v>
      </c>
      <c r="I443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40"/>
        <v>technology</v>
      </c>
      <c r="R443" t="str">
        <f t="shared" si="41"/>
        <v>wearables</v>
      </c>
      <c r="S443" s="10">
        <f t="shared" si="36"/>
        <v>41025.208333333336</v>
      </c>
      <c r="T443" s="8">
        <f t="shared" si="37"/>
        <v>41053.208333333336</v>
      </c>
    </row>
    <row r="444" spans="1:20" ht="19.5" x14ac:dyDescent="0.4">
      <c r="A444">
        <v>442</v>
      </c>
      <c r="B444" t="s">
        <v>933</v>
      </c>
      <c r="C444" s="3" t="s">
        <v>934</v>
      </c>
      <c r="D444" s="5">
        <v>5400</v>
      </c>
      <c r="E444">
        <v>10731</v>
      </c>
      <c r="F444" s="5">
        <f t="shared" si="38"/>
        <v>198.72222222222223</v>
      </c>
      <c r="G444" t="s">
        <v>20</v>
      </c>
      <c r="H444">
        <v>143</v>
      </c>
      <c r="I444">
        <f t="shared" si="39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0"/>
        <v>theater</v>
      </c>
      <c r="R444" t="str">
        <f t="shared" si="41"/>
        <v>plays</v>
      </c>
      <c r="S444" s="10">
        <f t="shared" si="36"/>
        <v>42980.208333333328</v>
      </c>
      <c r="T444" s="8">
        <f t="shared" si="37"/>
        <v>42996.208333333328</v>
      </c>
    </row>
    <row r="445" spans="1:20" ht="19.5" x14ac:dyDescent="0.4">
      <c r="A445">
        <v>443</v>
      </c>
      <c r="B445" t="s">
        <v>935</v>
      </c>
      <c r="C445" s="3" t="s">
        <v>936</v>
      </c>
      <c r="D445" s="5">
        <v>9300</v>
      </c>
      <c r="E445">
        <v>3232</v>
      </c>
      <c r="F445" s="5">
        <f t="shared" si="38"/>
        <v>34.752688172043008</v>
      </c>
      <c r="G445" t="s">
        <v>74</v>
      </c>
      <c r="H445">
        <v>90</v>
      </c>
      <c r="I445">
        <f t="shared" si="39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0"/>
        <v>theater</v>
      </c>
      <c r="R445" t="str">
        <f t="shared" si="41"/>
        <v>plays</v>
      </c>
      <c r="S445" s="10">
        <f t="shared" si="36"/>
        <v>40451.208333333336</v>
      </c>
      <c r="T445" s="8">
        <f t="shared" si="37"/>
        <v>40470.208333333336</v>
      </c>
    </row>
    <row r="446" spans="1:20" ht="19.5" x14ac:dyDescent="0.4">
      <c r="A446">
        <v>444</v>
      </c>
      <c r="B446" t="s">
        <v>748</v>
      </c>
      <c r="C446" s="3" t="s">
        <v>937</v>
      </c>
      <c r="D446" s="5">
        <v>6200</v>
      </c>
      <c r="E446">
        <v>10938</v>
      </c>
      <c r="F446" s="5">
        <f t="shared" si="38"/>
        <v>176.41935483870967</v>
      </c>
      <c r="G446" t="s">
        <v>20</v>
      </c>
      <c r="H446">
        <v>296</v>
      </c>
      <c r="I446">
        <f t="shared" si="39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0"/>
        <v>music</v>
      </c>
      <c r="R446" t="str">
        <f t="shared" si="41"/>
        <v>indie rock</v>
      </c>
      <c r="S446" s="10">
        <f t="shared" si="36"/>
        <v>40748.208333333336</v>
      </c>
      <c r="T446" s="8">
        <f t="shared" si="37"/>
        <v>40750.208333333336</v>
      </c>
    </row>
    <row r="447" spans="1:20" ht="33.75" x14ac:dyDescent="0.4">
      <c r="A447">
        <v>445</v>
      </c>
      <c r="B447" t="s">
        <v>938</v>
      </c>
      <c r="C447" s="3" t="s">
        <v>939</v>
      </c>
      <c r="D447" s="5">
        <v>2100</v>
      </c>
      <c r="E447">
        <v>10739</v>
      </c>
      <c r="F447" s="5">
        <f t="shared" si="38"/>
        <v>511.38095238095235</v>
      </c>
      <c r="G447" t="s">
        <v>20</v>
      </c>
      <c r="H447">
        <v>170</v>
      </c>
      <c r="I447">
        <f t="shared" si="39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0"/>
        <v>theater</v>
      </c>
      <c r="R447" t="str">
        <f t="shared" si="41"/>
        <v>plays</v>
      </c>
      <c r="S447" s="10">
        <f t="shared" si="36"/>
        <v>40515.25</v>
      </c>
      <c r="T447" s="8">
        <f t="shared" si="37"/>
        <v>40536.25</v>
      </c>
    </row>
    <row r="448" spans="1:20" ht="19.5" x14ac:dyDescent="0.4">
      <c r="A448">
        <v>446</v>
      </c>
      <c r="B448" t="s">
        <v>940</v>
      </c>
      <c r="C448" s="3" t="s">
        <v>941</v>
      </c>
      <c r="D448" s="5">
        <v>6800</v>
      </c>
      <c r="E448">
        <v>5579</v>
      </c>
      <c r="F448" s="5">
        <f t="shared" si="38"/>
        <v>82.044117647058826</v>
      </c>
      <c r="G448" t="s">
        <v>14</v>
      </c>
      <c r="H448">
        <v>186</v>
      </c>
      <c r="I448">
        <f t="shared" si="39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40"/>
        <v>technology</v>
      </c>
      <c r="R448" t="str">
        <f t="shared" si="41"/>
        <v>wearables</v>
      </c>
      <c r="S448" s="10">
        <f t="shared" si="36"/>
        <v>41261.25</v>
      </c>
      <c r="T448" s="8">
        <f t="shared" si="37"/>
        <v>41263.25</v>
      </c>
    </row>
    <row r="449" spans="1:20" ht="33.75" x14ac:dyDescent="0.4">
      <c r="A449">
        <v>447</v>
      </c>
      <c r="B449" t="s">
        <v>942</v>
      </c>
      <c r="C449" s="3" t="s">
        <v>943</v>
      </c>
      <c r="D449" s="5">
        <v>155200</v>
      </c>
      <c r="E449">
        <v>37754</v>
      </c>
      <c r="F449" s="5">
        <f t="shared" si="38"/>
        <v>24.326030927835053</v>
      </c>
      <c r="G449" t="s">
        <v>74</v>
      </c>
      <c r="H449">
        <v>439</v>
      </c>
      <c r="I449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0"/>
        <v>film &amp; video</v>
      </c>
      <c r="R449" t="str">
        <f t="shared" si="41"/>
        <v>television</v>
      </c>
      <c r="S449" s="10">
        <f t="shared" si="36"/>
        <v>43088.25</v>
      </c>
      <c r="T449" s="8">
        <f t="shared" si="37"/>
        <v>43104.25</v>
      </c>
    </row>
    <row r="450" spans="1:20" ht="19.5" x14ac:dyDescent="0.4">
      <c r="A450">
        <v>448</v>
      </c>
      <c r="B450" t="s">
        <v>944</v>
      </c>
      <c r="C450" s="3" t="s">
        <v>945</v>
      </c>
      <c r="D450" s="5">
        <v>89900</v>
      </c>
      <c r="E450">
        <v>45384</v>
      </c>
      <c r="F450" s="5">
        <f t="shared" si="38"/>
        <v>50.482758620689658</v>
      </c>
      <c r="G450" t="s">
        <v>14</v>
      </c>
      <c r="H450">
        <v>605</v>
      </c>
      <c r="I450">
        <f t="shared" si="39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40"/>
        <v>games</v>
      </c>
      <c r="R450" t="str">
        <f t="shared" si="41"/>
        <v>video games</v>
      </c>
      <c r="S450" s="10">
        <f t="shared" ref="S450:S513" si="42">(((L450/60)/60)/24)+DATE(1970,1,1)</f>
        <v>41378.208333333336</v>
      </c>
      <c r="T450" s="8">
        <f t="shared" ref="T450:T513" si="43">(((M450/60)/60)/24)+DATE(1970,1,1)</f>
        <v>41380.208333333336</v>
      </c>
    </row>
    <row r="451" spans="1:20" ht="19.5" x14ac:dyDescent="0.4">
      <c r="A451">
        <v>449</v>
      </c>
      <c r="B451" t="s">
        <v>946</v>
      </c>
      <c r="C451" s="3" t="s">
        <v>947</v>
      </c>
      <c r="D451" s="5">
        <v>900</v>
      </c>
      <c r="E451">
        <v>8703</v>
      </c>
      <c r="F451" s="5">
        <f t="shared" ref="F451:F514" si="44">(E451/D451)*100</f>
        <v>967</v>
      </c>
      <c r="G451" t="s">
        <v>20</v>
      </c>
      <c r="H451">
        <v>86</v>
      </c>
      <c r="I451">
        <f t="shared" ref="I451:I514" si="45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6">LEFT(P451, SEARCH("/", P451) - 1)</f>
        <v>games</v>
      </c>
      <c r="R451" t="str">
        <f t="shared" ref="R451:R514" si="47">MID(P451,SEARCH("/",P451)+1,LEN(P451))</f>
        <v>video games</v>
      </c>
      <c r="S451" s="10">
        <f t="shared" si="42"/>
        <v>43530.25</v>
      </c>
      <c r="T451" s="8">
        <f t="shared" si="43"/>
        <v>43547.208333333328</v>
      </c>
    </row>
    <row r="452" spans="1:20" ht="19.5" x14ac:dyDescent="0.4">
      <c r="A452">
        <v>450</v>
      </c>
      <c r="B452" t="s">
        <v>948</v>
      </c>
      <c r="C452" s="3" t="s">
        <v>949</v>
      </c>
      <c r="D452" s="5">
        <v>100</v>
      </c>
      <c r="E452">
        <v>4</v>
      </c>
      <c r="F452" s="5">
        <f t="shared" si="44"/>
        <v>4</v>
      </c>
      <c r="G452" t="s">
        <v>14</v>
      </c>
      <c r="H452">
        <v>1</v>
      </c>
      <c r="I452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6"/>
        <v>film &amp; video</v>
      </c>
      <c r="R452" t="str">
        <f t="shared" si="47"/>
        <v>animation</v>
      </c>
      <c r="S452" s="10">
        <f t="shared" si="42"/>
        <v>43394.208333333328</v>
      </c>
      <c r="T452" s="8">
        <f t="shared" si="43"/>
        <v>43417.25</v>
      </c>
    </row>
    <row r="453" spans="1:20" ht="19.5" x14ac:dyDescent="0.4">
      <c r="A453">
        <v>451</v>
      </c>
      <c r="B453" t="s">
        <v>950</v>
      </c>
      <c r="C453" s="3" t="s">
        <v>951</v>
      </c>
      <c r="D453" s="5">
        <v>148400</v>
      </c>
      <c r="E453">
        <v>182302</v>
      </c>
      <c r="F453" s="5">
        <f t="shared" si="44"/>
        <v>122.84501347708894</v>
      </c>
      <c r="G453" t="s">
        <v>20</v>
      </c>
      <c r="H453">
        <v>6286</v>
      </c>
      <c r="I453">
        <f t="shared" si="45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6"/>
        <v>music</v>
      </c>
      <c r="R453" t="str">
        <f t="shared" si="47"/>
        <v>rock</v>
      </c>
      <c r="S453" s="10">
        <f t="shared" si="42"/>
        <v>42935.208333333328</v>
      </c>
      <c r="T453" s="8">
        <f t="shared" si="43"/>
        <v>42966.208333333328</v>
      </c>
    </row>
    <row r="454" spans="1:20" ht="33.75" x14ac:dyDescent="0.4">
      <c r="A454">
        <v>452</v>
      </c>
      <c r="B454" t="s">
        <v>952</v>
      </c>
      <c r="C454" s="3" t="s">
        <v>953</v>
      </c>
      <c r="D454" s="5">
        <v>4800</v>
      </c>
      <c r="E454">
        <v>3045</v>
      </c>
      <c r="F454" s="5">
        <f t="shared" si="44"/>
        <v>63.4375</v>
      </c>
      <c r="G454" t="s">
        <v>14</v>
      </c>
      <c r="H454">
        <v>31</v>
      </c>
      <c r="I454">
        <f t="shared" si="45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6"/>
        <v>film &amp; video</v>
      </c>
      <c r="R454" t="str">
        <f t="shared" si="47"/>
        <v>drama</v>
      </c>
      <c r="S454" s="10">
        <f t="shared" si="42"/>
        <v>40365.208333333336</v>
      </c>
      <c r="T454" s="8">
        <f t="shared" si="43"/>
        <v>40366.208333333336</v>
      </c>
    </row>
    <row r="455" spans="1:20" ht="33.75" x14ac:dyDescent="0.4">
      <c r="A455">
        <v>453</v>
      </c>
      <c r="B455" t="s">
        <v>954</v>
      </c>
      <c r="C455" s="3" t="s">
        <v>955</v>
      </c>
      <c r="D455" s="5">
        <v>182400</v>
      </c>
      <c r="E455">
        <v>102749</v>
      </c>
      <c r="F455" s="5">
        <f t="shared" si="44"/>
        <v>56.331688596491226</v>
      </c>
      <c r="G455" t="s">
        <v>14</v>
      </c>
      <c r="H455">
        <v>1181</v>
      </c>
      <c r="I455">
        <f t="shared" si="45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6"/>
        <v>film &amp; video</v>
      </c>
      <c r="R455" t="str">
        <f t="shared" si="47"/>
        <v>science fiction</v>
      </c>
      <c r="S455" s="10">
        <f t="shared" si="42"/>
        <v>42705.25</v>
      </c>
      <c r="T455" s="8">
        <f t="shared" si="43"/>
        <v>42746.25</v>
      </c>
    </row>
    <row r="456" spans="1:20" ht="19.5" x14ac:dyDescent="0.4">
      <c r="A456">
        <v>454</v>
      </c>
      <c r="B456" t="s">
        <v>956</v>
      </c>
      <c r="C456" s="3" t="s">
        <v>957</v>
      </c>
      <c r="D456" s="5">
        <v>4000</v>
      </c>
      <c r="E456">
        <v>1763</v>
      </c>
      <c r="F456" s="5">
        <f t="shared" si="44"/>
        <v>44.074999999999996</v>
      </c>
      <c r="G456" t="s">
        <v>14</v>
      </c>
      <c r="H456">
        <v>39</v>
      </c>
      <c r="I456">
        <f t="shared" si="45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6"/>
        <v>film &amp; video</v>
      </c>
      <c r="R456" t="str">
        <f t="shared" si="47"/>
        <v>drama</v>
      </c>
      <c r="S456" s="10">
        <f t="shared" si="42"/>
        <v>41568.208333333336</v>
      </c>
      <c r="T456" s="8">
        <f t="shared" si="43"/>
        <v>41604.25</v>
      </c>
    </row>
    <row r="457" spans="1:20" ht="19.5" x14ac:dyDescent="0.4">
      <c r="A457">
        <v>455</v>
      </c>
      <c r="B457" t="s">
        <v>958</v>
      </c>
      <c r="C457" s="3" t="s">
        <v>959</v>
      </c>
      <c r="D457" s="5">
        <v>116500</v>
      </c>
      <c r="E457">
        <v>137904</v>
      </c>
      <c r="F457" s="5">
        <f t="shared" si="44"/>
        <v>118.37253218884121</v>
      </c>
      <c r="G457" t="s">
        <v>20</v>
      </c>
      <c r="H457">
        <v>3727</v>
      </c>
      <c r="I457">
        <f t="shared" si="45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6"/>
        <v>theater</v>
      </c>
      <c r="R457" t="str">
        <f t="shared" si="47"/>
        <v>plays</v>
      </c>
      <c r="S457" s="10">
        <f t="shared" si="42"/>
        <v>40809.208333333336</v>
      </c>
      <c r="T457" s="8">
        <f t="shared" si="43"/>
        <v>40832.208333333336</v>
      </c>
    </row>
    <row r="458" spans="1:20" ht="33.75" x14ac:dyDescent="0.4">
      <c r="A458">
        <v>456</v>
      </c>
      <c r="B458" t="s">
        <v>960</v>
      </c>
      <c r="C458" s="3" t="s">
        <v>961</v>
      </c>
      <c r="D458" s="5">
        <v>146400</v>
      </c>
      <c r="E458">
        <v>152438</v>
      </c>
      <c r="F458" s="5">
        <f t="shared" si="44"/>
        <v>104.1243169398907</v>
      </c>
      <c r="G458" t="s">
        <v>20</v>
      </c>
      <c r="H458">
        <v>1605</v>
      </c>
      <c r="I458">
        <f t="shared" si="45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6"/>
        <v>music</v>
      </c>
      <c r="R458" t="str">
        <f t="shared" si="47"/>
        <v>indie rock</v>
      </c>
      <c r="S458" s="10">
        <f t="shared" si="42"/>
        <v>43141.25</v>
      </c>
      <c r="T458" s="8">
        <f t="shared" si="43"/>
        <v>43141.25</v>
      </c>
    </row>
    <row r="459" spans="1:20" ht="19.5" x14ac:dyDescent="0.4">
      <c r="A459">
        <v>457</v>
      </c>
      <c r="B459" t="s">
        <v>962</v>
      </c>
      <c r="C459" s="3" t="s">
        <v>963</v>
      </c>
      <c r="D459" s="5">
        <v>5000</v>
      </c>
      <c r="E459">
        <v>1332</v>
      </c>
      <c r="F459" s="5">
        <f t="shared" si="44"/>
        <v>26.640000000000004</v>
      </c>
      <c r="G459" t="s">
        <v>14</v>
      </c>
      <c r="H459">
        <v>46</v>
      </c>
      <c r="I459">
        <f t="shared" si="45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6"/>
        <v>theater</v>
      </c>
      <c r="R459" t="str">
        <f t="shared" si="47"/>
        <v>plays</v>
      </c>
      <c r="S459" s="10">
        <f t="shared" si="42"/>
        <v>42657.208333333328</v>
      </c>
      <c r="T459" s="8">
        <f t="shared" si="43"/>
        <v>42659.208333333328</v>
      </c>
    </row>
    <row r="460" spans="1:20" ht="19.5" x14ac:dyDescent="0.4">
      <c r="A460">
        <v>458</v>
      </c>
      <c r="B460" t="s">
        <v>964</v>
      </c>
      <c r="C460" s="3" t="s">
        <v>965</v>
      </c>
      <c r="D460" s="5">
        <v>33800</v>
      </c>
      <c r="E460">
        <v>118706</v>
      </c>
      <c r="F460" s="5">
        <f t="shared" si="44"/>
        <v>351.20118343195264</v>
      </c>
      <c r="G460" t="s">
        <v>20</v>
      </c>
      <c r="H460">
        <v>2120</v>
      </c>
      <c r="I460">
        <f t="shared" si="45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6"/>
        <v>theater</v>
      </c>
      <c r="R460" t="str">
        <f t="shared" si="47"/>
        <v>plays</v>
      </c>
      <c r="S460" s="10">
        <f t="shared" si="42"/>
        <v>40265.208333333336</v>
      </c>
      <c r="T460" s="8">
        <f t="shared" si="43"/>
        <v>40309.208333333336</v>
      </c>
    </row>
    <row r="461" spans="1:20" ht="19.5" x14ac:dyDescent="0.4">
      <c r="A461">
        <v>459</v>
      </c>
      <c r="B461" t="s">
        <v>966</v>
      </c>
      <c r="C461" s="3" t="s">
        <v>967</v>
      </c>
      <c r="D461" s="5">
        <v>6300</v>
      </c>
      <c r="E461">
        <v>5674</v>
      </c>
      <c r="F461" s="5">
        <f t="shared" si="44"/>
        <v>90.063492063492063</v>
      </c>
      <c r="G461" t="s">
        <v>14</v>
      </c>
      <c r="H461">
        <v>105</v>
      </c>
      <c r="I461">
        <f t="shared" si="45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6"/>
        <v>film &amp; video</v>
      </c>
      <c r="R461" t="str">
        <f t="shared" si="47"/>
        <v>documentary</v>
      </c>
      <c r="S461" s="10">
        <f t="shared" si="42"/>
        <v>42001.25</v>
      </c>
      <c r="T461" s="8">
        <f t="shared" si="43"/>
        <v>42026.25</v>
      </c>
    </row>
    <row r="462" spans="1:20" ht="19.5" x14ac:dyDescent="0.4">
      <c r="A462">
        <v>460</v>
      </c>
      <c r="B462" t="s">
        <v>968</v>
      </c>
      <c r="C462" s="3" t="s">
        <v>969</v>
      </c>
      <c r="D462" s="5">
        <v>2400</v>
      </c>
      <c r="E462">
        <v>4119</v>
      </c>
      <c r="F462" s="5">
        <f t="shared" si="44"/>
        <v>171.625</v>
      </c>
      <c r="G462" t="s">
        <v>20</v>
      </c>
      <c r="H462">
        <v>50</v>
      </c>
      <c r="I462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6"/>
        <v>theater</v>
      </c>
      <c r="R462" t="str">
        <f t="shared" si="47"/>
        <v>plays</v>
      </c>
      <c r="S462" s="10">
        <f t="shared" si="42"/>
        <v>40399.208333333336</v>
      </c>
      <c r="T462" s="8">
        <f t="shared" si="43"/>
        <v>40402.208333333336</v>
      </c>
    </row>
    <row r="463" spans="1:20" ht="19.5" x14ac:dyDescent="0.4">
      <c r="A463">
        <v>461</v>
      </c>
      <c r="B463" t="s">
        <v>970</v>
      </c>
      <c r="C463" s="3" t="s">
        <v>971</v>
      </c>
      <c r="D463" s="5">
        <v>98800</v>
      </c>
      <c r="E463">
        <v>139354</v>
      </c>
      <c r="F463" s="5">
        <f t="shared" si="44"/>
        <v>141.04655870445345</v>
      </c>
      <c r="G463" t="s">
        <v>20</v>
      </c>
      <c r="H463">
        <v>2080</v>
      </c>
      <c r="I463">
        <f t="shared" si="45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6"/>
        <v>film &amp; video</v>
      </c>
      <c r="R463" t="str">
        <f t="shared" si="47"/>
        <v>drama</v>
      </c>
      <c r="S463" s="10">
        <f t="shared" si="42"/>
        <v>41757.208333333336</v>
      </c>
      <c r="T463" s="8">
        <f t="shared" si="43"/>
        <v>41777.208333333336</v>
      </c>
    </row>
    <row r="464" spans="1:20" ht="19.5" x14ac:dyDescent="0.4">
      <c r="A464">
        <v>462</v>
      </c>
      <c r="B464" t="s">
        <v>972</v>
      </c>
      <c r="C464" s="3" t="s">
        <v>973</v>
      </c>
      <c r="D464" s="5">
        <v>188800</v>
      </c>
      <c r="E464">
        <v>57734</v>
      </c>
      <c r="F464" s="5">
        <f t="shared" si="44"/>
        <v>30.57944915254237</v>
      </c>
      <c r="G464" t="s">
        <v>14</v>
      </c>
      <c r="H464">
        <v>535</v>
      </c>
      <c r="I464">
        <f t="shared" si="45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6"/>
        <v>games</v>
      </c>
      <c r="R464" t="str">
        <f t="shared" si="47"/>
        <v>mobile games</v>
      </c>
      <c r="S464" s="10">
        <f t="shared" si="42"/>
        <v>41304.25</v>
      </c>
      <c r="T464" s="8">
        <f t="shared" si="43"/>
        <v>41342.25</v>
      </c>
    </row>
    <row r="465" spans="1:20" ht="33.75" x14ac:dyDescent="0.4">
      <c r="A465">
        <v>463</v>
      </c>
      <c r="B465" t="s">
        <v>974</v>
      </c>
      <c r="C465" s="3" t="s">
        <v>975</v>
      </c>
      <c r="D465" s="5">
        <v>134300</v>
      </c>
      <c r="E465">
        <v>145265</v>
      </c>
      <c r="F465" s="5">
        <f t="shared" si="44"/>
        <v>108.16455696202532</v>
      </c>
      <c r="G465" t="s">
        <v>20</v>
      </c>
      <c r="H465">
        <v>2105</v>
      </c>
      <c r="I465">
        <f t="shared" si="4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6"/>
        <v>film &amp; video</v>
      </c>
      <c r="R465" t="str">
        <f t="shared" si="47"/>
        <v>animation</v>
      </c>
      <c r="S465" s="10">
        <f t="shared" si="42"/>
        <v>41639.25</v>
      </c>
      <c r="T465" s="8">
        <f t="shared" si="43"/>
        <v>41643.25</v>
      </c>
    </row>
    <row r="466" spans="1:20" ht="19.5" x14ac:dyDescent="0.4">
      <c r="A466">
        <v>464</v>
      </c>
      <c r="B466" t="s">
        <v>976</v>
      </c>
      <c r="C466" s="3" t="s">
        <v>977</v>
      </c>
      <c r="D466" s="5">
        <v>71200</v>
      </c>
      <c r="E466">
        <v>95020</v>
      </c>
      <c r="F466" s="5">
        <f t="shared" si="44"/>
        <v>133.45505617977528</v>
      </c>
      <c r="G466" t="s">
        <v>20</v>
      </c>
      <c r="H466">
        <v>2436</v>
      </c>
      <c r="I466">
        <f t="shared" si="45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6"/>
        <v>theater</v>
      </c>
      <c r="R466" t="str">
        <f t="shared" si="47"/>
        <v>plays</v>
      </c>
      <c r="S466" s="10">
        <f t="shared" si="42"/>
        <v>43142.25</v>
      </c>
      <c r="T466" s="8">
        <f t="shared" si="43"/>
        <v>43156.25</v>
      </c>
    </row>
    <row r="467" spans="1:20" ht="19.5" x14ac:dyDescent="0.4">
      <c r="A467">
        <v>465</v>
      </c>
      <c r="B467" t="s">
        <v>978</v>
      </c>
      <c r="C467" s="3" t="s">
        <v>979</v>
      </c>
      <c r="D467" s="5">
        <v>4700</v>
      </c>
      <c r="E467">
        <v>8829</v>
      </c>
      <c r="F467" s="5">
        <f t="shared" si="44"/>
        <v>187.85106382978722</v>
      </c>
      <c r="G467" t="s">
        <v>20</v>
      </c>
      <c r="H467">
        <v>80</v>
      </c>
      <c r="I467">
        <f t="shared" si="45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6"/>
        <v>publishing</v>
      </c>
      <c r="R467" t="str">
        <f t="shared" si="47"/>
        <v>translations</v>
      </c>
      <c r="S467" s="10">
        <f t="shared" si="42"/>
        <v>43127.25</v>
      </c>
      <c r="T467" s="8">
        <f t="shared" si="43"/>
        <v>43136.25</v>
      </c>
    </row>
    <row r="468" spans="1:20" ht="19.5" x14ac:dyDescent="0.4">
      <c r="A468">
        <v>466</v>
      </c>
      <c r="B468" t="s">
        <v>980</v>
      </c>
      <c r="C468" s="3" t="s">
        <v>981</v>
      </c>
      <c r="D468" s="5">
        <v>1200</v>
      </c>
      <c r="E468">
        <v>3984</v>
      </c>
      <c r="F468" s="5">
        <f t="shared" si="44"/>
        <v>332</v>
      </c>
      <c r="G468" t="s">
        <v>20</v>
      </c>
      <c r="H468">
        <v>42</v>
      </c>
      <c r="I468">
        <f t="shared" si="45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6"/>
        <v>technology</v>
      </c>
      <c r="R468" t="str">
        <f t="shared" si="47"/>
        <v>wearables</v>
      </c>
      <c r="S468" s="10">
        <f t="shared" si="42"/>
        <v>41409.208333333336</v>
      </c>
      <c r="T468" s="8">
        <f t="shared" si="43"/>
        <v>41432.208333333336</v>
      </c>
    </row>
    <row r="469" spans="1:20" ht="33.75" x14ac:dyDescent="0.4">
      <c r="A469">
        <v>467</v>
      </c>
      <c r="B469" t="s">
        <v>982</v>
      </c>
      <c r="C469" s="3" t="s">
        <v>983</v>
      </c>
      <c r="D469" s="5">
        <v>1400</v>
      </c>
      <c r="E469">
        <v>8053</v>
      </c>
      <c r="F469" s="5">
        <f t="shared" si="44"/>
        <v>575.21428571428578</v>
      </c>
      <c r="G469" t="s">
        <v>20</v>
      </c>
      <c r="H469">
        <v>139</v>
      </c>
      <c r="I469">
        <f t="shared" si="45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6"/>
        <v>technology</v>
      </c>
      <c r="R469" t="str">
        <f t="shared" si="47"/>
        <v>web</v>
      </c>
      <c r="S469" s="10">
        <f t="shared" si="42"/>
        <v>42331.25</v>
      </c>
      <c r="T469" s="8">
        <f t="shared" si="43"/>
        <v>42338.25</v>
      </c>
    </row>
    <row r="470" spans="1:20" ht="19.5" x14ac:dyDescent="0.4">
      <c r="A470">
        <v>468</v>
      </c>
      <c r="B470" t="s">
        <v>984</v>
      </c>
      <c r="C470" s="3" t="s">
        <v>985</v>
      </c>
      <c r="D470" s="5">
        <v>4000</v>
      </c>
      <c r="E470">
        <v>1620</v>
      </c>
      <c r="F470" s="5">
        <f t="shared" si="44"/>
        <v>40.5</v>
      </c>
      <c r="G470" t="s">
        <v>14</v>
      </c>
      <c r="H470">
        <v>16</v>
      </c>
      <c r="I470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6"/>
        <v>theater</v>
      </c>
      <c r="R470" t="str">
        <f t="shared" si="47"/>
        <v>plays</v>
      </c>
      <c r="S470" s="10">
        <f t="shared" si="42"/>
        <v>43569.208333333328</v>
      </c>
      <c r="T470" s="8">
        <f t="shared" si="43"/>
        <v>43585.208333333328</v>
      </c>
    </row>
    <row r="471" spans="1:20" ht="19.5" x14ac:dyDescent="0.4">
      <c r="A471">
        <v>469</v>
      </c>
      <c r="B471" t="s">
        <v>986</v>
      </c>
      <c r="C471" s="3" t="s">
        <v>987</v>
      </c>
      <c r="D471" s="5">
        <v>5600</v>
      </c>
      <c r="E471">
        <v>10328</v>
      </c>
      <c r="F471" s="5">
        <f t="shared" si="44"/>
        <v>184.42857142857144</v>
      </c>
      <c r="G471" t="s">
        <v>20</v>
      </c>
      <c r="H471">
        <v>159</v>
      </c>
      <c r="I471">
        <f t="shared" si="4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6"/>
        <v>film &amp; video</v>
      </c>
      <c r="R471" t="str">
        <f t="shared" si="47"/>
        <v>drama</v>
      </c>
      <c r="S471" s="10">
        <f t="shared" si="42"/>
        <v>42142.208333333328</v>
      </c>
      <c r="T471" s="8">
        <f t="shared" si="43"/>
        <v>42144.208333333328</v>
      </c>
    </row>
    <row r="472" spans="1:20" ht="19.5" x14ac:dyDescent="0.4">
      <c r="A472">
        <v>470</v>
      </c>
      <c r="B472" t="s">
        <v>988</v>
      </c>
      <c r="C472" s="3" t="s">
        <v>989</v>
      </c>
      <c r="D472" s="5">
        <v>3600</v>
      </c>
      <c r="E472">
        <v>10289</v>
      </c>
      <c r="F472" s="5">
        <f t="shared" si="44"/>
        <v>285.80555555555554</v>
      </c>
      <c r="G472" t="s">
        <v>20</v>
      </c>
      <c r="H472">
        <v>381</v>
      </c>
      <c r="I472">
        <f t="shared" si="45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6"/>
        <v>technology</v>
      </c>
      <c r="R472" t="str">
        <f t="shared" si="47"/>
        <v>wearables</v>
      </c>
      <c r="S472" s="10">
        <f t="shared" si="42"/>
        <v>42716.25</v>
      </c>
      <c r="T472" s="8">
        <f t="shared" si="43"/>
        <v>42723.25</v>
      </c>
    </row>
    <row r="473" spans="1:20" ht="19.5" x14ac:dyDescent="0.4">
      <c r="A473">
        <v>471</v>
      </c>
      <c r="B473" t="s">
        <v>446</v>
      </c>
      <c r="C473" s="3" t="s">
        <v>990</v>
      </c>
      <c r="D473" s="5">
        <v>3100</v>
      </c>
      <c r="E473">
        <v>9889</v>
      </c>
      <c r="F473" s="5">
        <f t="shared" si="44"/>
        <v>319</v>
      </c>
      <c r="G473" t="s">
        <v>20</v>
      </c>
      <c r="H473">
        <v>194</v>
      </c>
      <c r="I473">
        <f t="shared" si="45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6"/>
        <v>food</v>
      </c>
      <c r="R473" t="str">
        <f t="shared" si="47"/>
        <v>food trucks</v>
      </c>
      <c r="S473" s="10">
        <f t="shared" si="42"/>
        <v>41031.208333333336</v>
      </c>
      <c r="T473" s="8">
        <f t="shared" si="43"/>
        <v>41031.208333333336</v>
      </c>
    </row>
    <row r="474" spans="1:20" ht="19.5" x14ac:dyDescent="0.4">
      <c r="A474">
        <v>472</v>
      </c>
      <c r="B474" t="s">
        <v>991</v>
      </c>
      <c r="C474" s="3" t="s">
        <v>992</v>
      </c>
      <c r="D474" s="5">
        <v>153800</v>
      </c>
      <c r="E474">
        <v>60342</v>
      </c>
      <c r="F474" s="5">
        <f t="shared" si="44"/>
        <v>39.234070221066318</v>
      </c>
      <c r="G474" t="s">
        <v>14</v>
      </c>
      <c r="H474">
        <v>575</v>
      </c>
      <c r="I474">
        <f t="shared" si="45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6"/>
        <v>music</v>
      </c>
      <c r="R474" t="str">
        <f t="shared" si="47"/>
        <v>rock</v>
      </c>
      <c r="S474" s="10">
        <f t="shared" si="42"/>
        <v>43535.208333333328</v>
      </c>
      <c r="T474" s="8">
        <f t="shared" si="43"/>
        <v>43589.208333333328</v>
      </c>
    </row>
    <row r="475" spans="1:20" ht="19.5" x14ac:dyDescent="0.4">
      <c r="A475">
        <v>473</v>
      </c>
      <c r="B475" t="s">
        <v>993</v>
      </c>
      <c r="C475" s="3" t="s">
        <v>994</v>
      </c>
      <c r="D475" s="5">
        <v>5000</v>
      </c>
      <c r="E475">
        <v>8907</v>
      </c>
      <c r="F475" s="5">
        <f t="shared" si="44"/>
        <v>178.14000000000001</v>
      </c>
      <c r="G475" t="s">
        <v>20</v>
      </c>
      <c r="H475">
        <v>106</v>
      </c>
      <c r="I475">
        <f t="shared" si="45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6"/>
        <v>music</v>
      </c>
      <c r="R475" t="str">
        <f t="shared" si="47"/>
        <v>electric music</v>
      </c>
      <c r="S475" s="10">
        <f t="shared" si="42"/>
        <v>43277.208333333328</v>
      </c>
      <c r="T475" s="8">
        <f t="shared" si="43"/>
        <v>43278.208333333328</v>
      </c>
    </row>
    <row r="476" spans="1:20" ht="19.5" x14ac:dyDescent="0.4">
      <c r="A476">
        <v>474</v>
      </c>
      <c r="B476" t="s">
        <v>995</v>
      </c>
      <c r="C476" s="3" t="s">
        <v>996</v>
      </c>
      <c r="D476" s="5">
        <v>4000</v>
      </c>
      <c r="E476">
        <v>14606</v>
      </c>
      <c r="F476" s="5">
        <f t="shared" si="44"/>
        <v>365.15</v>
      </c>
      <c r="G476" t="s">
        <v>20</v>
      </c>
      <c r="H476">
        <v>142</v>
      </c>
      <c r="I476">
        <f t="shared" si="45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6"/>
        <v>film &amp; video</v>
      </c>
      <c r="R476" t="str">
        <f t="shared" si="47"/>
        <v>television</v>
      </c>
      <c r="S476" s="10">
        <f t="shared" si="42"/>
        <v>41989.25</v>
      </c>
      <c r="T476" s="8">
        <f t="shared" si="43"/>
        <v>41990.25</v>
      </c>
    </row>
    <row r="477" spans="1:20" ht="33.75" x14ac:dyDescent="0.4">
      <c r="A477">
        <v>475</v>
      </c>
      <c r="B477" t="s">
        <v>997</v>
      </c>
      <c r="C477" s="3" t="s">
        <v>998</v>
      </c>
      <c r="D477" s="5">
        <v>7400</v>
      </c>
      <c r="E477">
        <v>8432</v>
      </c>
      <c r="F477" s="5">
        <f t="shared" si="44"/>
        <v>113.94594594594594</v>
      </c>
      <c r="G477" t="s">
        <v>20</v>
      </c>
      <c r="H477">
        <v>211</v>
      </c>
      <c r="I477">
        <f t="shared" si="45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6"/>
        <v>publishing</v>
      </c>
      <c r="R477" t="str">
        <f t="shared" si="47"/>
        <v>translations</v>
      </c>
      <c r="S477" s="10">
        <f t="shared" si="42"/>
        <v>41450.208333333336</v>
      </c>
      <c r="T477" s="8">
        <f t="shared" si="43"/>
        <v>41454.208333333336</v>
      </c>
    </row>
    <row r="478" spans="1:20" ht="33.75" x14ac:dyDescent="0.4">
      <c r="A478">
        <v>476</v>
      </c>
      <c r="B478" t="s">
        <v>999</v>
      </c>
      <c r="C478" s="3" t="s">
        <v>1000</v>
      </c>
      <c r="D478" s="5">
        <v>191500</v>
      </c>
      <c r="E478">
        <v>57122</v>
      </c>
      <c r="F478" s="5">
        <f t="shared" si="44"/>
        <v>29.828720626631856</v>
      </c>
      <c r="G478" t="s">
        <v>14</v>
      </c>
      <c r="H478">
        <v>1120</v>
      </c>
      <c r="I478">
        <f t="shared" si="45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6"/>
        <v>publishing</v>
      </c>
      <c r="R478" t="str">
        <f t="shared" si="47"/>
        <v>fiction</v>
      </c>
      <c r="S478" s="10">
        <f t="shared" si="42"/>
        <v>43322.208333333328</v>
      </c>
      <c r="T478" s="8">
        <f t="shared" si="43"/>
        <v>43328.208333333328</v>
      </c>
    </row>
    <row r="479" spans="1:20" ht="19.5" x14ac:dyDescent="0.4">
      <c r="A479">
        <v>477</v>
      </c>
      <c r="B479" t="s">
        <v>1001</v>
      </c>
      <c r="C479" s="3" t="s">
        <v>1002</v>
      </c>
      <c r="D479" s="5">
        <v>8500</v>
      </c>
      <c r="E479">
        <v>4613</v>
      </c>
      <c r="F479" s="5">
        <f t="shared" si="44"/>
        <v>54.270588235294113</v>
      </c>
      <c r="G479" t="s">
        <v>14</v>
      </c>
      <c r="H479">
        <v>113</v>
      </c>
      <c r="I479">
        <f t="shared" si="45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6"/>
        <v>film &amp; video</v>
      </c>
      <c r="R479" t="str">
        <f t="shared" si="47"/>
        <v>science fiction</v>
      </c>
      <c r="S479" s="10">
        <f t="shared" si="42"/>
        <v>40720.208333333336</v>
      </c>
      <c r="T479" s="8">
        <f t="shared" si="43"/>
        <v>40747.208333333336</v>
      </c>
    </row>
    <row r="480" spans="1:20" ht="19.5" x14ac:dyDescent="0.4">
      <c r="A480">
        <v>478</v>
      </c>
      <c r="B480" t="s">
        <v>1003</v>
      </c>
      <c r="C480" s="3" t="s">
        <v>1004</v>
      </c>
      <c r="D480" s="5">
        <v>68800</v>
      </c>
      <c r="E480">
        <v>162603</v>
      </c>
      <c r="F480" s="5">
        <f t="shared" si="44"/>
        <v>236.34156976744185</v>
      </c>
      <c r="G480" t="s">
        <v>20</v>
      </c>
      <c r="H480">
        <v>2756</v>
      </c>
      <c r="I480">
        <f t="shared" si="45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6"/>
        <v>technology</v>
      </c>
      <c r="R480" t="str">
        <f t="shared" si="47"/>
        <v>wearables</v>
      </c>
      <c r="S480" s="10">
        <f t="shared" si="42"/>
        <v>42072.208333333328</v>
      </c>
      <c r="T480" s="8">
        <f t="shared" si="43"/>
        <v>42084.208333333328</v>
      </c>
    </row>
    <row r="481" spans="1:20" ht="19.5" x14ac:dyDescent="0.4">
      <c r="A481">
        <v>479</v>
      </c>
      <c r="B481" t="s">
        <v>1005</v>
      </c>
      <c r="C481" s="3" t="s">
        <v>1006</v>
      </c>
      <c r="D481" s="5">
        <v>2400</v>
      </c>
      <c r="E481">
        <v>12310</v>
      </c>
      <c r="F481" s="5">
        <f t="shared" si="44"/>
        <v>512.91666666666663</v>
      </c>
      <c r="G481" t="s">
        <v>20</v>
      </c>
      <c r="H481">
        <v>173</v>
      </c>
      <c r="I481">
        <f t="shared" si="45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6"/>
        <v>food</v>
      </c>
      <c r="R481" t="str">
        <f t="shared" si="47"/>
        <v>food trucks</v>
      </c>
      <c r="S481" s="10">
        <f t="shared" si="42"/>
        <v>42945.208333333328</v>
      </c>
      <c r="T481" s="8">
        <f t="shared" si="43"/>
        <v>42947.208333333328</v>
      </c>
    </row>
    <row r="482" spans="1:20" ht="19.5" x14ac:dyDescent="0.4">
      <c r="A482">
        <v>480</v>
      </c>
      <c r="B482" t="s">
        <v>1007</v>
      </c>
      <c r="C482" s="3" t="s">
        <v>1008</v>
      </c>
      <c r="D482" s="5">
        <v>8600</v>
      </c>
      <c r="E482">
        <v>8656</v>
      </c>
      <c r="F482" s="5">
        <f t="shared" si="44"/>
        <v>100.65116279069768</v>
      </c>
      <c r="G482" t="s">
        <v>20</v>
      </c>
      <c r="H482">
        <v>87</v>
      </c>
      <c r="I482">
        <f t="shared" si="45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6"/>
        <v>photography</v>
      </c>
      <c r="R482" t="str">
        <f t="shared" si="47"/>
        <v>photography books</v>
      </c>
      <c r="S482" s="10">
        <f t="shared" si="42"/>
        <v>40248.25</v>
      </c>
      <c r="T482" s="8">
        <f t="shared" si="43"/>
        <v>40257.208333333336</v>
      </c>
    </row>
    <row r="483" spans="1:20" ht="33.75" x14ac:dyDescent="0.4">
      <c r="A483">
        <v>481</v>
      </c>
      <c r="B483" t="s">
        <v>1009</v>
      </c>
      <c r="C483" s="3" t="s">
        <v>1010</v>
      </c>
      <c r="D483" s="5">
        <v>196600</v>
      </c>
      <c r="E483">
        <v>159931</v>
      </c>
      <c r="F483" s="5">
        <f t="shared" si="44"/>
        <v>81.348423194303152</v>
      </c>
      <c r="G483" t="s">
        <v>14</v>
      </c>
      <c r="H483">
        <v>1538</v>
      </c>
      <c r="I483">
        <f t="shared" si="45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6"/>
        <v>theater</v>
      </c>
      <c r="R483" t="str">
        <f t="shared" si="47"/>
        <v>plays</v>
      </c>
      <c r="S483" s="10">
        <f t="shared" si="42"/>
        <v>41913.208333333336</v>
      </c>
      <c r="T483" s="8">
        <f t="shared" si="43"/>
        <v>41955.25</v>
      </c>
    </row>
    <row r="484" spans="1:20" ht="33.75" x14ac:dyDescent="0.4">
      <c r="A484">
        <v>482</v>
      </c>
      <c r="B484" t="s">
        <v>1011</v>
      </c>
      <c r="C484" s="3" t="s">
        <v>1012</v>
      </c>
      <c r="D484" s="5">
        <v>4200</v>
      </c>
      <c r="E484">
        <v>689</v>
      </c>
      <c r="F484" s="5">
        <f t="shared" si="44"/>
        <v>16.404761904761905</v>
      </c>
      <c r="G484" t="s">
        <v>14</v>
      </c>
      <c r="H484">
        <v>9</v>
      </c>
      <c r="I484">
        <f t="shared" si="45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6"/>
        <v>publishing</v>
      </c>
      <c r="R484" t="str">
        <f t="shared" si="47"/>
        <v>fiction</v>
      </c>
      <c r="S484" s="10">
        <f t="shared" si="42"/>
        <v>40963.25</v>
      </c>
      <c r="T484" s="8">
        <f t="shared" si="43"/>
        <v>40974.25</v>
      </c>
    </row>
    <row r="485" spans="1:20" ht="19.5" x14ac:dyDescent="0.4">
      <c r="A485">
        <v>483</v>
      </c>
      <c r="B485" t="s">
        <v>1013</v>
      </c>
      <c r="C485" s="3" t="s">
        <v>1014</v>
      </c>
      <c r="D485" s="5">
        <v>91400</v>
      </c>
      <c r="E485">
        <v>48236</v>
      </c>
      <c r="F485" s="5">
        <f t="shared" si="44"/>
        <v>52.774617067833695</v>
      </c>
      <c r="G485" t="s">
        <v>14</v>
      </c>
      <c r="H485">
        <v>554</v>
      </c>
      <c r="I485">
        <f t="shared" si="45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6"/>
        <v>theater</v>
      </c>
      <c r="R485" t="str">
        <f t="shared" si="47"/>
        <v>plays</v>
      </c>
      <c r="S485" s="10">
        <f t="shared" si="42"/>
        <v>43811.25</v>
      </c>
      <c r="T485" s="8">
        <f t="shared" si="43"/>
        <v>43818.25</v>
      </c>
    </row>
    <row r="486" spans="1:20" ht="19.5" x14ac:dyDescent="0.4">
      <c r="A486">
        <v>484</v>
      </c>
      <c r="B486" t="s">
        <v>1015</v>
      </c>
      <c r="C486" s="3" t="s">
        <v>1016</v>
      </c>
      <c r="D486" s="5">
        <v>29600</v>
      </c>
      <c r="E486">
        <v>77021</v>
      </c>
      <c r="F486" s="5">
        <f t="shared" si="44"/>
        <v>260.20608108108109</v>
      </c>
      <c r="G486" t="s">
        <v>20</v>
      </c>
      <c r="H486">
        <v>1572</v>
      </c>
      <c r="I486">
        <f t="shared" si="45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6"/>
        <v>food</v>
      </c>
      <c r="R486" t="str">
        <f t="shared" si="47"/>
        <v>food trucks</v>
      </c>
      <c r="S486" s="10">
        <f t="shared" si="42"/>
        <v>41855.208333333336</v>
      </c>
      <c r="T486" s="8">
        <f t="shared" si="43"/>
        <v>41904.208333333336</v>
      </c>
    </row>
    <row r="487" spans="1:20" ht="33.75" x14ac:dyDescent="0.4">
      <c r="A487">
        <v>485</v>
      </c>
      <c r="B487" t="s">
        <v>1017</v>
      </c>
      <c r="C487" s="3" t="s">
        <v>1018</v>
      </c>
      <c r="D487" s="5">
        <v>90600</v>
      </c>
      <c r="E487">
        <v>27844</v>
      </c>
      <c r="F487" s="5">
        <f t="shared" si="44"/>
        <v>30.73289183222958</v>
      </c>
      <c r="G487" t="s">
        <v>14</v>
      </c>
      <c r="H487">
        <v>648</v>
      </c>
      <c r="I487">
        <f t="shared" si="45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6"/>
        <v>theater</v>
      </c>
      <c r="R487" t="str">
        <f t="shared" si="47"/>
        <v>plays</v>
      </c>
      <c r="S487" s="10">
        <f t="shared" si="42"/>
        <v>43626.208333333328</v>
      </c>
      <c r="T487" s="8">
        <f t="shared" si="43"/>
        <v>43667.208333333328</v>
      </c>
    </row>
    <row r="488" spans="1:20" ht="33.75" x14ac:dyDescent="0.4">
      <c r="A488">
        <v>486</v>
      </c>
      <c r="B488" t="s">
        <v>1019</v>
      </c>
      <c r="C488" s="3" t="s">
        <v>1020</v>
      </c>
      <c r="D488" s="5">
        <v>5200</v>
      </c>
      <c r="E488">
        <v>702</v>
      </c>
      <c r="F488" s="5">
        <f t="shared" si="44"/>
        <v>13.5</v>
      </c>
      <c r="G488" t="s">
        <v>14</v>
      </c>
      <c r="H488">
        <v>21</v>
      </c>
      <c r="I488">
        <f t="shared" si="45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6"/>
        <v>publishing</v>
      </c>
      <c r="R488" t="str">
        <f t="shared" si="47"/>
        <v>translations</v>
      </c>
      <c r="S488" s="10">
        <f t="shared" si="42"/>
        <v>43168.25</v>
      </c>
      <c r="T488" s="8">
        <f t="shared" si="43"/>
        <v>43183.208333333328</v>
      </c>
    </row>
    <row r="489" spans="1:20" ht="19.5" x14ac:dyDescent="0.4">
      <c r="A489">
        <v>487</v>
      </c>
      <c r="B489" t="s">
        <v>1021</v>
      </c>
      <c r="C489" s="3" t="s">
        <v>1022</v>
      </c>
      <c r="D489" s="5">
        <v>110300</v>
      </c>
      <c r="E489">
        <v>197024</v>
      </c>
      <c r="F489" s="5">
        <f t="shared" si="44"/>
        <v>178.62556663644605</v>
      </c>
      <c r="G489" t="s">
        <v>20</v>
      </c>
      <c r="H489">
        <v>2346</v>
      </c>
      <c r="I489">
        <f t="shared" si="45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6"/>
        <v>theater</v>
      </c>
      <c r="R489" t="str">
        <f t="shared" si="47"/>
        <v>plays</v>
      </c>
      <c r="S489" s="10">
        <f t="shared" si="42"/>
        <v>42845.208333333328</v>
      </c>
      <c r="T489" s="8">
        <f t="shared" si="43"/>
        <v>42878.208333333328</v>
      </c>
    </row>
    <row r="490" spans="1:20" ht="19.5" x14ac:dyDescent="0.4">
      <c r="A490">
        <v>488</v>
      </c>
      <c r="B490" t="s">
        <v>1023</v>
      </c>
      <c r="C490" s="3" t="s">
        <v>1024</v>
      </c>
      <c r="D490" s="5">
        <v>5300</v>
      </c>
      <c r="E490">
        <v>11663</v>
      </c>
      <c r="F490" s="5">
        <f t="shared" si="44"/>
        <v>220.0566037735849</v>
      </c>
      <c r="G490" t="s">
        <v>20</v>
      </c>
      <c r="H490">
        <v>115</v>
      </c>
      <c r="I490">
        <f t="shared" si="45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6"/>
        <v>theater</v>
      </c>
      <c r="R490" t="str">
        <f t="shared" si="47"/>
        <v>plays</v>
      </c>
      <c r="S490" s="10">
        <f t="shared" si="42"/>
        <v>42403.25</v>
      </c>
      <c r="T490" s="8">
        <f t="shared" si="43"/>
        <v>42420.25</v>
      </c>
    </row>
    <row r="491" spans="1:20" ht="19.5" x14ac:dyDescent="0.4">
      <c r="A491">
        <v>489</v>
      </c>
      <c r="B491" t="s">
        <v>1025</v>
      </c>
      <c r="C491" s="3" t="s">
        <v>1026</v>
      </c>
      <c r="D491" s="5">
        <v>9200</v>
      </c>
      <c r="E491">
        <v>9339</v>
      </c>
      <c r="F491" s="5">
        <f t="shared" si="44"/>
        <v>101.5108695652174</v>
      </c>
      <c r="G491" t="s">
        <v>20</v>
      </c>
      <c r="H491">
        <v>85</v>
      </c>
      <c r="I491">
        <f t="shared" si="45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6"/>
        <v>technology</v>
      </c>
      <c r="R491" t="str">
        <f t="shared" si="47"/>
        <v>wearables</v>
      </c>
      <c r="S491" s="10">
        <f t="shared" si="42"/>
        <v>40406.208333333336</v>
      </c>
      <c r="T491" s="8">
        <f t="shared" si="43"/>
        <v>40411.208333333336</v>
      </c>
    </row>
    <row r="492" spans="1:20" ht="19.5" x14ac:dyDescent="0.4">
      <c r="A492">
        <v>490</v>
      </c>
      <c r="B492" t="s">
        <v>1027</v>
      </c>
      <c r="C492" s="3" t="s">
        <v>1028</v>
      </c>
      <c r="D492" s="5">
        <v>2400</v>
      </c>
      <c r="E492">
        <v>4596</v>
      </c>
      <c r="F492" s="5">
        <f t="shared" si="44"/>
        <v>191.5</v>
      </c>
      <c r="G492" t="s">
        <v>20</v>
      </c>
      <c r="H492">
        <v>144</v>
      </c>
      <c r="I492">
        <f t="shared" si="45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6"/>
        <v>journalism</v>
      </c>
      <c r="R492" t="str">
        <f t="shared" si="47"/>
        <v>audio</v>
      </c>
      <c r="S492" s="10">
        <f t="shared" si="42"/>
        <v>43786.25</v>
      </c>
      <c r="T492" s="8">
        <f t="shared" si="43"/>
        <v>43793.25</v>
      </c>
    </row>
    <row r="493" spans="1:20" ht="33.75" x14ac:dyDescent="0.4">
      <c r="A493">
        <v>491</v>
      </c>
      <c r="B493" t="s">
        <v>1030</v>
      </c>
      <c r="C493" s="3" t="s">
        <v>1031</v>
      </c>
      <c r="D493" s="5">
        <v>56800</v>
      </c>
      <c r="E493">
        <v>173437</v>
      </c>
      <c r="F493" s="5">
        <f t="shared" si="44"/>
        <v>305.34683098591546</v>
      </c>
      <c r="G493" t="s">
        <v>20</v>
      </c>
      <c r="H493">
        <v>2443</v>
      </c>
      <c r="I493">
        <f t="shared" si="4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6"/>
        <v>food</v>
      </c>
      <c r="R493" t="str">
        <f t="shared" si="47"/>
        <v>food trucks</v>
      </c>
      <c r="S493" s="10">
        <f t="shared" si="42"/>
        <v>41456.208333333336</v>
      </c>
      <c r="T493" s="8">
        <f t="shared" si="43"/>
        <v>41482.208333333336</v>
      </c>
    </row>
    <row r="494" spans="1:20" ht="19.5" x14ac:dyDescent="0.4">
      <c r="A494">
        <v>492</v>
      </c>
      <c r="B494" t="s">
        <v>1032</v>
      </c>
      <c r="C494" s="3" t="s">
        <v>1033</v>
      </c>
      <c r="D494" s="5">
        <v>191000</v>
      </c>
      <c r="E494">
        <v>45831</v>
      </c>
      <c r="F494" s="5">
        <f t="shared" si="44"/>
        <v>23.995287958115181</v>
      </c>
      <c r="G494" t="s">
        <v>74</v>
      </c>
      <c r="H494">
        <v>595</v>
      </c>
      <c r="I494">
        <f t="shared" si="45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6"/>
        <v>film &amp; video</v>
      </c>
      <c r="R494" t="str">
        <f t="shared" si="47"/>
        <v>shorts</v>
      </c>
      <c r="S494" s="10">
        <f t="shared" si="42"/>
        <v>40336.208333333336</v>
      </c>
      <c r="T494" s="8">
        <f t="shared" si="43"/>
        <v>40371.208333333336</v>
      </c>
    </row>
    <row r="495" spans="1:20" ht="19.5" x14ac:dyDescent="0.4">
      <c r="A495">
        <v>493</v>
      </c>
      <c r="B495" t="s">
        <v>1034</v>
      </c>
      <c r="C495" s="3" t="s">
        <v>1035</v>
      </c>
      <c r="D495" s="5">
        <v>900</v>
      </c>
      <c r="E495">
        <v>6514</v>
      </c>
      <c r="F495" s="5">
        <f t="shared" si="44"/>
        <v>723.77777777777771</v>
      </c>
      <c r="G495" t="s">
        <v>20</v>
      </c>
      <c r="H495">
        <v>64</v>
      </c>
      <c r="I495">
        <f t="shared" si="45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6"/>
        <v>photography</v>
      </c>
      <c r="R495" t="str">
        <f t="shared" si="47"/>
        <v>photography books</v>
      </c>
      <c r="S495" s="10">
        <f t="shared" si="42"/>
        <v>43645.208333333328</v>
      </c>
      <c r="T495" s="8">
        <f t="shared" si="43"/>
        <v>43658.208333333328</v>
      </c>
    </row>
    <row r="496" spans="1:20" ht="19.5" x14ac:dyDescent="0.4">
      <c r="A496">
        <v>494</v>
      </c>
      <c r="B496" t="s">
        <v>1036</v>
      </c>
      <c r="C496" s="3" t="s">
        <v>1037</v>
      </c>
      <c r="D496" s="5">
        <v>2500</v>
      </c>
      <c r="E496">
        <v>13684</v>
      </c>
      <c r="F496" s="5">
        <f t="shared" si="44"/>
        <v>547.36</v>
      </c>
      <c r="G496" t="s">
        <v>20</v>
      </c>
      <c r="H496">
        <v>268</v>
      </c>
      <c r="I496">
        <f t="shared" si="45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6"/>
        <v>technology</v>
      </c>
      <c r="R496" t="str">
        <f t="shared" si="47"/>
        <v>wearables</v>
      </c>
      <c r="S496" s="10">
        <f t="shared" si="42"/>
        <v>40990.208333333336</v>
      </c>
      <c r="T496" s="8">
        <f t="shared" si="43"/>
        <v>40991.208333333336</v>
      </c>
    </row>
    <row r="497" spans="1:20" ht="19.5" x14ac:dyDescent="0.4">
      <c r="A497">
        <v>495</v>
      </c>
      <c r="B497" t="s">
        <v>1038</v>
      </c>
      <c r="C497" s="3" t="s">
        <v>1039</v>
      </c>
      <c r="D497" s="5">
        <v>3200</v>
      </c>
      <c r="E497">
        <v>13264</v>
      </c>
      <c r="F497" s="5">
        <f t="shared" si="44"/>
        <v>414.49999999999994</v>
      </c>
      <c r="G497" t="s">
        <v>20</v>
      </c>
      <c r="H497">
        <v>195</v>
      </c>
      <c r="I497">
        <f t="shared" si="45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6"/>
        <v>theater</v>
      </c>
      <c r="R497" t="str">
        <f t="shared" si="47"/>
        <v>plays</v>
      </c>
      <c r="S497" s="10">
        <f t="shared" si="42"/>
        <v>41800.208333333336</v>
      </c>
      <c r="T497" s="8">
        <f t="shared" si="43"/>
        <v>41804.208333333336</v>
      </c>
    </row>
    <row r="498" spans="1:20" ht="19.5" x14ac:dyDescent="0.4">
      <c r="A498">
        <v>496</v>
      </c>
      <c r="B498" t="s">
        <v>1040</v>
      </c>
      <c r="C498" s="3" t="s">
        <v>1041</v>
      </c>
      <c r="D498" s="5">
        <v>183800</v>
      </c>
      <c r="E498">
        <v>1667</v>
      </c>
      <c r="F498" s="5">
        <f t="shared" si="44"/>
        <v>0.90696409140369971</v>
      </c>
      <c r="G498" t="s">
        <v>14</v>
      </c>
      <c r="H498">
        <v>54</v>
      </c>
      <c r="I498">
        <f t="shared" si="45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6"/>
        <v>film &amp; video</v>
      </c>
      <c r="R498" t="str">
        <f t="shared" si="47"/>
        <v>animation</v>
      </c>
      <c r="S498" s="10">
        <f t="shared" si="42"/>
        <v>42876.208333333328</v>
      </c>
      <c r="T498" s="8">
        <f t="shared" si="43"/>
        <v>42893.208333333328</v>
      </c>
    </row>
    <row r="499" spans="1:20" ht="19.5" x14ac:dyDescent="0.4">
      <c r="A499">
        <v>497</v>
      </c>
      <c r="B499" t="s">
        <v>1042</v>
      </c>
      <c r="C499" s="3" t="s">
        <v>1043</v>
      </c>
      <c r="D499" s="5">
        <v>9800</v>
      </c>
      <c r="E499">
        <v>3349</v>
      </c>
      <c r="F499" s="5">
        <f t="shared" si="44"/>
        <v>34.173469387755098</v>
      </c>
      <c r="G499" t="s">
        <v>14</v>
      </c>
      <c r="H499">
        <v>120</v>
      </c>
      <c r="I499">
        <f t="shared" si="45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6"/>
        <v>technology</v>
      </c>
      <c r="R499" t="str">
        <f t="shared" si="47"/>
        <v>wearables</v>
      </c>
      <c r="S499" s="10">
        <f t="shared" si="42"/>
        <v>42724.25</v>
      </c>
      <c r="T499" s="8">
        <f t="shared" si="43"/>
        <v>42724.25</v>
      </c>
    </row>
    <row r="500" spans="1:20" ht="19.5" x14ac:dyDescent="0.4">
      <c r="A500">
        <v>498</v>
      </c>
      <c r="B500" t="s">
        <v>1044</v>
      </c>
      <c r="C500" s="3" t="s">
        <v>1045</v>
      </c>
      <c r="D500" s="5">
        <v>193400</v>
      </c>
      <c r="E500">
        <v>46317</v>
      </c>
      <c r="F500" s="5">
        <f t="shared" si="44"/>
        <v>23.948810754912099</v>
      </c>
      <c r="G500" t="s">
        <v>14</v>
      </c>
      <c r="H500">
        <v>579</v>
      </c>
      <c r="I500">
        <f t="shared" si="4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6"/>
        <v>technology</v>
      </c>
      <c r="R500" t="str">
        <f t="shared" si="47"/>
        <v>web</v>
      </c>
      <c r="S500" s="10">
        <f t="shared" si="42"/>
        <v>42005.25</v>
      </c>
      <c r="T500" s="8">
        <f t="shared" si="43"/>
        <v>42007.25</v>
      </c>
    </row>
    <row r="501" spans="1:20" ht="33.75" x14ac:dyDescent="0.4">
      <c r="A501">
        <v>499</v>
      </c>
      <c r="B501" t="s">
        <v>1046</v>
      </c>
      <c r="C501" s="3" t="s">
        <v>1047</v>
      </c>
      <c r="D501" s="5">
        <v>163800</v>
      </c>
      <c r="E501">
        <v>78743</v>
      </c>
      <c r="F501" s="5">
        <f t="shared" si="44"/>
        <v>48.072649572649574</v>
      </c>
      <c r="G501" t="s">
        <v>14</v>
      </c>
      <c r="H501">
        <v>2072</v>
      </c>
      <c r="I501">
        <f t="shared" si="45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6"/>
        <v>film &amp; video</v>
      </c>
      <c r="R501" t="str">
        <f t="shared" si="47"/>
        <v>documentary</v>
      </c>
      <c r="S501" s="10">
        <f t="shared" si="42"/>
        <v>42444.208333333328</v>
      </c>
      <c r="T501" s="8">
        <f t="shared" si="43"/>
        <v>42449.208333333328</v>
      </c>
    </row>
    <row r="502" spans="1:20" ht="19.5" x14ac:dyDescent="0.4">
      <c r="A502">
        <v>500</v>
      </c>
      <c r="B502" t="s">
        <v>1048</v>
      </c>
      <c r="C502" s="3" t="s">
        <v>1049</v>
      </c>
      <c r="D502" s="5">
        <v>100</v>
      </c>
      <c r="E502">
        <v>0</v>
      </c>
      <c r="F502" s="5">
        <f t="shared" si="44"/>
        <v>0</v>
      </c>
      <c r="G502" t="s">
        <v>14</v>
      </c>
      <c r="H502">
        <v>0</v>
      </c>
      <c r="I502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6"/>
        <v>theater</v>
      </c>
      <c r="R502" t="str">
        <f t="shared" si="47"/>
        <v>plays</v>
      </c>
      <c r="S502" s="10">
        <f t="shared" si="42"/>
        <v>41395.208333333336</v>
      </c>
      <c r="T502" s="8">
        <f t="shared" si="43"/>
        <v>41423.208333333336</v>
      </c>
    </row>
    <row r="503" spans="1:20" ht="19.5" x14ac:dyDescent="0.4">
      <c r="A503">
        <v>501</v>
      </c>
      <c r="B503" t="s">
        <v>1050</v>
      </c>
      <c r="C503" s="3" t="s">
        <v>1051</v>
      </c>
      <c r="D503" s="5">
        <v>153600</v>
      </c>
      <c r="E503">
        <v>107743</v>
      </c>
      <c r="F503" s="5">
        <f t="shared" si="44"/>
        <v>70.145182291666657</v>
      </c>
      <c r="G503" t="s">
        <v>14</v>
      </c>
      <c r="H503">
        <v>1796</v>
      </c>
      <c r="I503">
        <f t="shared" si="45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6"/>
        <v>film &amp; video</v>
      </c>
      <c r="R503" t="str">
        <f t="shared" si="47"/>
        <v>documentary</v>
      </c>
      <c r="S503" s="10">
        <f t="shared" si="42"/>
        <v>41345.208333333336</v>
      </c>
      <c r="T503" s="8">
        <f t="shared" si="43"/>
        <v>41347.208333333336</v>
      </c>
    </row>
    <row r="504" spans="1:20" ht="19.5" x14ac:dyDescent="0.4">
      <c r="A504">
        <v>502</v>
      </c>
      <c r="B504" t="s">
        <v>477</v>
      </c>
      <c r="C504" s="3" t="s">
        <v>1052</v>
      </c>
      <c r="D504" s="5">
        <v>1300</v>
      </c>
      <c r="E504">
        <v>6889</v>
      </c>
      <c r="F504" s="5">
        <f t="shared" si="44"/>
        <v>529.92307692307691</v>
      </c>
      <c r="G504" t="s">
        <v>20</v>
      </c>
      <c r="H504">
        <v>186</v>
      </c>
      <c r="I504">
        <f t="shared" si="45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6"/>
        <v>games</v>
      </c>
      <c r="R504" t="str">
        <f t="shared" si="47"/>
        <v>video games</v>
      </c>
      <c r="S504" s="10">
        <f t="shared" si="42"/>
        <v>41117.208333333336</v>
      </c>
      <c r="T504" s="8">
        <f t="shared" si="43"/>
        <v>41146.208333333336</v>
      </c>
    </row>
    <row r="505" spans="1:20" ht="33.75" x14ac:dyDescent="0.4">
      <c r="A505">
        <v>503</v>
      </c>
      <c r="B505" t="s">
        <v>1053</v>
      </c>
      <c r="C505" s="3" t="s">
        <v>1054</v>
      </c>
      <c r="D505" s="5">
        <v>25500</v>
      </c>
      <c r="E505">
        <v>45983</v>
      </c>
      <c r="F505" s="5">
        <f t="shared" si="44"/>
        <v>180.32549019607845</v>
      </c>
      <c r="G505" t="s">
        <v>20</v>
      </c>
      <c r="H505">
        <v>460</v>
      </c>
      <c r="I505">
        <f t="shared" si="45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6"/>
        <v>film &amp; video</v>
      </c>
      <c r="R505" t="str">
        <f t="shared" si="47"/>
        <v>drama</v>
      </c>
      <c r="S505" s="10">
        <f t="shared" si="42"/>
        <v>42186.208333333328</v>
      </c>
      <c r="T505" s="8">
        <f t="shared" si="43"/>
        <v>42206.208333333328</v>
      </c>
    </row>
    <row r="506" spans="1:20" ht="19.5" x14ac:dyDescent="0.4">
      <c r="A506">
        <v>504</v>
      </c>
      <c r="B506" t="s">
        <v>1055</v>
      </c>
      <c r="C506" s="3" t="s">
        <v>1056</v>
      </c>
      <c r="D506" s="5">
        <v>7500</v>
      </c>
      <c r="E506">
        <v>6924</v>
      </c>
      <c r="F506" s="5">
        <f t="shared" si="44"/>
        <v>92.320000000000007</v>
      </c>
      <c r="G506" t="s">
        <v>14</v>
      </c>
      <c r="H506">
        <v>62</v>
      </c>
      <c r="I506">
        <f t="shared" si="45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6"/>
        <v>music</v>
      </c>
      <c r="R506" t="str">
        <f t="shared" si="47"/>
        <v>rock</v>
      </c>
      <c r="S506" s="10">
        <f t="shared" si="42"/>
        <v>42142.208333333328</v>
      </c>
      <c r="T506" s="8">
        <f t="shared" si="43"/>
        <v>42143.208333333328</v>
      </c>
    </row>
    <row r="507" spans="1:20" ht="19.5" x14ac:dyDescent="0.4">
      <c r="A507">
        <v>505</v>
      </c>
      <c r="B507" t="s">
        <v>1057</v>
      </c>
      <c r="C507" s="3" t="s">
        <v>1058</v>
      </c>
      <c r="D507" s="5">
        <v>89900</v>
      </c>
      <c r="E507">
        <v>12497</v>
      </c>
      <c r="F507" s="5">
        <f t="shared" si="44"/>
        <v>13.901001112347053</v>
      </c>
      <c r="G507" t="s">
        <v>14</v>
      </c>
      <c r="H507">
        <v>347</v>
      </c>
      <c r="I507">
        <f t="shared" si="45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6"/>
        <v>publishing</v>
      </c>
      <c r="R507" t="str">
        <f t="shared" si="47"/>
        <v>radio &amp; podcasts</v>
      </c>
      <c r="S507" s="10">
        <f t="shared" si="42"/>
        <v>41341.25</v>
      </c>
      <c r="T507" s="8">
        <f t="shared" si="43"/>
        <v>41383.208333333336</v>
      </c>
    </row>
    <row r="508" spans="1:20" ht="19.5" x14ac:dyDescent="0.4">
      <c r="A508">
        <v>506</v>
      </c>
      <c r="B508" t="s">
        <v>1059</v>
      </c>
      <c r="C508" s="3" t="s">
        <v>1060</v>
      </c>
      <c r="D508" s="5">
        <v>18000</v>
      </c>
      <c r="E508">
        <v>166874</v>
      </c>
      <c r="F508" s="5">
        <f t="shared" si="44"/>
        <v>927.07777777777767</v>
      </c>
      <c r="G508" t="s">
        <v>20</v>
      </c>
      <c r="H508">
        <v>2528</v>
      </c>
      <c r="I508">
        <f t="shared" si="4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6"/>
        <v>theater</v>
      </c>
      <c r="R508" t="str">
        <f t="shared" si="47"/>
        <v>plays</v>
      </c>
      <c r="S508" s="10">
        <f t="shared" si="42"/>
        <v>43062.25</v>
      </c>
      <c r="T508" s="8">
        <f t="shared" si="43"/>
        <v>43079.25</v>
      </c>
    </row>
    <row r="509" spans="1:20" ht="33.75" x14ac:dyDescent="0.4">
      <c r="A509">
        <v>507</v>
      </c>
      <c r="B509" t="s">
        <v>1061</v>
      </c>
      <c r="C509" s="3" t="s">
        <v>1062</v>
      </c>
      <c r="D509" s="5">
        <v>2100</v>
      </c>
      <c r="E509">
        <v>837</v>
      </c>
      <c r="F509" s="5">
        <f t="shared" si="44"/>
        <v>39.857142857142861</v>
      </c>
      <c r="G509" t="s">
        <v>14</v>
      </c>
      <c r="H509">
        <v>19</v>
      </c>
      <c r="I509">
        <f t="shared" si="45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6"/>
        <v>technology</v>
      </c>
      <c r="R509" t="str">
        <f t="shared" si="47"/>
        <v>web</v>
      </c>
      <c r="S509" s="10">
        <f t="shared" si="42"/>
        <v>41373.208333333336</v>
      </c>
      <c r="T509" s="8">
        <f t="shared" si="43"/>
        <v>41422.208333333336</v>
      </c>
    </row>
    <row r="510" spans="1:20" ht="19.5" x14ac:dyDescent="0.4">
      <c r="A510">
        <v>508</v>
      </c>
      <c r="B510" t="s">
        <v>1063</v>
      </c>
      <c r="C510" s="3" t="s">
        <v>1064</v>
      </c>
      <c r="D510" s="5">
        <v>172700</v>
      </c>
      <c r="E510">
        <v>193820</v>
      </c>
      <c r="F510" s="5">
        <f t="shared" si="44"/>
        <v>112.22929936305732</v>
      </c>
      <c r="G510" t="s">
        <v>20</v>
      </c>
      <c r="H510">
        <v>3657</v>
      </c>
      <c r="I510">
        <f t="shared" si="45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6"/>
        <v>theater</v>
      </c>
      <c r="R510" t="str">
        <f t="shared" si="47"/>
        <v>plays</v>
      </c>
      <c r="S510" s="10">
        <f t="shared" si="42"/>
        <v>43310.208333333328</v>
      </c>
      <c r="T510" s="8">
        <f t="shared" si="43"/>
        <v>43331.208333333328</v>
      </c>
    </row>
    <row r="511" spans="1:20" ht="19.5" x14ac:dyDescent="0.4">
      <c r="A511">
        <v>509</v>
      </c>
      <c r="B511" t="s">
        <v>398</v>
      </c>
      <c r="C511" s="3" t="s">
        <v>1065</v>
      </c>
      <c r="D511" s="5">
        <v>168500</v>
      </c>
      <c r="E511">
        <v>119510</v>
      </c>
      <c r="F511" s="5">
        <f t="shared" si="44"/>
        <v>70.925816023738875</v>
      </c>
      <c r="G511" t="s">
        <v>14</v>
      </c>
      <c r="H511">
        <v>1258</v>
      </c>
      <c r="I511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6"/>
        <v>theater</v>
      </c>
      <c r="R511" t="str">
        <f t="shared" si="47"/>
        <v>plays</v>
      </c>
      <c r="S511" s="10">
        <f t="shared" si="42"/>
        <v>41034.208333333336</v>
      </c>
      <c r="T511" s="8">
        <f t="shared" si="43"/>
        <v>41044.208333333336</v>
      </c>
    </row>
    <row r="512" spans="1:20" ht="19.5" x14ac:dyDescent="0.4">
      <c r="A512">
        <v>510</v>
      </c>
      <c r="B512" t="s">
        <v>1066</v>
      </c>
      <c r="C512" s="3" t="s">
        <v>1067</v>
      </c>
      <c r="D512" s="5">
        <v>7800</v>
      </c>
      <c r="E512">
        <v>9289</v>
      </c>
      <c r="F512" s="5">
        <f t="shared" si="44"/>
        <v>119.08974358974358</v>
      </c>
      <c r="G512" t="s">
        <v>20</v>
      </c>
      <c r="H512">
        <v>131</v>
      </c>
      <c r="I512">
        <f t="shared" si="45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6"/>
        <v>film &amp; video</v>
      </c>
      <c r="R512" t="str">
        <f t="shared" si="47"/>
        <v>drama</v>
      </c>
      <c r="S512" s="10">
        <f t="shared" si="42"/>
        <v>43251.208333333328</v>
      </c>
      <c r="T512" s="8">
        <f t="shared" si="43"/>
        <v>43275.208333333328</v>
      </c>
    </row>
    <row r="513" spans="1:20" ht="19.5" x14ac:dyDescent="0.4">
      <c r="A513">
        <v>511</v>
      </c>
      <c r="B513" t="s">
        <v>1068</v>
      </c>
      <c r="C513" s="3" t="s">
        <v>1069</v>
      </c>
      <c r="D513" s="5">
        <v>147800</v>
      </c>
      <c r="E513">
        <v>35498</v>
      </c>
      <c r="F513" s="5">
        <f t="shared" si="44"/>
        <v>24.017591339648174</v>
      </c>
      <c r="G513" t="s">
        <v>14</v>
      </c>
      <c r="H513">
        <v>362</v>
      </c>
      <c r="I513">
        <f t="shared" si="45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6"/>
        <v>theater</v>
      </c>
      <c r="R513" t="str">
        <f t="shared" si="47"/>
        <v>plays</v>
      </c>
      <c r="S513" s="10">
        <f t="shared" si="42"/>
        <v>43671.208333333328</v>
      </c>
      <c r="T513" s="8">
        <f t="shared" si="43"/>
        <v>43681.208333333328</v>
      </c>
    </row>
    <row r="514" spans="1:20" ht="19.5" x14ac:dyDescent="0.4">
      <c r="A514">
        <v>512</v>
      </c>
      <c r="B514" t="s">
        <v>1070</v>
      </c>
      <c r="C514" s="3" t="s">
        <v>1071</v>
      </c>
      <c r="D514" s="5">
        <v>9100</v>
      </c>
      <c r="E514">
        <v>12678</v>
      </c>
      <c r="F514" s="5">
        <f t="shared" si="44"/>
        <v>139.31868131868131</v>
      </c>
      <c r="G514" t="s">
        <v>20</v>
      </c>
      <c r="H514">
        <v>239</v>
      </c>
      <c r="I514">
        <f t="shared" si="45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6"/>
        <v>games</v>
      </c>
      <c r="R514" t="str">
        <f t="shared" si="47"/>
        <v>video games</v>
      </c>
      <c r="S514" s="10">
        <f t="shared" ref="S514:S577" si="48">(((L514/60)/60)/24)+DATE(1970,1,1)</f>
        <v>41825.208333333336</v>
      </c>
      <c r="T514" s="8">
        <f t="shared" ref="T514:T577" si="49">(((M514/60)/60)/24)+DATE(1970,1,1)</f>
        <v>41826.208333333336</v>
      </c>
    </row>
    <row r="515" spans="1:20" ht="19.5" x14ac:dyDescent="0.4">
      <c r="A515">
        <v>513</v>
      </c>
      <c r="B515" t="s">
        <v>1072</v>
      </c>
      <c r="C515" s="3" t="s">
        <v>1073</v>
      </c>
      <c r="D515" s="5">
        <v>8300</v>
      </c>
      <c r="E515">
        <v>3260</v>
      </c>
      <c r="F515" s="5">
        <f t="shared" ref="F515:F578" si="50">(E515/D515)*100</f>
        <v>39.277108433734945</v>
      </c>
      <c r="G515" t="s">
        <v>74</v>
      </c>
      <c r="H515">
        <v>35</v>
      </c>
      <c r="I515">
        <f t="shared" ref="I515:I578" si="51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2">LEFT(P515, SEARCH("/", P515) - 1)</f>
        <v>film &amp; video</v>
      </c>
      <c r="R515" t="str">
        <f t="shared" ref="R515:R578" si="53">MID(P515,SEARCH("/",P515)+1,LEN(P515))</f>
        <v>television</v>
      </c>
      <c r="S515" s="10">
        <f t="shared" si="48"/>
        <v>40430.208333333336</v>
      </c>
      <c r="T515" s="8">
        <f t="shared" si="49"/>
        <v>40432.208333333336</v>
      </c>
    </row>
    <row r="516" spans="1:20" ht="19.5" x14ac:dyDescent="0.4">
      <c r="A516">
        <v>514</v>
      </c>
      <c r="B516" t="s">
        <v>1074</v>
      </c>
      <c r="C516" s="3" t="s">
        <v>1075</v>
      </c>
      <c r="D516" s="5">
        <v>138700</v>
      </c>
      <c r="E516">
        <v>31123</v>
      </c>
      <c r="F516" s="5">
        <f t="shared" si="50"/>
        <v>22.439077144917089</v>
      </c>
      <c r="G516" t="s">
        <v>74</v>
      </c>
      <c r="H516">
        <v>528</v>
      </c>
      <c r="I516">
        <f t="shared" si="51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2"/>
        <v>music</v>
      </c>
      <c r="R516" t="str">
        <f t="shared" si="53"/>
        <v>rock</v>
      </c>
      <c r="S516" s="10">
        <f t="shared" si="48"/>
        <v>41614.25</v>
      </c>
      <c r="T516" s="8">
        <f t="shared" si="49"/>
        <v>41619.25</v>
      </c>
    </row>
    <row r="517" spans="1:20" ht="19.5" x14ac:dyDescent="0.4">
      <c r="A517">
        <v>515</v>
      </c>
      <c r="B517" t="s">
        <v>1076</v>
      </c>
      <c r="C517" s="3" t="s">
        <v>1077</v>
      </c>
      <c r="D517" s="5">
        <v>8600</v>
      </c>
      <c r="E517">
        <v>4797</v>
      </c>
      <c r="F517" s="5">
        <f t="shared" si="50"/>
        <v>55.779069767441861</v>
      </c>
      <c r="G517" t="s">
        <v>14</v>
      </c>
      <c r="H517">
        <v>133</v>
      </c>
      <c r="I517">
        <f t="shared" si="51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2"/>
        <v>theater</v>
      </c>
      <c r="R517" t="str">
        <f t="shared" si="53"/>
        <v>plays</v>
      </c>
      <c r="S517" s="10">
        <f t="shared" si="48"/>
        <v>40900.25</v>
      </c>
      <c r="T517" s="8">
        <f t="shared" si="49"/>
        <v>40902.25</v>
      </c>
    </row>
    <row r="518" spans="1:20" ht="19.5" x14ac:dyDescent="0.4">
      <c r="A518">
        <v>516</v>
      </c>
      <c r="B518" t="s">
        <v>1078</v>
      </c>
      <c r="C518" s="3" t="s">
        <v>1079</v>
      </c>
      <c r="D518" s="5">
        <v>125400</v>
      </c>
      <c r="E518">
        <v>53324</v>
      </c>
      <c r="F518" s="5">
        <f t="shared" si="50"/>
        <v>42.523125996810208</v>
      </c>
      <c r="G518" t="s">
        <v>14</v>
      </c>
      <c r="H518">
        <v>846</v>
      </c>
      <c r="I518">
        <f t="shared" si="51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2"/>
        <v>publishing</v>
      </c>
      <c r="R518" t="str">
        <f t="shared" si="53"/>
        <v>nonfiction</v>
      </c>
      <c r="S518" s="10">
        <f t="shared" si="48"/>
        <v>40396.208333333336</v>
      </c>
      <c r="T518" s="8">
        <f t="shared" si="49"/>
        <v>40434.208333333336</v>
      </c>
    </row>
    <row r="519" spans="1:20" ht="19.5" x14ac:dyDescent="0.4">
      <c r="A519">
        <v>517</v>
      </c>
      <c r="B519" t="s">
        <v>1080</v>
      </c>
      <c r="C519" s="3" t="s">
        <v>1081</v>
      </c>
      <c r="D519" s="5">
        <v>5900</v>
      </c>
      <c r="E519">
        <v>6608</v>
      </c>
      <c r="F519" s="5">
        <f t="shared" si="50"/>
        <v>112.00000000000001</v>
      </c>
      <c r="G519" t="s">
        <v>20</v>
      </c>
      <c r="H519">
        <v>78</v>
      </c>
      <c r="I519">
        <f t="shared" si="51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2"/>
        <v>food</v>
      </c>
      <c r="R519" t="str">
        <f t="shared" si="53"/>
        <v>food trucks</v>
      </c>
      <c r="S519" s="10">
        <f t="shared" si="48"/>
        <v>42860.208333333328</v>
      </c>
      <c r="T519" s="8">
        <f t="shared" si="49"/>
        <v>42865.208333333328</v>
      </c>
    </row>
    <row r="520" spans="1:20" ht="33.75" x14ac:dyDescent="0.4">
      <c r="A520">
        <v>518</v>
      </c>
      <c r="B520" t="s">
        <v>1082</v>
      </c>
      <c r="C520" s="3" t="s">
        <v>1083</v>
      </c>
      <c r="D520" s="5">
        <v>8800</v>
      </c>
      <c r="E520">
        <v>622</v>
      </c>
      <c r="F520" s="5">
        <f t="shared" si="50"/>
        <v>7.0681818181818183</v>
      </c>
      <c r="G520" t="s">
        <v>14</v>
      </c>
      <c r="H520">
        <v>10</v>
      </c>
      <c r="I520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2"/>
        <v>film &amp; video</v>
      </c>
      <c r="R520" t="str">
        <f t="shared" si="53"/>
        <v>animation</v>
      </c>
      <c r="S520" s="10">
        <f t="shared" si="48"/>
        <v>43154.25</v>
      </c>
      <c r="T520" s="8">
        <f t="shared" si="49"/>
        <v>43156.25</v>
      </c>
    </row>
    <row r="521" spans="1:20" ht="19.5" x14ac:dyDescent="0.4">
      <c r="A521">
        <v>519</v>
      </c>
      <c r="B521" t="s">
        <v>1084</v>
      </c>
      <c r="C521" s="3" t="s">
        <v>1085</v>
      </c>
      <c r="D521" s="5">
        <v>177700</v>
      </c>
      <c r="E521">
        <v>180802</v>
      </c>
      <c r="F521" s="5">
        <f t="shared" si="50"/>
        <v>101.74563871693867</v>
      </c>
      <c r="G521" t="s">
        <v>20</v>
      </c>
      <c r="H521">
        <v>1773</v>
      </c>
      <c r="I521">
        <f t="shared" si="51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2"/>
        <v>music</v>
      </c>
      <c r="R521" t="str">
        <f t="shared" si="53"/>
        <v>rock</v>
      </c>
      <c r="S521" s="10">
        <f t="shared" si="48"/>
        <v>42012.25</v>
      </c>
      <c r="T521" s="8">
        <f t="shared" si="49"/>
        <v>42026.25</v>
      </c>
    </row>
    <row r="522" spans="1:20" ht="19.5" x14ac:dyDescent="0.4">
      <c r="A522">
        <v>520</v>
      </c>
      <c r="B522" t="s">
        <v>1086</v>
      </c>
      <c r="C522" s="3" t="s">
        <v>1087</v>
      </c>
      <c r="D522" s="5">
        <v>800</v>
      </c>
      <c r="E522">
        <v>3406</v>
      </c>
      <c r="F522" s="5">
        <f t="shared" si="50"/>
        <v>425.75</v>
      </c>
      <c r="G522" t="s">
        <v>20</v>
      </c>
      <c r="H522">
        <v>32</v>
      </c>
      <c r="I522">
        <f t="shared" si="51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2"/>
        <v>theater</v>
      </c>
      <c r="R522" t="str">
        <f t="shared" si="53"/>
        <v>plays</v>
      </c>
      <c r="S522" s="10">
        <f t="shared" si="48"/>
        <v>43574.208333333328</v>
      </c>
      <c r="T522" s="8">
        <f t="shared" si="49"/>
        <v>43577.208333333328</v>
      </c>
    </row>
    <row r="523" spans="1:20" ht="19.5" x14ac:dyDescent="0.4">
      <c r="A523">
        <v>521</v>
      </c>
      <c r="B523" t="s">
        <v>1088</v>
      </c>
      <c r="C523" s="3" t="s">
        <v>141</v>
      </c>
      <c r="D523" s="5">
        <v>7600</v>
      </c>
      <c r="E523">
        <v>11061</v>
      </c>
      <c r="F523" s="5">
        <f t="shared" si="50"/>
        <v>145.53947368421052</v>
      </c>
      <c r="G523" t="s">
        <v>20</v>
      </c>
      <c r="H523">
        <v>369</v>
      </c>
      <c r="I523">
        <f t="shared" si="51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2"/>
        <v>film &amp; video</v>
      </c>
      <c r="R523" t="str">
        <f t="shared" si="53"/>
        <v>drama</v>
      </c>
      <c r="S523" s="10">
        <f t="shared" si="48"/>
        <v>42605.208333333328</v>
      </c>
      <c r="T523" s="8">
        <f t="shared" si="49"/>
        <v>42611.208333333328</v>
      </c>
    </row>
    <row r="524" spans="1:20" ht="33.75" x14ac:dyDescent="0.4">
      <c r="A524">
        <v>522</v>
      </c>
      <c r="B524" t="s">
        <v>1089</v>
      </c>
      <c r="C524" s="3" t="s">
        <v>1090</v>
      </c>
      <c r="D524" s="5">
        <v>50500</v>
      </c>
      <c r="E524">
        <v>16389</v>
      </c>
      <c r="F524" s="5">
        <f t="shared" si="50"/>
        <v>32.453465346534657</v>
      </c>
      <c r="G524" t="s">
        <v>14</v>
      </c>
      <c r="H524">
        <v>191</v>
      </c>
      <c r="I524">
        <f t="shared" si="51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2"/>
        <v>film &amp; video</v>
      </c>
      <c r="R524" t="str">
        <f t="shared" si="53"/>
        <v>shorts</v>
      </c>
      <c r="S524" s="10">
        <f t="shared" si="48"/>
        <v>41093.208333333336</v>
      </c>
      <c r="T524" s="8">
        <f t="shared" si="49"/>
        <v>41105.208333333336</v>
      </c>
    </row>
    <row r="525" spans="1:20" ht="19.5" x14ac:dyDescent="0.4">
      <c r="A525">
        <v>523</v>
      </c>
      <c r="B525" t="s">
        <v>1091</v>
      </c>
      <c r="C525" s="3" t="s">
        <v>1092</v>
      </c>
      <c r="D525" s="5">
        <v>900</v>
      </c>
      <c r="E525">
        <v>6303</v>
      </c>
      <c r="F525" s="5">
        <f t="shared" si="50"/>
        <v>700.33333333333326</v>
      </c>
      <c r="G525" t="s">
        <v>20</v>
      </c>
      <c r="H525">
        <v>89</v>
      </c>
      <c r="I525">
        <f t="shared" si="51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2"/>
        <v>film &amp; video</v>
      </c>
      <c r="R525" t="str">
        <f t="shared" si="53"/>
        <v>shorts</v>
      </c>
      <c r="S525" s="10">
        <f t="shared" si="48"/>
        <v>40241.25</v>
      </c>
      <c r="T525" s="8">
        <f t="shared" si="49"/>
        <v>40246.25</v>
      </c>
    </row>
    <row r="526" spans="1:20" ht="19.5" x14ac:dyDescent="0.4">
      <c r="A526">
        <v>524</v>
      </c>
      <c r="B526" t="s">
        <v>1093</v>
      </c>
      <c r="C526" s="3" t="s">
        <v>1094</v>
      </c>
      <c r="D526" s="5">
        <v>96700</v>
      </c>
      <c r="E526">
        <v>81136</v>
      </c>
      <c r="F526" s="5">
        <f t="shared" si="50"/>
        <v>83.904860392967933</v>
      </c>
      <c r="G526" t="s">
        <v>14</v>
      </c>
      <c r="H526">
        <v>1979</v>
      </c>
      <c r="I526">
        <f t="shared" si="51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2"/>
        <v>theater</v>
      </c>
      <c r="R526" t="str">
        <f t="shared" si="53"/>
        <v>plays</v>
      </c>
      <c r="S526" s="10">
        <f t="shared" si="48"/>
        <v>40294.208333333336</v>
      </c>
      <c r="T526" s="8">
        <f t="shared" si="49"/>
        <v>40307.208333333336</v>
      </c>
    </row>
    <row r="527" spans="1:20" ht="19.5" x14ac:dyDescent="0.4">
      <c r="A527">
        <v>525</v>
      </c>
      <c r="B527" t="s">
        <v>1095</v>
      </c>
      <c r="C527" s="3" t="s">
        <v>1096</v>
      </c>
      <c r="D527" s="5">
        <v>2100</v>
      </c>
      <c r="E527">
        <v>1768</v>
      </c>
      <c r="F527" s="5">
        <f t="shared" si="50"/>
        <v>84.19047619047619</v>
      </c>
      <c r="G527" t="s">
        <v>14</v>
      </c>
      <c r="H527">
        <v>63</v>
      </c>
      <c r="I527">
        <f t="shared" si="51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2"/>
        <v>technology</v>
      </c>
      <c r="R527" t="str">
        <f t="shared" si="53"/>
        <v>wearables</v>
      </c>
      <c r="S527" s="10">
        <f t="shared" si="48"/>
        <v>40505.25</v>
      </c>
      <c r="T527" s="8">
        <f t="shared" si="49"/>
        <v>40509.25</v>
      </c>
    </row>
    <row r="528" spans="1:20" ht="33.75" x14ac:dyDescent="0.4">
      <c r="A528">
        <v>526</v>
      </c>
      <c r="B528" t="s">
        <v>1097</v>
      </c>
      <c r="C528" s="3" t="s">
        <v>1098</v>
      </c>
      <c r="D528" s="5">
        <v>8300</v>
      </c>
      <c r="E528">
        <v>12944</v>
      </c>
      <c r="F528" s="5">
        <f t="shared" si="50"/>
        <v>155.95180722891567</v>
      </c>
      <c r="G528" t="s">
        <v>20</v>
      </c>
      <c r="H528">
        <v>147</v>
      </c>
      <c r="I528">
        <f t="shared" si="51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2"/>
        <v>theater</v>
      </c>
      <c r="R528" t="str">
        <f t="shared" si="53"/>
        <v>plays</v>
      </c>
      <c r="S528" s="10">
        <f t="shared" si="48"/>
        <v>42364.25</v>
      </c>
      <c r="T528" s="8">
        <f t="shared" si="49"/>
        <v>42401.25</v>
      </c>
    </row>
    <row r="529" spans="1:20" ht="19.5" x14ac:dyDescent="0.4">
      <c r="A529">
        <v>527</v>
      </c>
      <c r="B529" t="s">
        <v>1099</v>
      </c>
      <c r="C529" s="3" t="s">
        <v>1100</v>
      </c>
      <c r="D529" s="5">
        <v>189200</v>
      </c>
      <c r="E529">
        <v>188480</v>
      </c>
      <c r="F529" s="5">
        <f t="shared" si="50"/>
        <v>99.619450317124731</v>
      </c>
      <c r="G529" t="s">
        <v>14</v>
      </c>
      <c r="H529">
        <v>6080</v>
      </c>
      <c r="I529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2"/>
        <v>film &amp; video</v>
      </c>
      <c r="R529" t="str">
        <f t="shared" si="53"/>
        <v>animation</v>
      </c>
      <c r="S529" s="10">
        <f t="shared" si="48"/>
        <v>42405.25</v>
      </c>
      <c r="T529" s="8">
        <f t="shared" si="49"/>
        <v>42441.25</v>
      </c>
    </row>
    <row r="530" spans="1:20" ht="19.5" x14ac:dyDescent="0.4">
      <c r="A530">
        <v>528</v>
      </c>
      <c r="B530" t="s">
        <v>1101</v>
      </c>
      <c r="C530" s="3" t="s">
        <v>1102</v>
      </c>
      <c r="D530" s="5">
        <v>9000</v>
      </c>
      <c r="E530">
        <v>7227</v>
      </c>
      <c r="F530" s="5">
        <f t="shared" si="50"/>
        <v>80.300000000000011</v>
      </c>
      <c r="G530" t="s">
        <v>14</v>
      </c>
      <c r="H530">
        <v>80</v>
      </c>
      <c r="I530">
        <f t="shared" si="51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2"/>
        <v>music</v>
      </c>
      <c r="R530" t="str">
        <f t="shared" si="53"/>
        <v>indie rock</v>
      </c>
      <c r="S530" s="10">
        <f t="shared" si="48"/>
        <v>41601.25</v>
      </c>
      <c r="T530" s="8">
        <f t="shared" si="49"/>
        <v>41646.25</v>
      </c>
    </row>
    <row r="531" spans="1:20" ht="19.5" x14ac:dyDescent="0.4">
      <c r="A531">
        <v>529</v>
      </c>
      <c r="B531" t="s">
        <v>1103</v>
      </c>
      <c r="C531" s="3" t="s">
        <v>1104</v>
      </c>
      <c r="D531" s="5">
        <v>5100</v>
      </c>
      <c r="E531">
        <v>574</v>
      </c>
      <c r="F531" s="5">
        <f t="shared" si="50"/>
        <v>11.254901960784313</v>
      </c>
      <c r="G531" t="s">
        <v>14</v>
      </c>
      <c r="H531">
        <v>9</v>
      </c>
      <c r="I531">
        <f t="shared" si="51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2"/>
        <v>games</v>
      </c>
      <c r="R531" t="str">
        <f t="shared" si="53"/>
        <v>video games</v>
      </c>
      <c r="S531" s="10">
        <f t="shared" si="48"/>
        <v>41769.208333333336</v>
      </c>
      <c r="T531" s="8">
        <f t="shared" si="49"/>
        <v>41797.208333333336</v>
      </c>
    </row>
    <row r="532" spans="1:20" ht="19.5" x14ac:dyDescent="0.4">
      <c r="A532">
        <v>530</v>
      </c>
      <c r="B532" t="s">
        <v>1105</v>
      </c>
      <c r="C532" s="3" t="s">
        <v>1106</v>
      </c>
      <c r="D532" s="5">
        <v>105000</v>
      </c>
      <c r="E532">
        <v>96328</v>
      </c>
      <c r="F532" s="5">
        <f t="shared" si="50"/>
        <v>91.740952380952379</v>
      </c>
      <c r="G532" t="s">
        <v>14</v>
      </c>
      <c r="H532">
        <v>1784</v>
      </c>
      <c r="I532">
        <f t="shared" si="51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2"/>
        <v>publishing</v>
      </c>
      <c r="R532" t="str">
        <f t="shared" si="53"/>
        <v>fiction</v>
      </c>
      <c r="S532" s="10">
        <f t="shared" si="48"/>
        <v>40421.208333333336</v>
      </c>
      <c r="T532" s="8">
        <f t="shared" si="49"/>
        <v>40435.208333333336</v>
      </c>
    </row>
    <row r="533" spans="1:20" ht="33.75" x14ac:dyDescent="0.4">
      <c r="A533">
        <v>531</v>
      </c>
      <c r="B533" t="s">
        <v>1107</v>
      </c>
      <c r="C533" s="3" t="s">
        <v>1108</v>
      </c>
      <c r="D533" s="5">
        <v>186700</v>
      </c>
      <c r="E533">
        <v>178338</v>
      </c>
      <c r="F533" s="5">
        <f t="shared" si="50"/>
        <v>95.521156936261391</v>
      </c>
      <c r="G533" t="s">
        <v>47</v>
      </c>
      <c r="H533">
        <v>3640</v>
      </c>
      <c r="I533">
        <f t="shared" si="51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2"/>
        <v>games</v>
      </c>
      <c r="R533" t="str">
        <f t="shared" si="53"/>
        <v>video games</v>
      </c>
      <c r="S533" s="10">
        <f t="shared" si="48"/>
        <v>41589.25</v>
      </c>
      <c r="T533" s="8">
        <f t="shared" si="49"/>
        <v>41645.25</v>
      </c>
    </row>
    <row r="534" spans="1:20" ht="19.5" x14ac:dyDescent="0.4">
      <c r="A534">
        <v>532</v>
      </c>
      <c r="B534" t="s">
        <v>1109</v>
      </c>
      <c r="C534" s="3" t="s">
        <v>1110</v>
      </c>
      <c r="D534" s="5">
        <v>1600</v>
      </c>
      <c r="E534">
        <v>8046</v>
      </c>
      <c r="F534" s="5">
        <f t="shared" si="50"/>
        <v>502.87499999999994</v>
      </c>
      <c r="G534" t="s">
        <v>20</v>
      </c>
      <c r="H534">
        <v>126</v>
      </c>
      <c r="I534">
        <f t="shared" si="51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2"/>
        <v>theater</v>
      </c>
      <c r="R534" t="str">
        <f t="shared" si="53"/>
        <v>plays</v>
      </c>
      <c r="S534" s="10">
        <f t="shared" si="48"/>
        <v>43125.25</v>
      </c>
      <c r="T534" s="8">
        <f t="shared" si="49"/>
        <v>43126.25</v>
      </c>
    </row>
    <row r="535" spans="1:20" ht="19.5" x14ac:dyDescent="0.4">
      <c r="A535">
        <v>533</v>
      </c>
      <c r="B535" t="s">
        <v>1111</v>
      </c>
      <c r="C535" s="3" t="s">
        <v>1112</v>
      </c>
      <c r="D535" s="5">
        <v>115600</v>
      </c>
      <c r="E535">
        <v>184086</v>
      </c>
      <c r="F535" s="5">
        <f t="shared" si="50"/>
        <v>159.24394463667818</v>
      </c>
      <c r="G535" t="s">
        <v>20</v>
      </c>
      <c r="H535">
        <v>2218</v>
      </c>
      <c r="I535">
        <f t="shared" si="51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2"/>
        <v>music</v>
      </c>
      <c r="R535" t="str">
        <f t="shared" si="53"/>
        <v>indie rock</v>
      </c>
      <c r="S535" s="10">
        <f t="shared" si="48"/>
        <v>41479.208333333336</v>
      </c>
      <c r="T535" s="8">
        <f t="shared" si="49"/>
        <v>41515.208333333336</v>
      </c>
    </row>
    <row r="536" spans="1:20" ht="19.5" x14ac:dyDescent="0.4">
      <c r="A536">
        <v>534</v>
      </c>
      <c r="B536" t="s">
        <v>1113</v>
      </c>
      <c r="C536" s="3" t="s">
        <v>1114</v>
      </c>
      <c r="D536" s="5">
        <v>89100</v>
      </c>
      <c r="E536">
        <v>13385</v>
      </c>
      <c r="F536" s="5">
        <f t="shared" si="50"/>
        <v>15.022446689113355</v>
      </c>
      <c r="G536" t="s">
        <v>14</v>
      </c>
      <c r="H536">
        <v>243</v>
      </c>
      <c r="I536">
        <f t="shared" si="51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2"/>
        <v>film &amp; video</v>
      </c>
      <c r="R536" t="str">
        <f t="shared" si="53"/>
        <v>drama</v>
      </c>
      <c r="S536" s="10">
        <f t="shared" si="48"/>
        <v>43329.208333333328</v>
      </c>
      <c r="T536" s="8">
        <f t="shared" si="49"/>
        <v>43330.208333333328</v>
      </c>
    </row>
    <row r="537" spans="1:20" ht="19.5" x14ac:dyDescent="0.4">
      <c r="A537">
        <v>535</v>
      </c>
      <c r="B537" t="s">
        <v>1115</v>
      </c>
      <c r="C537" s="3" t="s">
        <v>1116</v>
      </c>
      <c r="D537" s="5">
        <v>2600</v>
      </c>
      <c r="E537">
        <v>12533</v>
      </c>
      <c r="F537" s="5">
        <f t="shared" si="50"/>
        <v>482.03846153846149</v>
      </c>
      <c r="G537" t="s">
        <v>20</v>
      </c>
      <c r="H537">
        <v>202</v>
      </c>
      <c r="I537">
        <f t="shared" si="51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2"/>
        <v>theater</v>
      </c>
      <c r="R537" t="str">
        <f t="shared" si="53"/>
        <v>plays</v>
      </c>
      <c r="S537" s="10">
        <f t="shared" si="48"/>
        <v>43259.208333333328</v>
      </c>
      <c r="T537" s="8">
        <f t="shared" si="49"/>
        <v>43261.208333333328</v>
      </c>
    </row>
    <row r="538" spans="1:20" ht="19.5" x14ac:dyDescent="0.4">
      <c r="A538">
        <v>536</v>
      </c>
      <c r="B538" t="s">
        <v>1117</v>
      </c>
      <c r="C538" s="3" t="s">
        <v>1118</v>
      </c>
      <c r="D538" s="5">
        <v>9800</v>
      </c>
      <c r="E538">
        <v>14697</v>
      </c>
      <c r="F538" s="5">
        <f t="shared" si="50"/>
        <v>149.96938775510205</v>
      </c>
      <c r="G538" t="s">
        <v>20</v>
      </c>
      <c r="H538">
        <v>140</v>
      </c>
      <c r="I538">
        <f t="shared" si="51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2"/>
        <v>publishing</v>
      </c>
      <c r="R538" t="str">
        <f t="shared" si="53"/>
        <v>fiction</v>
      </c>
      <c r="S538" s="10">
        <f t="shared" si="48"/>
        <v>40414.208333333336</v>
      </c>
      <c r="T538" s="8">
        <f t="shared" si="49"/>
        <v>40440.208333333336</v>
      </c>
    </row>
    <row r="539" spans="1:20" ht="19.5" x14ac:dyDescent="0.4">
      <c r="A539">
        <v>537</v>
      </c>
      <c r="B539" t="s">
        <v>1119</v>
      </c>
      <c r="C539" s="3" t="s">
        <v>1120</v>
      </c>
      <c r="D539" s="5">
        <v>84400</v>
      </c>
      <c r="E539">
        <v>98935</v>
      </c>
      <c r="F539" s="5">
        <f t="shared" si="50"/>
        <v>117.22156398104266</v>
      </c>
      <c r="G539" t="s">
        <v>20</v>
      </c>
      <c r="H539">
        <v>1052</v>
      </c>
      <c r="I539">
        <f t="shared" si="51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2"/>
        <v>film &amp; video</v>
      </c>
      <c r="R539" t="str">
        <f t="shared" si="53"/>
        <v>documentary</v>
      </c>
      <c r="S539" s="10">
        <f t="shared" si="48"/>
        <v>43342.208333333328</v>
      </c>
      <c r="T539" s="8">
        <f t="shared" si="49"/>
        <v>43365.208333333328</v>
      </c>
    </row>
    <row r="540" spans="1:20" ht="19.5" x14ac:dyDescent="0.4">
      <c r="A540">
        <v>538</v>
      </c>
      <c r="B540" t="s">
        <v>1121</v>
      </c>
      <c r="C540" s="3" t="s">
        <v>1122</v>
      </c>
      <c r="D540" s="5">
        <v>151300</v>
      </c>
      <c r="E540">
        <v>57034</v>
      </c>
      <c r="F540" s="5">
        <f t="shared" si="50"/>
        <v>37.695968274950431</v>
      </c>
      <c r="G540" t="s">
        <v>14</v>
      </c>
      <c r="H540">
        <v>1296</v>
      </c>
      <c r="I540">
        <f t="shared" si="51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2"/>
        <v>games</v>
      </c>
      <c r="R540" t="str">
        <f t="shared" si="53"/>
        <v>mobile games</v>
      </c>
      <c r="S540" s="10">
        <f t="shared" si="48"/>
        <v>41539.208333333336</v>
      </c>
      <c r="T540" s="8">
        <f t="shared" si="49"/>
        <v>41555.208333333336</v>
      </c>
    </row>
    <row r="541" spans="1:20" ht="19.5" x14ac:dyDescent="0.4">
      <c r="A541">
        <v>539</v>
      </c>
      <c r="B541" t="s">
        <v>1123</v>
      </c>
      <c r="C541" s="3" t="s">
        <v>1124</v>
      </c>
      <c r="D541" s="5">
        <v>9800</v>
      </c>
      <c r="E541">
        <v>7120</v>
      </c>
      <c r="F541" s="5">
        <f t="shared" si="50"/>
        <v>72.653061224489804</v>
      </c>
      <c r="G541" t="s">
        <v>14</v>
      </c>
      <c r="H541">
        <v>77</v>
      </c>
      <c r="I541">
        <f t="shared" si="51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2"/>
        <v>food</v>
      </c>
      <c r="R541" t="str">
        <f t="shared" si="53"/>
        <v>food trucks</v>
      </c>
      <c r="S541" s="10">
        <f t="shared" si="48"/>
        <v>43647.208333333328</v>
      </c>
      <c r="T541" s="8">
        <f t="shared" si="49"/>
        <v>43653.208333333328</v>
      </c>
    </row>
    <row r="542" spans="1:20" ht="19.5" x14ac:dyDescent="0.4">
      <c r="A542">
        <v>540</v>
      </c>
      <c r="B542" t="s">
        <v>1125</v>
      </c>
      <c r="C542" s="3" t="s">
        <v>1126</v>
      </c>
      <c r="D542" s="5">
        <v>5300</v>
      </c>
      <c r="E542">
        <v>14097</v>
      </c>
      <c r="F542" s="5">
        <f t="shared" si="50"/>
        <v>265.98113207547169</v>
      </c>
      <c r="G542" t="s">
        <v>20</v>
      </c>
      <c r="H542">
        <v>247</v>
      </c>
      <c r="I542">
        <f t="shared" si="51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2"/>
        <v>photography</v>
      </c>
      <c r="R542" t="str">
        <f t="shared" si="53"/>
        <v>photography books</v>
      </c>
      <c r="S542" s="10">
        <f t="shared" si="48"/>
        <v>43225.208333333328</v>
      </c>
      <c r="T542" s="8">
        <f t="shared" si="49"/>
        <v>43247.208333333328</v>
      </c>
    </row>
    <row r="543" spans="1:20" ht="19.5" x14ac:dyDescent="0.4">
      <c r="A543">
        <v>541</v>
      </c>
      <c r="B543" t="s">
        <v>1127</v>
      </c>
      <c r="C543" s="3" t="s">
        <v>1128</v>
      </c>
      <c r="D543" s="5">
        <v>178000</v>
      </c>
      <c r="E543">
        <v>43086</v>
      </c>
      <c r="F543" s="5">
        <f t="shared" si="50"/>
        <v>24.205617977528089</v>
      </c>
      <c r="G543" t="s">
        <v>14</v>
      </c>
      <c r="H543">
        <v>395</v>
      </c>
      <c r="I543">
        <f t="shared" si="51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2"/>
        <v>games</v>
      </c>
      <c r="R543" t="str">
        <f t="shared" si="53"/>
        <v>mobile games</v>
      </c>
      <c r="S543" s="10">
        <f t="shared" si="48"/>
        <v>42165.208333333328</v>
      </c>
      <c r="T543" s="8">
        <f t="shared" si="49"/>
        <v>42191.208333333328</v>
      </c>
    </row>
    <row r="544" spans="1:20" ht="19.5" x14ac:dyDescent="0.4">
      <c r="A544">
        <v>542</v>
      </c>
      <c r="B544" t="s">
        <v>1129</v>
      </c>
      <c r="C544" s="3" t="s">
        <v>1130</v>
      </c>
      <c r="D544" s="5">
        <v>77000</v>
      </c>
      <c r="E544">
        <v>1930</v>
      </c>
      <c r="F544" s="5">
        <f t="shared" si="50"/>
        <v>2.5064935064935066</v>
      </c>
      <c r="G544" t="s">
        <v>14</v>
      </c>
      <c r="H544">
        <v>49</v>
      </c>
      <c r="I544">
        <f t="shared" si="51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2"/>
        <v>music</v>
      </c>
      <c r="R544" t="str">
        <f t="shared" si="53"/>
        <v>indie rock</v>
      </c>
      <c r="S544" s="10">
        <f t="shared" si="48"/>
        <v>42391.25</v>
      </c>
      <c r="T544" s="8">
        <f t="shared" si="49"/>
        <v>42421.25</v>
      </c>
    </row>
    <row r="545" spans="1:20" ht="19.5" x14ac:dyDescent="0.4">
      <c r="A545">
        <v>543</v>
      </c>
      <c r="B545" t="s">
        <v>1131</v>
      </c>
      <c r="C545" s="3" t="s">
        <v>1132</v>
      </c>
      <c r="D545" s="5">
        <v>84900</v>
      </c>
      <c r="E545">
        <v>13864</v>
      </c>
      <c r="F545" s="5">
        <f t="shared" si="50"/>
        <v>16.329799764428738</v>
      </c>
      <c r="G545" t="s">
        <v>14</v>
      </c>
      <c r="H545">
        <v>180</v>
      </c>
      <c r="I545">
        <f t="shared" si="51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2"/>
        <v>games</v>
      </c>
      <c r="R545" t="str">
        <f t="shared" si="53"/>
        <v>video games</v>
      </c>
      <c r="S545" s="10">
        <f t="shared" si="48"/>
        <v>41528.208333333336</v>
      </c>
      <c r="T545" s="8">
        <f t="shared" si="49"/>
        <v>41543.208333333336</v>
      </c>
    </row>
    <row r="546" spans="1:20" ht="33.75" x14ac:dyDescent="0.4">
      <c r="A546">
        <v>544</v>
      </c>
      <c r="B546" t="s">
        <v>1133</v>
      </c>
      <c r="C546" s="3" t="s">
        <v>1134</v>
      </c>
      <c r="D546" s="5">
        <v>2800</v>
      </c>
      <c r="E546">
        <v>7742</v>
      </c>
      <c r="F546" s="5">
        <f t="shared" si="50"/>
        <v>276.5</v>
      </c>
      <c r="G546" t="s">
        <v>20</v>
      </c>
      <c r="H546">
        <v>84</v>
      </c>
      <c r="I546">
        <f t="shared" si="51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2"/>
        <v>music</v>
      </c>
      <c r="R546" t="str">
        <f t="shared" si="53"/>
        <v>rock</v>
      </c>
      <c r="S546" s="10">
        <f t="shared" si="48"/>
        <v>42377.25</v>
      </c>
      <c r="T546" s="8">
        <f t="shared" si="49"/>
        <v>42390.25</v>
      </c>
    </row>
    <row r="547" spans="1:20" ht="19.5" x14ac:dyDescent="0.4">
      <c r="A547">
        <v>545</v>
      </c>
      <c r="B547" t="s">
        <v>1135</v>
      </c>
      <c r="C547" s="3" t="s">
        <v>1136</v>
      </c>
      <c r="D547" s="5">
        <v>184800</v>
      </c>
      <c r="E547">
        <v>164109</v>
      </c>
      <c r="F547" s="5">
        <f t="shared" si="50"/>
        <v>88.803571428571431</v>
      </c>
      <c r="G547" t="s">
        <v>14</v>
      </c>
      <c r="H547">
        <v>2690</v>
      </c>
      <c r="I547">
        <f t="shared" si="51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2"/>
        <v>theater</v>
      </c>
      <c r="R547" t="str">
        <f t="shared" si="53"/>
        <v>plays</v>
      </c>
      <c r="S547" s="10">
        <f t="shared" si="48"/>
        <v>43824.25</v>
      </c>
      <c r="T547" s="8">
        <f t="shared" si="49"/>
        <v>43844.25</v>
      </c>
    </row>
    <row r="548" spans="1:20" ht="19.5" x14ac:dyDescent="0.4">
      <c r="A548">
        <v>546</v>
      </c>
      <c r="B548" t="s">
        <v>1137</v>
      </c>
      <c r="C548" s="3" t="s">
        <v>1138</v>
      </c>
      <c r="D548" s="5">
        <v>4200</v>
      </c>
      <c r="E548">
        <v>6870</v>
      </c>
      <c r="F548" s="5">
        <f t="shared" si="50"/>
        <v>163.57142857142856</v>
      </c>
      <c r="G548" t="s">
        <v>20</v>
      </c>
      <c r="H548">
        <v>88</v>
      </c>
      <c r="I548">
        <f t="shared" si="51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2"/>
        <v>theater</v>
      </c>
      <c r="R548" t="str">
        <f t="shared" si="53"/>
        <v>plays</v>
      </c>
      <c r="S548" s="10">
        <f t="shared" si="48"/>
        <v>43360.208333333328</v>
      </c>
      <c r="T548" s="8">
        <f t="shared" si="49"/>
        <v>43363.208333333328</v>
      </c>
    </row>
    <row r="549" spans="1:20" ht="19.5" x14ac:dyDescent="0.4">
      <c r="A549">
        <v>547</v>
      </c>
      <c r="B549" t="s">
        <v>1139</v>
      </c>
      <c r="C549" s="3" t="s">
        <v>1140</v>
      </c>
      <c r="D549" s="5">
        <v>1300</v>
      </c>
      <c r="E549">
        <v>12597</v>
      </c>
      <c r="F549" s="5">
        <f t="shared" si="50"/>
        <v>969</v>
      </c>
      <c r="G549" t="s">
        <v>20</v>
      </c>
      <c r="H549">
        <v>156</v>
      </c>
      <c r="I549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2"/>
        <v>film &amp; video</v>
      </c>
      <c r="R549" t="str">
        <f t="shared" si="53"/>
        <v>drama</v>
      </c>
      <c r="S549" s="10">
        <f t="shared" si="48"/>
        <v>42029.25</v>
      </c>
      <c r="T549" s="8">
        <f t="shared" si="49"/>
        <v>42041.25</v>
      </c>
    </row>
    <row r="550" spans="1:20" ht="19.5" x14ac:dyDescent="0.4">
      <c r="A550">
        <v>548</v>
      </c>
      <c r="B550" t="s">
        <v>1141</v>
      </c>
      <c r="C550" s="3" t="s">
        <v>1142</v>
      </c>
      <c r="D550" s="5">
        <v>66100</v>
      </c>
      <c r="E550">
        <v>179074</v>
      </c>
      <c r="F550" s="5">
        <f t="shared" si="50"/>
        <v>270.91376701966715</v>
      </c>
      <c r="G550" t="s">
        <v>20</v>
      </c>
      <c r="H550">
        <v>2985</v>
      </c>
      <c r="I550">
        <f t="shared" si="51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2"/>
        <v>theater</v>
      </c>
      <c r="R550" t="str">
        <f t="shared" si="53"/>
        <v>plays</v>
      </c>
      <c r="S550" s="10">
        <f t="shared" si="48"/>
        <v>42461.208333333328</v>
      </c>
      <c r="T550" s="8">
        <f t="shared" si="49"/>
        <v>42474.208333333328</v>
      </c>
    </row>
    <row r="551" spans="1:20" ht="33.75" x14ac:dyDescent="0.4">
      <c r="A551">
        <v>549</v>
      </c>
      <c r="B551" t="s">
        <v>1143</v>
      </c>
      <c r="C551" s="3" t="s">
        <v>1144</v>
      </c>
      <c r="D551" s="5">
        <v>29500</v>
      </c>
      <c r="E551">
        <v>83843</v>
      </c>
      <c r="F551" s="5">
        <f t="shared" si="50"/>
        <v>284.21355932203392</v>
      </c>
      <c r="G551" t="s">
        <v>20</v>
      </c>
      <c r="H551">
        <v>762</v>
      </c>
      <c r="I551">
        <f t="shared" si="51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2"/>
        <v>technology</v>
      </c>
      <c r="R551" t="str">
        <f t="shared" si="53"/>
        <v>wearables</v>
      </c>
      <c r="S551" s="10">
        <f t="shared" si="48"/>
        <v>41422.208333333336</v>
      </c>
      <c r="T551" s="8">
        <f t="shared" si="49"/>
        <v>41431.208333333336</v>
      </c>
    </row>
    <row r="552" spans="1:20" ht="33.75" x14ac:dyDescent="0.4">
      <c r="A552">
        <v>550</v>
      </c>
      <c r="B552" t="s">
        <v>1145</v>
      </c>
      <c r="C552" s="3" t="s">
        <v>1146</v>
      </c>
      <c r="D552" s="5">
        <v>100</v>
      </c>
      <c r="E552">
        <v>4</v>
      </c>
      <c r="F552" s="5">
        <f t="shared" si="50"/>
        <v>4</v>
      </c>
      <c r="G552" t="s">
        <v>74</v>
      </c>
      <c r="H552">
        <v>1</v>
      </c>
      <c r="I552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2"/>
        <v>music</v>
      </c>
      <c r="R552" t="str">
        <f t="shared" si="53"/>
        <v>indie rock</v>
      </c>
      <c r="S552" s="10">
        <f t="shared" si="48"/>
        <v>40968.25</v>
      </c>
      <c r="T552" s="8">
        <f t="shared" si="49"/>
        <v>40989.208333333336</v>
      </c>
    </row>
    <row r="553" spans="1:20" ht="19.5" x14ac:dyDescent="0.4">
      <c r="A553">
        <v>551</v>
      </c>
      <c r="B553" t="s">
        <v>1147</v>
      </c>
      <c r="C553" s="3" t="s">
        <v>1148</v>
      </c>
      <c r="D553" s="5">
        <v>180100</v>
      </c>
      <c r="E553">
        <v>105598</v>
      </c>
      <c r="F553" s="5">
        <f t="shared" si="50"/>
        <v>58.6329816768462</v>
      </c>
      <c r="G553" t="s">
        <v>14</v>
      </c>
      <c r="H553">
        <v>2779</v>
      </c>
      <c r="I553">
        <f t="shared" si="51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2"/>
        <v>technology</v>
      </c>
      <c r="R553" t="str">
        <f t="shared" si="53"/>
        <v>web</v>
      </c>
      <c r="S553" s="10">
        <f t="shared" si="48"/>
        <v>41993.25</v>
      </c>
      <c r="T553" s="8">
        <f t="shared" si="49"/>
        <v>42033.25</v>
      </c>
    </row>
    <row r="554" spans="1:20" ht="19.5" x14ac:dyDescent="0.4">
      <c r="A554">
        <v>552</v>
      </c>
      <c r="B554" t="s">
        <v>1149</v>
      </c>
      <c r="C554" s="3" t="s">
        <v>1150</v>
      </c>
      <c r="D554" s="5">
        <v>9000</v>
      </c>
      <c r="E554">
        <v>8866</v>
      </c>
      <c r="F554" s="5">
        <f t="shared" si="50"/>
        <v>98.51111111111112</v>
      </c>
      <c r="G554" t="s">
        <v>14</v>
      </c>
      <c r="H554">
        <v>92</v>
      </c>
      <c r="I554">
        <f t="shared" si="51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2"/>
        <v>theater</v>
      </c>
      <c r="R554" t="str">
        <f t="shared" si="53"/>
        <v>plays</v>
      </c>
      <c r="S554" s="10">
        <f t="shared" si="48"/>
        <v>42700.25</v>
      </c>
      <c r="T554" s="8">
        <f t="shared" si="49"/>
        <v>42702.25</v>
      </c>
    </row>
    <row r="555" spans="1:20" ht="33.75" x14ac:dyDescent="0.4">
      <c r="A555">
        <v>553</v>
      </c>
      <c r="B555" t="s">
        <v>1151</v>
      </c>
      <c r="C555" s="3" t="s">
        <v>1152</v>
      </c>
      <c r="D555" s="5">
        <v>170600</v>
      </c>
      <c r="E555">
        <v>75022</v>
      </c>
      <c r="F555" s="5">
        <f t="shared" si="50"/>
        <v>43.975381008206334</v>
      </c>
      <c r="G555" t="s">
        <v>14</v>
      </c>
      <c r="H555">
        <v>1028</v>
      </c>
      <c r="I555">
        <f t="shared" si="51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2"/>
        <v>music</v>
      </c>
      <c r="R555" t="str">
        <f t="shared" si="53"/>
        <v>rock</v>
      </c>
      <c r="S555" s="10">
        <f t="shared" si="48"/>
        <v>40545.25</v>
      </c>
      <c r="T555" s="8">
        <f t="shared" si="49"/>
        <v>40546.25</v>
      </c>
    </row>
    <row r="556" spans="1:20" ht="33.75" x14ac:dyDescent="0.4">
      <c r="A556">
        <v>554</v>
      </c>
      <c r="B556" t="s">
        <v>1153</v>
      </c>
      <c r="C556" s="3" t="s">
        <v>1154</v>
      </c>
      <c r="D556" s="5">
        <v>9500</v>
      </c>
      <c r="E556">
        <v>14408</v>
      </c>
      <c r="F556" s="5">
        <f t="shared" si="50"/>
        <v>151.66315789473683</v>
      </c>
      <c r="G556" t="s">
        <v>20</v>
      </c>
      <c r="H556">
        <v>554</v>
      </c>
      <c r="I556">
        <f t="shared" si="51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2"/>
        <v>music</v>
      </c>
      <c r="R556" t="str">
        <f t="shared" si="53"/>
        <v>indie rock</v>
      </c>
      <c r="S556" s="10">
        <f t="shared" si="48"/>
        <v>42723.25</v>
      </c>
      <c r="T556" s="8">
        <f t="shared" si="49"/>
        <v>42729.25</v>
      </c>
    </row>
    <row r="557" spans="1:20" ht="19.5" x14ac:dyDescent="0.4">
      <c r="A557">
        <v>555</v>
      </c>
      <c r="B557" t="s">
        <v>1155</v>
      </c>
      <c r="C557" s="3" t="s">
        <v>1156</v>
      </c>
      <c r="D557" s="5">
        <v>6300</v>
      </c>
      <c r="E557">
        <v>14089</v>
      </c>
      <c r="F557" s="5">
        <f t="shared" si="50"/>
        <v>223.63492063492063</v>
      </c>
      <c r="G557" t="s">
        <v>20</v>
      </c>
      <c r="H557">
        <v>135</v>
      </c>
      <c r="I557">
        <f t="shared" si="51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2"/>
        <v>music</v>
      </c>
      <c r="R557" t="str">
        <f t="shared" si="53"/>
        <v>rock</v>
      </c>
      <c r="S557" s="10">
        <f t="shared" si="48"/>
        <v>41731.208333333336</v>
      </c>
      <c r="T557" s="8">
        <f t="shared" si="49"/>
        <v>41762.208333333336</v>
      </c>
    </row>
    <row r="558" spans="1:20" ht="19.5" x14ac:dyDescent="0.4">
      <c r="A558">
        <v>556</v>
      </c>
      <c r="B558" t="s">
        <v>442</v>
      </c>
      <c r="C558" s="3" t="s">
        <v>1157</v>
      </c>
      <c r="D558" s="5">
        <v>5200</v>
      </c>
      <c r="E558">
        <v>12467</v>
      </c>
      <c r="F558" s="5">
        <f t="shared" si="50"/>
        <v>239.75</v>
      </c>
      <c r="G558" t="s">
        <v>20</v>
      </c>
      <c r="H558">
        <v>122</v>
      </c>
      <c r="I558">
        <f t="shared" si="51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2"/>
        <v>publishing</v>
      </c>
      <c r="R558" t="str">
        <f t="shared" si="53"/>
        <v>translations</v>
      </c>
      <c r="S558" s="10">
        <f t="shared" si="48"/>
        <v>40792.208333333336</v>
      </c>
      <c r="T558" s="8">
        <f t="shared" si="49"/>
        <v>40799.208333333336</v>
      </c>
    </row>
    <row r="559" spans="1:20" ht="19.5" x14ac:dyDescent="0.4">
      <c r="A559">
        <v>557</v>
      </c>
      <c r="B559" t="s">
        <v>1158</v>
      </c>
      <c r="C559" s="3" t="s">
        <v>1159</v>
      </c>
      <c r="D559" s="5">
        <v>6000</v>
      </c>
      <c r="E559">
        <v>11960</v>
      </c>
      <c r="F559" s="5">
        <f t="shared" si="50"/>
        <v>199.33333333333334</v>
      </c>
      <c r="G559" t="s">
        <v>20</v>
      </c>
      <c r="H559">
        <v>221</v>
      </c>
      <c r="I559">
        <f t="shared" si="51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2"/>
        <v>film &amp; video</v>
      </c>
      <c r="R559" t="str">
        <f t="shared" si="53"/>
        <v>science fiction</v>
      </c>
      <c r="S559" s="10">
        <f t="shared" si="48"/>
        <v>42279.208333333328</v>
      </c>
      <c r="T559" s="8">
        <f t="shared" si="49"/>
        <v>42282.208333333328</v>
      </c>
    </row>
    <row r="560" spans="1:20" ht="19.5" x14ac:dyDescent="0.4">
      <c r="A560">
        <v>558</v>
      </c>
      <c r="B560" t="s">
        <v>1160</v>
      </c>
      <c r="C560" s="3" t="s">
        <v>1161</v>
      </c>
      <c r="D560" s="5">
        <v>5800</v>
      </c>
      <c r="E560">
        <v>7966</v>
      </c>
      <c r="F560" s="5">
        <f t="shared" si="50"/>
        <v>137.34482758620689</v>
      </c>
      <c r="G560" t="s">
        <v>20</v>
      </c>
      <c r="H560">
        <v>126</v>
      </c>
      <c r="I560">
        <f t="shared" si="51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2"/>
        <v>theater</v>
      </c>
      <c r="R560" t="str">
        <f t="shared" si="53"/>
        <v>plays</v>
      </c>
      <c r="S560" s="10">
        <f t="shared" si="48"/>
        <v>42424.25</v>
      </c>
      <c r="T560" s="8">
        <f t="shared" si="49"/>
        <v>42467.208333333328</v>
      </c>
    </row>
    <row r="561" spans="1:20" ht="19.5" x14ac:dyDescent="0.4">
      <c r="A561">
        <v>559</v>
      </c>
      <c r="B561" t="s">
        <v>1162</v>
      </c>
      <c r="C561" s="3" t="s">
        <v>1163</v>
      </c>
      <c r="D561" s="5">
        <v>105300</v>
      </c>
      <c r="E561">
        <v>106321</v>
      </c>
      <c r="F561" s="5">
        <f t="shared" si="50"/>
        <v>100.9696106362773</v>
      </c>
      <c r="G561" t="s">
        <v>20</v>
      </c>
      <c r="H561">
        <v>1022</v>
      </c>
      <c r="I561">
        <f t="shared" si="51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2"/>
        <v>theater</v>
      </c>
      <c r="R561" t="str">
        <f t="shared" si="53"/>
        <v>plays</v>
      </c>
      <c r="S561" s="10">
        <f t="shared" si="48"/>
        <v>42584.208333333328</v>
      </c>
      <c r="T561" s="8">
        <f t="shared" si="49"/>
        <v>42591.208333333328</v>
      </c>
    </row>
    <row r="562" spans="1:20" ht="19.5" x14ac:dyDescent="0.4">
      <c r="A562">
        <v>560</v>
      </c>
      <c r="B562" t="s">
        <v>1164</v>
      </c>
      <c r="C562" s="3" t="s">
        <v>1165</v>
      </c>
      <c r="D562" s="5">
        <v>20000</v>
      </c>
      <c r="E562">
        <v>158832</v>
      </c>
      <c r="F562" s="5">
        <f t="shared" si="50"/>
        <v>794.16</v>
      </c>
      <c r="G562" t="s">
        <v>20</v>
      </c>
      <c r="H562">
        <v>3177</v>
      </c>
      <c r="I562">
        <f t="shared" si="51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2"/>
        <v>film &amp; video</v>
      </c>
      <c r="R562" t="str">
        <f t="shared" si="53"/>
        <v>animation</v>
      </c>
      <c r="S562" s="10">
        <f t="shared" si="48"/>
        <v>40865.25</v>
      </c>
      <c r="T562" s="8">
        <f t="shared" si="49"/>
        <v>40905.25</v>
      </c>
    </row>
    <row r="563" spans="1:20" ht="19.5" x14ac:dyDescent="0.4">
      <c r="A563">
        <v>561</v>
      </c>
      <c r="B563" t="s">
        <v>1166</v>
      </c>
      <c r="C563" s="3" t="s">
        <v>1167</v>
      </c>
      <c r="D563" s="5">
        <v>3000</v>
      </c>
      <c r="E563">
        <v>11091</v>
      </c>
      <c r="F563" s="5">
        <f t="shared" si="50"/>
        <v>369.7</v>
      </c>
      <c r="G563" t="s">
        <v>20</v>
      </c>
      <c r="H563">
        <v>198</v>
      </c>
      <c r="I563">
        <f t="shared" si="51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2"/>
        <v>theater</v>
      </c>
      <c r="R563" t="str">
        <f t="shared" si="53"/>
        <v>plays</v>
      </c>
      <c r="S563" s="10">
        <f t="shared" si="48"/>
        <v>40833.208333333336</v>
      </c>
      <c r="T563" s="8">
        <f t="shared" si="49"/>
        <v>40835.208333333336</v>
      </c>
    </row>
    <row r="564" spans="1:20" ht="33.75" x14ac:dyDescent="0.4">
      <c r="A564">
        <v>562</v>
      </c>
      <c r="B564" t="s">
        <v>1168</v>
      </c>
      <c r="C564" s="3" t="s">
        <v>1169</v>
      </c>
      <c r="D564" s="5">
        <v>9900</v>
      </c>
      <c r="E564">
        <v>1269</v>
      </c>
      <c r="F564" s="5">
        <f t="shared" si="50"/>
        <v>12.818181818181817</v>
      </c>
      <c r="G564" t="s">
        <v>14</v>
      </c>
      <c r="H564">
        <v>26</v>
      </c>
      <c r="I564">
        <f t="shared" si="51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2"/>
        <v>music</v>
      </c>
      <c r="R564" t="str">
        <f t="shared" si="53"/>
        <v>rock</v>
      </c>
      <c r="S564" s="10">
        <f t="shared" si="48"/>
        <v>43536.208333333328</v>
      </c>
      <c r="T564" s="8">
        <f t="shared" si="49"/>
        <v>43538.208333333328</v>
      </c>
    </row>
    <row r="565" spans="1:20" ht="19.5" x14ac:dyDescent="0.4">
      <c r="A565">
        <v>563</v>
      </c>
      <c r="B565" t="s">
        <v>1170</v>
      </c>
      <c r="C565" s="3" t="s">
        <v>1171</v>
      </c>
      <c r="D565" s="5">
        <v>3700</v>
      </c>
      <c r="E565">
        <v>5107</v>
      </c>
      <c r="F565" s="5">
        <f t="shared" si="50"/>
        <v>138.02702702702703</v>
      </c>
      <c r="G565" t="s">
        <v>20</v>
      </c>
      <c r="H565">
        <v>85</v>
      </c>
      <c r="I565">
        <f t="shared" si="51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2"/>
        <v>film &amp; video</v>
      </c>
      <c r="R565" t="str">
        <f t="shared" si="53"/>
        <v>documentary</v>
      </c>
      <c r="S565" s="10">
        <f t="shared" si="48"/>
        <v>43417.25</v>
      </c>
      <c r="T565" s="8">
        <f t="shared" si="49"/>
        <v>43437.25</v>
      </c>
    </row>
    <row r="566" spans="1:20" ht="19.5" x14ac:dyDescent="0.4">
      <c r="A566">
        <v>564</v>
      </c>
      <c r="B566" t="s">
        <v>1172</v>
      </c>
      <c r="C566" s="3" t="s">
        <v>1173</v>
      </c>
      <c r="D566" s="5">
        <v>168700</v>
      </c>
      <c r="E566">
        <v>141393</v>
      </c>
      <c r="F566" s="5">
        <f t="shared" si="50"/>
        <v>83.813278008298752</v>
      </c>
      <c r="G566" t="s">
        <v>14</v>
      </c>
      <c r="H566">
        <v>1790</v>
      </c>
      <c r="I566">
        <f t="shared" si="51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2"/>
        <v>theater</v>
      </c>
      <c r="R566" t="str">
        <f t="shared" si="53"/>
        <v>plays</v>
      </c>
      <c r="S566" s="10">
        <f t="shared" si="48"/>
        <v>42078.208333333328</v>
      </c>
      <c r="T566" s="8">
        <f t="shared" si="49"/>
        <v>42086.208333333328</v>
      </c>
    </row>
    <row r="567" spans="1:20" ht="19.5" x14ac:dyDescent="0.4">
      <c r="A567">
        <v>565</v>
      </c>
      <c r="B567" t="s">
        <v>1174</v>
      </c>
      <c r="C567" s="3" t="s">
        <v>1175</v>
      </c>
      <c r="D567" s="5">
        <v>94900</v>
      </c>
      <c r="E567">
        <v>194166</v>
      </c>
      <c r="F567" s="5">
        <f t="shared" si="50"/>
        <v>204.60063224446787</v>
      </c>
      <c r="G567" t="s">
        <v>20</v>
      </c>
      <c r="H567">
        <v>3596</v>
      </c>
      <c r="I567">
        <f t="shared" si="51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2"/>
        <v>theater</v>
      </c>
      <c r="R567" t="str">
        <f t="shared" si="53"/>
        <v>plays</v>
      </c>
      <c r="S567" s="10">
        <f t="shared" si="48"/>
        <v>40862.25</v>
      </c>
      <c r="T567" s="8">
        <f t="shared" si="49"/>
        <v>40882.25</v>
      </c>
    </row>
    <row r="568" spans="1:20" ht="19.5" x14ac:dyDescent="0.4">
      <c r="A568">
        <v>566</v>
      </c>
      <c r="B568" t="s">
        <v>1176</v>
      </c>
      <c r="C568" s="3" t="s">
        <v>1177</v>
      </c>
      <c r="D568" s="5">
        <v>9300</v>
      </c>
      <c r="E568">
        <v>4124</v>
      </c>
      <c r="F568" s="5">
        <f t="shared" si="50"/>
        <v>44.344086021505376</v>
      </c>
      <c r="G568" t="s">
        <v>14</v>
      </c>
      <c r="H568">
        <v>37</v>
      </c>
      <c r="I568">
        <f t="shared" si="51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2"/>
        <v>music</v>
      </c>
      <c r="R568" t="str">
        <f t="shared" si="53"/>
        <v>electric music</v>
      </c>
      <c r="S568" s="10">
        <f t="shared" si="48"/>
        <v>42424.25</v>
      </c>
      <c r="T568" s="8">
        <f t="shared" si="49"/>
        <v>42447.208333333328</v>
      </c>
    </row>
    <row r="569" spans="1:20" ht="33.75" x14ac:dyDescent="0.4">
      <c r="A569">
        <v>567</v>
      </c>
      <c r="B569" t="s">
        <v>1178</v>
      </c>
      <c r="C569" s="3" t="s">
        <v>1179</v>
      </c>
      <c r="D569" s="5">
        <v>6800</v>
      </c>
      <c r="E569">
        <v>14865</v>
      </c>
      <c r="F569" s="5">
        <f t="shared" si="50"/>
        <v>218.60294117647058</v>
      </c>
      <c r="G569" t="s">
        <v>20</v>
      </c>
      <c r="H569">
        <v>244</v>
      </c>
      <c r="I569">
        <f t="shared" si="51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2"/>
        <v>music</v>
      </c>
      <c r="R569" t="str">
        <f t="shared" si="53"/>
        <v>rock</v>
      </c>
      <c r="S569" s="10">
        <f t="shared" si="48"/>
        <v>41830.208333333336</v>
      </c>
      <c r="T569" s="8">
        <f t="shared" si="49"/>
        <v>41832.208333333336</v>
      </c>
    </row>
    <row r="570" spans="1:20" ht="19.5" x14ac:dyDescent="0.4">
      <c r="A570">
        <v>568</v>
      </c>
      <c r="B570" t="s">
        <v>1180</v>
      </c>
      <c r="C570" s="3" t="s">
        <v>1181</v>
      </c>
      <c r="D570" s="5">
        <v>72400</v>
      </c>
      <c r="E570">
        <v>134688</v>
      </c>
      <c r="F570" s="5">
        <f t="shared" si="50"/>
        <v>186.03314917127071</v>
      </c>
      <c r="G570" t="s">
        <v>20</v>
      </c>
      <c r="H570">
        <v>5180</v>
      </c>
      <c r="I570">
        <f t="shared" si="51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2"/>
        <v>theater</v>
      </c>
      <c r="R570" t="str">
        <f t="shared" si="53"/>
        <v>plays</v>
      </c>
      <c r="S570" s="10">
        <f t="shared" si="48"/>
        <v>40374.208333333336</v>
      </c>
      <c r="T570" s="8">
        <f t="shared" si="49"/>
        <v>40419.208333333336</v>
      </c>
    </row>
    <row r="571" spans="1:20" ht="19.5" x14ac:dyDescent="0.4">
      <c r="A571">
        <v>569</v>
      </c>
      <c r="B571" t="s">
        <v>1182</v>
      </c>
      <c r="C571" s="3" t="s">
        <v>1183</v>
      </c>
      <c r="D571" s="5">
        <v>20100</v>
      </c>
      <c r="E571">
        <v>47705</v>
      </c>
      <c r="F571" s="5">
        <f t="shared" si="50"/>
        <v>237.33830845771143</v>
      </c>
      <c r="G571" t="s">
        <v>20</v>
      </c>
      <c r="H571">
        <v>589</v>
      </c>
      <c r="I571">
        <f t="shared" si="51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2"/>
        <v>film &amp; video</v>
      </c>
      <c r="R571" t="str">
        <f t="shared" si="53"/>
        <v>animation</v>
      </c>
      <c r="S571" s="10">
        <f t="shared" si="48"/>
        <v>40554.25</v>
      </c>
      <c r="T571" s="8">
        <f t="shared" si="49"/>
        <v>40566.25</v>
      </c>
    </row>
    <row r="572" spans="1:20" ht="19.5" x14ac:dyDescent="0.4">
      <c r="A572">
        <v>570</v>
      </c>
      <c r="B572" t="s">
        <v>1184</v>
      </c>
      <c r="C572" s="3" t="s">
        <v>1185</v>
      </c>
      <c r="D572" s="5">
        <v>31200</v>
      </c>
      <c r="E572">
        <v>95364</v>
      </c>
      <c r="F572" s="5">
        <f t="shared" si="50"/>
        <v>305.65384615384613</v>
      </c>
      <c r="G572" t="s">
        <v>20</v>
      </c>
      <c r="H572">
        <v>2725</v>
      </c>
      <c r="I572">
        <f t="shared" si="51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2"/>
        <v>music</v>
      </c>
      <c r="R572" t="str">
        <f t="shared" si="53"/>
        <v>rock</v>
      </c>
      <c r="S572" s="10">
        <f t="shared" si="48"/>
        <v>41993.25</v>
      </c>
      <c r="T572" s="8">
        <f t="shared" si="49"/>
        <v>41999.25</v>
      </c>
    </row>
    <row r="573" spans="1:20" ht="19.5" x14ac:dyDescent="0.4">
      <c r="A573">
        <v>571</v>
      </c>
      <c r="B573" t="s">
        <v>1186</v>
      </c>
      <c r="C573" s="3" t="s">
        <v>1187</v>
      </c>
      <c r="D573" s="5">
        <v>3500</v>
      </c>
      <c r="E573">
        <v>3295</v>
      </c>
      <c r="F573" s="5">
        <f t="shared" si="50"/>
        <v>94.142857142857139</v>
      </c>
      <c r="G573" t="s">
        <v>14</v>
      </c>
      <c r="H573">
        <v>35</v>
      </c>
      <c r="I573">
        <f t="shared" si="51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2"/>
        <v>film &amp; video</v>
      </c>
      <c r="R573" t="str">
        <f t="shared" si="53"/>
        <v>shorts</v>
      </c>
      <c r="S573" s="10">
        <f t="shared" si="48"/>
        <v>42174.208333333328</v>
      </c>
      <c r="T573" s="8">
        <f t="shared" si="49"/>
        <v>42221.208333333328</v>
      </c>
    </row>
    <row r="574" spans="1:20" ht="19.5" x14ac:dyDescent="0.4">
      <c r="A574">
        <v>572</v>
      </c>
      <c r="B574" t="s">
        <v>1188</v>
      </c>
      <c r="C574" s="3" t="s">
        <v>1189</v>
      </c>
      <c r="D574" s="5">
        <v>9000</v>
      </c>
      <c r="E574">
        <v>4896</v>
      </c>
      <c r="F574" s="5">
        <f t="shared" si="50"/>
        <v>54.400000000000006</v>
      </c>
      <c r="G574" t="s">
        <v>74</v>
      </c>
      <c r="H574">
        <v>94</v>
      </c>
      <c r="I574">
        <f t="shared" si="51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2"/>
        <v>music</v>
      </c>
      <c r="R574" t="str">
        <f t="shared" si="53"/>
        <v>rock</v>
      </c>
      <c r="S574" s="10">
        <f t="shared" si="48"/>
        <v>42275.208333333328</v>
      </c>
      <c r="T574" s="8">
        <f t="shared" si="49"/>
        <v>42291.208333333328</v>
      </c>
    </row>
    <row r="575" spans="1:20" ht="19.5" x14ac:dyDescent="0.4">
      <c r="A575">
        <v>573</v>
      </c>
      <c r="B575" t="s">
        <v>1190</v>
      </c>
      <c r="C575" s="3" t="s">
        <v>1191</v>
      </c>
      <c r="D575" s="5">
        <v>6700</v>
      </c>
      <c r="E575">
        <v>7496</v>
      </c>
      <c r="F575" s="5">
        <f t="shared" si="50"/>
        <v>111.88059701492537</v>
      </c>
      <c r="G575" t="s">
        <v>20</v>
      </c>
      <c r="H575">
        <v>300</v>
      </c>
      <c r="I575">
        <f t="shared" si="51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2"/>
        <v>journalism</v>
      </c>
      <c r="R575" t="str">
        <f t="shared" si="53"/>
        <v>audio</v>
      </c>
      <c r="S575" s="10">
        <f t="shared" si="48"/>
        <v>41761.208333333336</v>
      </c>
      <c r="T575" s="8">
        <f t="shared" si="49"/>
        <v>41763.208333333336</v>
      </c>
    </row>
    <row r="576" spans="1:20" ht="19.5" x14ac:dyDescent="0.4">
      <c r="A576">
        <v>574</v>
      </c>
      <c r="B576" t="s">
        <v>1192</v>
      </c>
      <c r="C576" s="3" t="s">
        <v>1193</v>
      </c>
      <c r="D576" s="5">
        <v>2700</v>
      </c>
      <c r="E576">
        <v>9967</v>
      </c>
      <c r="F576" s="5">
        <f t="shared" si="50"/>
        <v>369.14814814814815</v>
      </c>
      <c r="G576" t="s">
        <v>20</v>
      </c>
      <c r="H576">
        <v>144</v>
      </c>
      <c r="I576">
        <f t="shared" si="51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2"/>
        <v>food</v>
      </c>
      <c r="R576" t="str">
        <f t="shared" si="53"/>
        <v>food trucks</v>
      </c>
      <c r="S576" s="10">
        <f t="shared" si="48"/>
        <v>43806.25</v>
      </c>
      <c r="T576" s="8">
        <f t="shared" si="49"/>
        <v>43816.25</v>
      </c>
    </row>
    <row r="577" spans="1:20" ht="19.5" x14ac:dyDescent="0.4">
      <c r="A577">
        <v>575</v>
      </c>
      <c r="B577" t="s">
        <v>1194</v>
      </c>
      <c r="C577" s="3" t="s">
        <v>1195</v>
      </c>
      <c r="D577" s="5">
        <v>83300</v>
      </c>
      <c r="E577">
        <v>52421</v>
      </c>
      <c r="F577" s="5">
        <f t="shared" si="50"/>
        <v>62.930372148859547</v>
      </c>
      <c r="G577" t="s">
        <v>14</v>
      </c>
      <c r="H577">
        <v>558</v>
      </c>
      <c r="I577">
        <f t="shared" si="51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2"/>
        <v>theater</v>
      </c>
      <c r="R577" t="str">
        <f t="shared" si="53"/>
        <v>plays</v>
      </c>
      <c r="S577" s="10">
        <f t="shared" si="48"/>
        <v>41779.208333333336</v>
      </c>
      <c r="T577" s="8">
        <f t="shared" si="49"/>
        <v>41782.208333333336</v>
      </c>
    </row>
    <row r="578" spans="1:20" ht="33.75" x14ac:dyDescent="0.4">
      <c r="A578">
        <v>576</v>
      </c>
      <c r="B578" t="s">
        <v>1196</v>
      </c>
      <c r="C578" s="3" t="s">
        <v>1197</v>
      </c>
      <c r="D578" s="5">
        <v>9700</v>
      </c>
      <c r="E578">
        <v>6298</v>
      </c>
      <c r="F578" s="5">
        <f t="shared" si="50"/>
        <v>64.927835051546396</v>
      </c>
      <c r="G578" t="s">
        <v>14</v>
      </c>
      <c r="H578">
        <v>64</v>
      </c>
      <c r="I578">
        <f t="shared" si="51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2"/>
        <v>theater</v>
      </c>
      <c r="R578" t="str">
        <f t="shared" si="53"/>
        <v>plays</v>
      </c>
      <c r="S578" s="10">
        <f t="shared" ref="S578:S641" si="54">(((L578/60)/60)/24)+DATE(1970,1,1)</f>
        <v>43040.208333333328</v>
      </c>
      <c r="T578" s="8">
        <f t="shared" ref="T578:T641" si="55">(((M578/60)/60)/24)+DATE(1970,1,1)</f>
        <v>43057.25</v>
      </c>
    </row>
    <row r="579" spans="1:20" ht="19.5" x14ac:dyDescent="0.4">
      <c r="A579">
        <v>577</v>
      </c>
      <c r="B579" t="s">
        <v>1198</v>
      </c>
      <c r="C579" s="3" t="s">
        <v>1199</v>
      </c>
      <c r="D579" s="5">
        <v>8200</v>
      </c>
      <c r="E579">
        <v>1546</v>
      </c>
      <c r="F579" s="5">
        <f t="shared" ref="F579:F642" si="56">(E579/D579)*100</f>
        <v>18.853658536585368</v>
      </c>
      <c r="G579" t="s">
        <v>74</v>
      </c>
      <c r="H579">
        <v>37</v>
      </c>
      <c r="I579">
        <f t="shared" ref="I579:I642" si="57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8">LEFT(P579, SEARCH("/", P579) - 1)</f>
        <v>music</v>
      </c>
      <c r="R579" t="str">
        <f t="shared" ref="R579:R642" si="59">MID(P579,SEARCH("/",P579)+1,LEN(P579))</f>
        <v>jazz</v>
      </c>
      <c r="S579" s="10">
        <f t="shared" si="54"/>
        <v>40613.25</v>
      </c>
      <c r="T579" s="8">
        <f t="shared" si="55"/>
        <v>40639.208333333336</v>
      </c>
    </row>
    <row r="580" spans="1:20" ht="19.5" x14ac:dyDescent="0.4">
      <c r="A580">
        <v>578</v>
      </c>
      <c r="B580" t="s">
        <v>1200</v>
      </c>
      <c r="C580" s="3" t="s">
        <v>1201</v>
      </c>
      <c r="D580" s="5">
        <v>96500</v>
      </c>
      <c r="E580">
        <v>16168</v>
      </c>
      <c r="F580" s="5">
        <f t="shared" si="56"/>
        <v>16.754404145077721</v>
      </c>
      <c r="G580" t="s">
        <v>14</v>
      </c>
      <c r="H580">
        <v>245</v>
      </c>
      <c r="I580">
        <f t="shared" si="5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8"/>
        <v>film &amp; video</v>
      </c>
      <c r="R580" t="str">
        <f t="shared" si="59"/>
        <v>science fiction</v>
      </c>
      <c r="S580" s="10">
        <f t="shared" si="54"/>
        <v>40878.25</v>
      </c>
      <c r="T580" s="8">
        <f t="shared" si="55"/>
        <v>40881.25</v>
      </c>
    </row>
    <row r="581" spans="1:20" ht="19.5" x14ac:dyDescent="0.4">
      <c r="A581">
        <v>579</v>
      </c>
      <c r="B581" t="s">
        <v>1202</v>
      </c>
      <c r="C581" s="3" t="s">
        <v>1203</v>
      </c>
      <c r="D581" s="5">
        <v>6200</v>
      </c>
      <c r="E581">
        <v>6269</v>
      </c>
      <c r="F581" s="5">
        <f t="shared" si="56"/>
        <v>101.11290322580646</v>
      </c>
      <c r="G581" t="s">
        <v>20</v>
      </c>
      <c r="H581">
        <v>87</v>
      </c>
      <c r="I581">
        <f t="shared" si="5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8"/>
        <v>music</v>
      </c>
      <c r="R581" t="str">
        <f t="shared" si="59"/>
        <v>jazz</v>
      </c>
      <c r="S581" s="10">
        <f t="shared" si="54"/>
        <v>40762.208333333336</v>
      </c>
      <c r="T581" s="8">
        <f t="shared" si="55"/>
        <v>40774.208333333336</v>
      </c>
    </row>
    <row r="582" spans="1:20" ht="19.5" x14ac:dyDescent="0.4">
      <c r="A582">
        <v>580</v>
      </c>
      <c r="B582" t="s">
        <v>556</v>
      </c>
      <c r="C582" s="3" t="s">
        <v>1204</v>
      </c>
      <c r="D582" s="5">
        <v>43800</v>
      </c>
      <c r="E582">
        <v>149578</v>
      </c>
      <c r="F582" s="5">
        <f t="shared" si="56"/>
        <v>341.5022831050228</v>
      </c>
      <c r="G582" t="s">
        <v>20</v>
      </c>
      <c r="H582">
        <v>3116</v>
      </c>
      <c r="I582">
        <f t="shared" si="5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8"/>
        <v>theater</v>
      </c>
      <c r="R582" t="str">
        <f t="shared" si="59"/>
        <v>plays</v>
      </c>
      <c r="S582" s="10">
        <f t="shared" si="54"/>
        <v>41696.25</v>
      </c>
      <c r="T582" s="8">
        <f t="shared" si="55"/>
        <v>41704.25</v>
      </c>
    </row>
    <row r="583" spans="1:20" ht="19.5" x14ac:dyDescent="0.4">
      <c r="A583">
        <v>581</v>
      </c>
      <c r="B583" t="s">
        <v>1205</v>
      </c>
      <c r="C583" s="3" t="s">
        <v>1206</v>
      </c>
      <c r="D583" s="5">
        <v>6000</v>
      </c>
      <c r="E583">
        <v>3841</v>
      </c>
      <c r="F583" s="5">
        <f t="shared" si="56"/>
        <v>64.016666666666666</v>
      </c>
      <c r="G583" t="s">
        <v>14</v>
      </c>
      <c r="H583">
        <v>71</v>
      </c>
      <c r="I583">
        <f t="shared" si="5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8"/>
        <v>technology</v>
      </c>
      <c r="R583" t="str">
        <f t="shared" si="59"/>
        <v>web</v>
      </c>
      <c r="S583" s="10">
        <f t="shared" si="54"/>
        <v>40662.208333333336</v>
      </c>
      <c r="T583" s="8">
        <f t="shared" si="55"/>
        <v>40677.208333333336</v>
      </c>
    </row>
    <row r="584" spans="1:20" ht="19.5" x14ac:dyDescent="0.4">
      <c r="A584">
        <v>582</v>
      </c>
      <c r="B584" t="s">
        <v>1207</v>
      </c>
      <c r="C584" s="3" t="s">
        <v>1208</v>
      </c>
      <c r="D584" s="5">
        <v>8700</v>
      </c>
      <c r="E584">
        <v>4531</v>
      </c>
      <c r="F584" s="5">
        <f t="shared" si="56"/>
        <v>52.080459770114942</v>
      </c>
      <c r="G584" t="s">
        <v>14</v>
      </c>
      <c r="H584">
        <v>42</v>
      </c>
      <c r="I584">
        <f t="shared" si="5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8"/>
        <v>games</v>
      </c>
      <c r="R584" t="str">
        <f t="shared" si="59"/>
        <v>video games</v>
      </c>
      <c r="S584" s="10">
        <f t="shared" si="54"/>
        <v>42165.208333333328</v>
      </c>
      <c r="T584" s="8">
        <f t="shared" si="55"/>
        <v>42170.208333333328</v>
      </c>
    </row>
    <row r="585" spans="1:20" ht="33.75" x14ac:dyDescent="0.4">
      <c r="A585">
        <v>583</v>
      </c>
      <c r="B585" t="s">
        <v>1209</v>
      </c>
      <c r="C585" s="3" t="s">
        <v>1210</v>
      </c>
      <c r="D585" s="5">
        <v>18900</v>
      </c>
      <c r="E585">
        <v>60934</v>
      </c>
      <c r="F585" s="5">
        <f t="shared" si="56"/>
        <v>322.40211640211641</v>
      </c>
      <c r="G585" t="s">
        <v>20</v>
      </c>
      <c r="H585">
        <v>909</v>
      </c>
      <c r="I585">
        <f t="shared" si="5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8"/>
        <v>film &amp; video</v>
      </c>
      <c r="R585" t="str">
        <f t="shared" si="59"/>
        <v>documentary</v>
      </c>
      <c r="S585" s="10">
        <f t="shared" si="54"/>
        <v>40959.25</v>
      </c>
      <c r="T585" s="8">
        <f t="shared" si="55"/>
        <v>40976.25</v>
      </c>
    </row>
    <row r="586" spans="1:20" ht="19.5" x14ac:dyDescent="0.4">
      <c r="A586">
        <v>584</v>
      </c>
      <c r="B586" t="s">
        <v>45</v>
      </c>
      <c r="C586" s="3" t="s">
        <v>1211</v>
      </c>
      <c r="D586" s="5">
        <v>86400</v>
      </c>
      <c r="E586">
        <v>103255</v>
      </c>
      <c r="F586" s="5">
        <f t="shared" si="56"/>
        <v>119.50810185185186</v>
      </c>
      <c r="G586" t="s">
        <v>20</v>
      </c>
      <c r="H586">
        <v>1613</v>
      </c>
      <c r="I586">
        <f t="shared" si="5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8"/>
        <v>technology</v>
      </c>
      <c r="R586" t="str">
        <f t="shared" si="59"/>
        <v>web</v>
      </c>
      <c r="S586" s="10">
        <f t="shared" si="54"/>
        <v>41024.208333333336</v>
      </c>
      <c r="T586" s="8">
        <f t="shared" si="55"/>
        <v>41038.208333333336</v>
      </c>
    </row>
    <row r="587" spans="1:20" ht="19.5" x14ac:dyDescent="0.4">
      <c r="A587">
        <v>585</v>
      </c>
      <c r="B587" t="s">
        <v>1212</v>
      </c>
      <c r="C587" s="3" t="s">
        <v>1213</v>
      </c>
      <c r="D587" s="5">
        <v>8900</v>
      </c>
      <c r="E587">
        <v>13065</v>
      </c>
      <c r="F587" s="5">
        <f t="shared" si="56"/>
        <v>146.79775280898878</v>
      </c>
      <c r="G587" t="s">
        <v>20</v>
      </c>
      <c r="H587">
        <v>136</v>
      </c>
      <c r="I587">
        <f t="shared" si="5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8"/>
        <v>publishing</v>
      </c>
      <c r="R587" t="str">
        <f t="shared" si="59"/>
        <v>translations</v>
      </c>
      <c r="S587" s="10">
        <f t="shared" si="54"/>
        <v>40255.208333333336</v>
      </c>
      <c r="T587" s="8">
        <f t="shared" si="55"/>
        <v>40265.208333333336</v>
      </c>
    </row>
    <row r="588" spans="1:20" ht="19.5" x14ac:dyDescent="0.4">
      <c r="A588">
        <v>586</v>
      </c>
      <c r="B588" t="s">
        <v>1214</v>
      </c>
      <c r="C588" s="3" t="s">
        <v>1215</v>
      </c>
      <c r="D588" s="5">
        <v>700</v>
      </c>
      <c r="E588">
        <v>6654</v>
      </c>
      <c r="F588" s="5">
        <f t="shared" si="56"/>
        <v>950.57142857142856</v>
      </c>
      <c r="G588" t="s">
        <v>20</v>
      </c>
      <c r="H588">
        <v>130</v>
      </c>
      <c r="I588">
        <f t="shared" si="5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8"/>
        <v>music</v>
      </c>
      <c r="R588" t="str">
        <f t="shared" si="59"/>
        <v>rock</v>
      </c>
      <c r="S588" s="10">
        <f t="shared" si="54"/>
        <v>40499.25</v>
      </c>
      <c r="T588" s="8">
        <f t="shared" si="55"/>
        <v>40518.25</v>
      </c>
    </row>
    <row r="589" spans="1:20" ht="19.5" x14ac:dyDescent="0.4">
      <c r="A589">
        <v>587</v>
      </c>
      <c r="B589" t="s">
        <v>1216</v>
      </c>
      <c r="C589" s="3" t="s">
        <v>1217</v>
      </c>
      <c r="D589" s="5">
        <v>9400</v>
      </c>
      <c r="E589">
        <v>6852</v>
      </c>
      <c r="F589" s="5">
        <f t="shared" si="56"/>
        <v>72.893617021276597</v>
      </c>
      <c r="G589" t="s">
        <v>14</v>
      </c>
      <c r="H589">
        <v>156</v>
      </c>
      <c r="I589">
        <f t="shared" si="5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8"/>
        <v>food</v>
      </c>
      <c r="R589" t="str">
        <f t="shared" si="59"/>
        <v>food trucks</v>
      </c>
      <c r="S589" s="10">
        <f t="shared" si="54"/>
        <v>43484.25</v>
      </c>
      <c r="T589" s="8">
        <f t="shared" si="55"/>
        <v>43536.208333333328</v>
      </c>
    </row>
    <row r="590" spans="1:20" ht="19.5" x14ac:dyDescent="0.4">
      <c r="A590">
        <v>588</v>
      </c>
      <c r="B590" t="s">
        <v>1218</v>
      </c>
      <c r="C590" s="3" t="s">
        <v>1219</v>
      </c>
      <c r="D590" s="5">
        <v>157600</v>
      </c>
      <c r="E590">
        <v>124517</v>
      </c>
      <c r="F590" s="5">
        <f t="shared" si="56"/>
        <v>79.008248730964468</v>
      </c>
      <c r="G590" t="s">
        <v>14</v>
      </c>
      <c r="H590">
        <v>1368</v>
      </c>
      <c r="I590">
        <f t="shared" si="5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8"/>
        <v>theater</v>
      </c>
      <c r="R590" t="str">
        <f t="shared" si="59"/>
        <v>plays</v>
      </c>
      <c r="S590" s="10">
        <f t="shared" si="54"/>
        <v>40262.208333333336</v>
      </c>
      <c r="T590" s="8">
        <f t="shared" si="55"/>
        <v>40293.208333333336</v>
      </c>
    </row>
    <row r="591" spans="1:20" ht="19.5" x14ac:dyDescent="0.4">
      <c r="A591">
        <v>589</v>
      </c>
      <c r="B591" t="s">
        <v>1220</v>
      </c>
      <c r="C591" s="3" t="s">
        <v>1221</v>
      </c>
      <c r="D591" s="5">
        <v>7900</v>
      </c>
      <c r="E591">
        <v>5113</v>
      </c>
      <c r="F591" s="5">
        <f t="shared" si="56"/>
        <v>64.721518987341781</v>
      </c>
      <c r="G591" t="s">
        <v>14</v>
      </c>
      <c r="H591">
        <v>102</v>
      </c>
      <c r="I591">
        <f t="shared" si="5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8"/>
        <v>film &amp; video</v>
      </c>
      <c r="R591" t="str">
        <f t="shared" si="59"/>
        <v>documentary</v>
      </c>
      <c r="S591" s="10">
        <f t="shared" si="54"/>
        <v>42190.208333333328</v>
      </c>
      <c r="T591" s="8">
        <f t="shared" si="55"/>
        <v>42197.208333333328</v>
      </c>
    </row>
    <row r="592" spans="1:20" ht="33.75" x14ac:dyDescent="0.4">
      <c r="A592">
        <v>590</v>
      </c>
      <c r="B592" t="s">
        <v>1222</v>
      </c>
      <c r="C592" s="3" t="s">
        <v>1223</v>
      </c>
      <c r="D592" s="5">
        <v>7100</v>
      </c>
      <c r="E592">
        <v>5824</v>
      </c>
      <c r="F592" s="5">
        <f t="shared" si="56"/>
        <v>82.028169014084511</v>
      </c>
      <c r="G592" t="s">
        <v>14</v>
      </c>
      <c r="H592">
        <v>86</v>
      </c>
      <c r="I592">
        <f t="shared" si="5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8"/>
        <v>publishing</v>
      </c>
      <c r="R592" t="str">
        <f t="shared" si="59"/>
        <v>radio &amp; podcasts</v>
      </c>
      <c r="S592" s="10">
        <f t="shared" si="54"/>
        <v>41994.25</v>
      </c>
      <c r="T592" s="8">
        <f t="shared" si="55"/>
        <v>42005.25</v>
      </c>
    </row>
    <row r="593" spans="1:20" ht="19.5" x14ac:dyDescent="0.4">
      <c r="A593">
        <v>591</v>
      </c>
      <c r="B593" t="s">
        <v>1224</v>
      </c>
      <c r="C593" s="3" t="s">
        <v>1225</v>
      </c>
      <c r="D593" s="5">
        <v>600</v>
      </c>
      <c r="E593">
        <v>6226</v>
      </c>
      <c r="F593" s="5">
        <f t="shared" si="56"/>
        <v>1037.6666666666667</v>
      </c>
      <c r="G593" t="s">
        <v>20</v>
      </c>
      <c r="H593">
        <v>102</v>
      </c>
      <c r="I593">
        <f t="shared" si="5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8"/>
        <v>games</v>
      </c>
      <c r="R593" t="str">
        <f t="shared" si="59"/>
        <v>video games</v>
      </c>
      <c r="S593" s="10">
        <f t="shared" si="54"/>
        <v>40373.208333333336</v>
      </c>
      <c r="T593" s="8">
        <f t="shared" si="55"/>
        <v>40383.208333333336</v>
      </c>
    </row>
    <row r="594" spans="1:20" ht="33.75" x14ac:dyDescent="0.4">
      <c r="A594">
        <v>592</v>
      </c>
      <c r="B594" t="s">
        <v>1226</v>
      </c>
      <c r="C594" s="3" t="s">
        <v>1227</v>
      </c>
      <c r="D594" s="5">
        <v>156800</v>
      </c>
      <c r="E594">
        <v>20243</v>
      </c>
      <c r="F594" s="5">
        <f t="shared" si="56"/>
        <v>12.910076530612244</v>
      </c>
      <c r="G594" t="s">
        <v>14</v>
      </c>
      <c r="H594">
        <v>253</v>
      </c>
      <c r="I594">
        <f t="shared" si="5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8"/>
        <v>theater</v>
      </c>
      <c r="R594" t="str">
        <f t="shared" si="59"/>
        <v>plays</v>
      </c>
      <c r="S594" s="10">
        <f t="shared" si="54"/>
        <v>41789.208333333336</v>
      </c>
      <c r="T594" s="8">
        <f t="shared" si="55"/>
        <v>41798.208333333336</v>
      </c>
    </row>
    <row r="595" spans="1:20" ht="19.5" x14ac:dyDescent="0.4">
      <c r="A595">
        <v>593</v>
      </c>
      <c r="B595" t="s">
        <v>1228</v>
      </c>
      <c r="C595" s="3" t="s">
        <v>1229</v>
      </c>
      <c r="D595" s="5">
        <v>121600</v>
      </c>
      <c r="E595">
        <v>188288</v>
      </c>
      <c r="F595" s="5">
        <f t="shared" si="56"/>
        <v>154.84210526315789</v>
      </c>
      <c r="G595" t="s">
        <v>20</v>
      </c>
      <c r="H595">
        <v>4006</v>
      </c>
      <c r="I595">
        <f t="shared" si="5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8"/>
        <v>film &amp; video</v>
      </c>
      <c r="R595" t="str">
        <f t="shared" si="59"/>
        <v>animation</v>
      </c>
      <c r="S595" s="10">
        <f t="shared" si="54"/>
        <v>41724.208333333336</v>
      </c>
      <c r="T595" s="8">
        <f t="shared" si="55"/>
        <v>41737.208333333336</v>
      </c>
    </row>
    <row r="596" spans="1:20" ht="33.75" x14ac:dyDescent="0.4">
      <c r="A596">
        <v>594</v>
      </c>
      <c r="B596" t="s">
        <v>1230</v>
      </c>
      <c r="C596" s="3" t="s">
        <v>1231</v>
      </c>
      <c r="D596" s="5">
        <v>157300</v>
      </c>
      <c r="E596">
        <v>11167</v>
      </c>
      <c r="F596" s="5">
        <f t="shared" si="56"/>
        <v>7.0991735537190088</v>
      </c>
      <c r="G596" t="s">
        <v>14</v>
      </c>
      <c r="H596">
        <v>157</v>
      </c>
      <c r="I596">
        <f t="shared" si="5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8"/>
        <v>theater</v>
      </c>
      <c r="R596" t="str">
        <f t="shared" si="59"/>
        <v>plays</v>
      </c>
      <c r="S596" s="10">
        <f t="shared" si="54"/>
        <v>42548.208333333328</v>
      </c>
      <c r="T596" s="8">
        <f t="shared" si="55"/>
        <v>42551.208333333328</v>
      </c>
    </row>
    <row r="597" spans="1:20" ht="33.75" x14ac:dyDescent="0.4">
      <c r="A597">
        <v>595</v>
      </c>
      <c r="B597" t="s">
        <v>1232</v>
      </c>
      <c r="C597" s="3" t="s">
        <v>1233</v>
      </c>
      <c r="D597" s="5">
        <v>70300</v>
      </c>
      <c r="E597">
        <v>146595</v>
      </c>
      <c r="F597" s="5">
        <f t="shared" si="56"/>
        <v>208.52773826458036</v>
      </c>
      <c r="G597" t="s">
        <v>20</v>
      </c>
      <c r="H597">
        <v>1629</v>
      </c>
      <c r="I597">
        <f t="shared" si="5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8"/>
        <v>theater</v>
      </c>
      <c r="R597" t="str">
        <f t="shared" si="59"/>
        <v>plays</v>
      </c>
      <c r="S597" s="10">
        <f t="shared" si="54"/>
        <v>40253.208333333336</v>
      </c>
      <c r="T597" s="8">
        <f t="shared" si="55"/>
        <v>40274.208333333336</v>
      </c>
    </row>
    <row r="598" spans="1:20" ht="19.5" x14ac:dyDescent="0.4">
      <c r="A598">
        <v>596</v>
      </c>
      <c r="B598" t="s">
        <v>1234</v>
      </c>
      <c r="C598" s="3" t="s">
        <v>1235</v>
      </c>
      <c r="D598" s="5">
        <v>7900</v>
      </c>
      <c r="E598">
        <v>7875</v>
      </c>
      <c r="F598" s="5">
        <f t="shared" si="56"/>
        <v>99.683544303797461</v>
      </c>
      <c r="G598" t="s">
        <v>14</v>
      </c>
      <c r="H598">
        <v>183</v>
      </c>
      <c r="I598">
        <f t="shared" si="5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8"/>
        <v>film &amp; video</v>
      </c>
      <c r="R598" t="str">
        <f t="shared" si="59"/>
        <v>drama</v>
      </c>
      <c r="S598" s="10">
        <f t="shared" si="54"/>
        <v>42434.25</v>
      </c>
      <c r="T598" s="8">
        <f t="shared" si="55"/>
        <v>42441.25</v>
      </c>
    </row>
    <row r="599" spans="1:20" ht="19.5" x14ac:dyDescent="0.4">
      <c r="A599">
        <v>597</v>
      </c>
      <c r="B599" t="s">
        <v>1236</v>
      </c>
      <c r="C599" s="3" t="s">
        <v>1237</v>
      </c>
      <c r="D599" s="5">
        <v>73800</v>
      </c>
      <c r="E599">
        <v>148779</v>
      </c>
      <c r="F599" s="5">
        <f t="shared" si="56"/>
        <v>201.59756097560978</v>
      </c>
      <c r="G599" t="s">
        <v>20</v>
      </c>
      <c r="H599">
        <v>2188</v>
      </c>
      <c r="I599">
        <f t="shared" si="5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8"/>
        <v>theater</v>
      </c>
      <c r="R599" t="str">
        <f t="shared" si="59"/>
        <v>plays</v>
      </c>
      <c r="S599" s="10">
        <f t="shared" si="54"/>
        <v>43786.25</v>
      </c>
      <c r="T599" s="8">
        <f t="shared" si="55"/>
        <v>43804.25</v>
      </c>
    </row>
    <row r="600" spans="1:20" ht="19.5" x14ac:dyDescent="0.4">
      <c r="A600">
        <v>598</v>
      </c>
      <c r="B600" t="s">
        <v>1238</v>
      </c>
      <c r="C600" s="3" t="s">
        <v>1239</v>
      </c>
      <c r="D600" s="5">
        <v>108500</v>
      </c>
      <c r="E600">
        <v>175868</v>
      </c>
      <c r="F600" s="5">
        <f t="shared" si="56"/>
        <v>162.09032258064516</v>
      </c>
      <c r="G600" t="s">
        <v>20</v>
      </c>
      <c r="H600">
        <v>2409</v>
      </c>
      <c r="I600">
        <f t="shared" si="5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8"/>
        <v>music</v>
      </c>
      <c r="R600" t="str">
        <f t="shared" si="59"/>
        <v>rock</v>
      </c>
      <c r="S600" s="10">
        <f t="shared" si="54"/>
        <v>40344.208333333336</v>
      </c>
      <c r="T600" s="8">
        <f t="shared" si="55"/>
        <v>40373.208333333336</v>
      </c>
    </row>
    <row r="601" spans="1:20" ht="33.75" x14ac:dyDescent="0.4">
      <c r="A601">
        <v>599</v>
      </c>
      <c r="B601" t="s">
        <v>1240</v>
      </c>
      <c r="C601" s="3" t="s">
        <v>1241</v>
      </c>
      <c r="D601" s="5">
        <v>140300</v>
      </c>
      <c r="E601">
        <v>5112</v>
      </c>
      <c r="F601" s="5">
        <f t="shared" si="56"/>
        <v>3.6436208125445471</v>
      </c>
      <c r="G601" t="s">
        <v>14</v>
      </c>
      <c r="H601">
        <v>82</v>
      </c>
      <c r="I601">
        <f t="shared" si="5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8"/>
        <v>film &amp; video</v>
      </c>
      <c r="R601" t="str">
        <f t="shared" si="59"/>
        <v>documentary</v>
      </c>
      <c r="S601" s="10">
        <f t="shared" si="54"/>
        <v>42047.25</v>
      </c>
      <c r="T601" s="8">
        <f t="shared" si="55"/>
        <v>42055.25</v>
      </c>
    </row>
    <row r="602" spans="1:20" ht="19.5" x14ac:dyDescent="0.4">
      <c r="A602">
        <v>600</v>
      </c>
      <c r="B602" t="s">
        <v>1242</v>
      </c>
      <c r="C602" s="3" t="s">
        <v>1243</v>
      </c>
      <c r="D602" s="5">
        <v>100</v>
      </c>
      <c r="E602">
        <v>5</v>
      </c>
      <c r="F602" s="5">
        <f t="shared" si="56"/>
        <v>5</v>
      </c>
      <c r="G602" t="s">
        <v>14</v>
      </c>
      <c r="H602">
        <v>1</v>
      </c>
      <c r="I602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8"/>
        <v>food</v>
      </c>
      <c r="R602" t="str">
        <f t="shared" si="59"/>
        <v>food trucks</v>
      </c>
      <c r="S602" s="10">
        <f t="shared" si="54"/>
        <v>41485.208333333336</v>
      </c>
      <c r="T602" s="8">
        <f t="shared" si="55"/>
        <v>41497.208333333336</v>
      </c>
    </row>
    <row r="603" spans="1:20" ht="19.5" x14ac:dyDescent="0.4">
      <c r="A603">
        <v>601</v>
      </c>
      <c r="B603" t="s">
        <v>1244</v>
      </c>
      <c r="C603" s="3" t="s">
        <v>1245</v>
      </c>
      <c r="D603" s="5">
        <v>6300</v>
      </c>
      <c r="E603">
        <v>13018</v>
      </c>
      <c r="F603" s="5">
        <f t="shared" si="56"/>
        <v>206.63492063492063</v>
      </c>
      <c r="G603" t="s">
        <v>20</v>
      </c>
      <c r="H603">
        <v>194</v>
      </c>
      <c r="I603">
        <f t="shared" si="5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8"/>
        <v>technology</v>
      </c>
      <c r="R603" t="str">
        <f t="shared" si="59"/>
        <v>wearables</v>
      </c>
      <c r="S603" s="10">
        <f t="shared" si="54"/>
        <v>41789.208333333336</v>
      </c>
      <c r="T603" s="8">
        <f t="shared" si="55"/>
        <v>41806.208333333336</v>
      </c>
    </row>
    <row r="604" spans="1:20" ht="19.5" x14ac:dyDescent="0.4">
      <c r="A604">
        <v>602</v>
      </c>
      <c r="B604" t="s">
        <v>1246</v>
      </c>
      <c r="C604" s="3" t="s">
        <v>1247</v>
      </c>
      <c r="D604" s="5">
        <v>71100</v>
      </c>
      <c r="E604">
        <v>91176</v>
      </c>
      <c r="F604" s="5">
        <f t="shared" si="56"/>
        <v>128.23628691983123</v>
      </c>
      <c r="G604" t="s">
        <v>20</v>
      </c>
      <c r="H604">
        <v>1140</v>
      </c>
      <c r="I604">
        <f t="shared" si="5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8"/>
        <v>theater</v>
      </c>
      <c r="R604" t="str">
        <f t="shared" si="59"/>
        <v>plays</v>
      </c>
      <c r="S604" s="10">
        <f t="shared" si="54"/>
        <v>42160.208333333328</v>
      </c>
      <c r="T604" s="8">
        <f t="shared" si="55"/>
        <v>42171.208333333328</v>
      </c>
    </row>
    <row r="605" spans="1:20" ht="19.5" x14ac:dyDescent="0.4">
      <c r="A605">
        <v>603</v>
      </c>
      <c r="B605" t="s">
        <v>1248</v>
      </c>
      <c r="C605" s="3" t="s">
        <v>1249</v>
      </c>
      <c r="D605" s="5">
        <v>5300</v>
      </c>
      <c r="E605">
        <v>6342</v>
      </c>
      <c r="F605" s="5">
        <f t="shared" si="56"/>
        <v>119.66037735849055</v>
      </c>
      <c r="G605" t="s">
        <v>20</v>
      </c>
      <c r="H605">
        <v>102</v>
      </c>
      <c r="I605">
        <f t="shared" si="5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8"/>
        <v>theater</v>
      </c>
      <c r="R605" t="str">
        <f t="shared" si="59"/>
        <v>plays</v>
      </c>
      <c r="S605" s="10">
        <f t="shared" si="54"/>
        <v>43573.208333333328</v>
      </c>
      <c r="T605" s="8">
        <f t="shared" si="55"/>
        <v>43600.208333333328</v>
      </c>
    </row>
    <row r="606" spans="1:20" ht="19.5" x14ac:dyDescent="0.4">
      <c r="A606">
        <v>604</v>
      </c>
      <c r="B606" t="s">
        <v>1250</v>
      </c>
      <c r="C606" s="3" t="s">
        <v>1251</v>
      </c>
      <c r="D606" s="5">
        <v>88700</v>
      </c>
      <c r="E606">
        <v>151438</v>
      </c>
      <c r="F606" s="5">
        <f t="shared" si="56"/>
        <v>170.73055242390078</v>
      </c>
      <c r="G606" t="s">
        <v>20</v>
      </c>
      <c r="H606">
        <v>2857</v>
      </c>
      <c r="I606">
        <f t="shared" si="5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8"/>
        <v>theater</v>
      </c>
      <c r="R606" t="str">
        <f t="shared" si="59"/>
        <v>plays</v>
      </c>
      <c r="S606" s="10">
        <f t="shared" si="54"/>
        <v>40565.25</v>
      </c>
      <c r="T606" s="8">
        <f t="shared" si="55"/>
        <v>40586.25</v>
      </c>
    </row>
    <row r="607" spans="1:20" ht="19.5" x14ac:dyDescent="0.4">
      <c r="A607">
        <v>605</v>
      </c>
      <c r="B607" t="s">
        <v>1252</v>
      </c>
      <c r="C607" s="3" t="s">
        <v>1253</v>
      </c>
      <c r="D607" s="5">
        <v>3300</v>
      </c>
      <c r="E607">
        <v>6178</v>
      </c>
      <c r="F607" s="5">
        <f t="shared" si="56"/>
        <v>187.21212121212122</v>
      </c>
      <c r="G607" t="s">
        <v>20</v>
      </c>
      <c r="H607">
        <v>107</v>
      </c>
      <c r="I607">
        <f t="shared" si="5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8"/>
        <v>publishing</v>
      </c>
      <c r="R607" t="str">
        <f t="shared" si="59"/>
        <v>nonfiction</v>
      </c>
      <c r="S607" s="10">
        <f t="shared" si="54"/>
        <v>42280.208333333328</v>
      </c>
      <c r="T607" s="8">
        <f t="shared" si="55"/>
        <v>42321.25</v>
      </c>
    </row>
    <row r="608" spans="1:20" ht="19.5" x14ac:dyDescent="0.4">
      <c r="A608">
        <v>606</v>
      </c>
      <c r="B608" t="s">
        <v>1254</v>
      </c>
      <c r="C608" s="3" t="s">
        <v>1255</v>
      </c>
      <c r="D608" s="5">
        <v>3400</v>
      </c>
      <c r="E608">
        <v>6405</v>
      </c>
      <c r="F608" s="5">
        <f t="shared" si="56"/>
        <v>188.38235294117646</v>
      </c>
      <c r="G608" t="s">
        <v>20</v>
      </c>
      <c r="H608">
        <v>160</v>
      </c>
      <c r="I608">
        <f t="shared" si="5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8"/>
        <v>music</v>
      </c>
      <c r="R608" t="str">
        <f t="shared" si="59"/>
        <v>rock</v>
      </c>
      <c r="S608" s="10">
        <f t="shared" si="54"/>
        <v>42436.25</v>
      </c>
      <c r="T608" s="8">
        <f t="shared" si="55"/>
        <v>42447.208333333328</v>
      </c>
    </row>
    <row r="609" spans="1:20" ht="19.5" x14ac:dyDescent="0.4">
      <c r="A609">
        <v>607</v>
      </c>
      <c r="B609" t="s">
        <v>1256</v>
      </c>
      <c r="C609" s="3" t="s">
        <v>1257</v>
      </c>
      <c r="D609" s="5">
        <v>137600</v>
      </c>
      <c r="E609">
        <v>180667</v>
      </c>
      <c r="F609" s="5">
        <f t="shared" si="56"/>
        <v>131.29869186046511</v>
      </c>
      <c r="G609" t="s">
        <v>20</v>
      </c>
      <c r="H609">
        <v>2230</v>
      </c>
      <c r="I609">
        <f t="shared" si="5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8"/>
        <v>food</v>
      </c>
      <c r="R609" t="str">
        <f t="shared" si="59"/>
        <v>food trucks</v>
      </c>
      <c r="S609" s="10">
        <f t="shared" si="54"/>
        <v>41721.208333333336</v>
      </c>
      <c r="T609" s="8">
        <f t="shared" si="55"/>
        <v>41723.208333333336</v>
      </c>
    </row>
    <row r="610" spans="1:20" ht="19.5" x14ac:dyDescent="0.4">
      <c r="A610">
        <v>608</v>
      </c>
      <c r="B610" t="s">
        <v>1258</v>
      </c>
      <c r="C610" s="3" t="s">
        <v>1259</v>
      </c>
      <c r="D610" s="5">
        <v>3900</v>
      </c>
      <c r="E610">
        <v>11075</v>
      </c>
      <c r="F610" s="5">
        <f t="shared" si="56"/>
        <v>283.97435897435901</v>
      </c>
      <c r="G610" t="s">
        <v>20</v>
      </c>
      <c r="H610">
        <v>316</v>
      </c>
      <c r="I610">
        <f t="shared" si="5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8"/>
        <v>music</v>
      </c>
      <c r="R610" t="str">
        <f t="shared" si="59"/>
        <v>jazz</v>
      </c>
      <c r="S610" s="10">
        <f t="shared" si="54"/>
        <v>43530.25</v>
      </c>
      <c r="T610" s="8">
        <f t="shared" si="55"/>
        <v>43534.25</v>
      </c>
    </row>
    <row r="611" spans="1:20" ht="19.5" x14ac:dyDescent="0.4">
      <c r="A611">
        <v>609</v>
      </c>
      <c r="B611" t="s">
        <v>1260</v>
      </c>
      <c r="C611" s="3" t="s">
        <v>1261</v>
      </c>
      <c r="D611" s="5">
        <v>10000</v>
      </c>
      <c r="E611">
        <v>12042</v>
      </c>
      <c r="F611" s="5">
        <f t="shared" si="56"/>
        <v>120.41999999999999</v>
      </c>
      <c r="G611" t="s">
        <v>20</v>
      </c>
      <c r="H611">
        <v>117</v>
      </c>
      <c r="I611">
        <f t="shared" si="5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8"/>
        <v>film &amp; video</v>
      </c>
      <c r="R611" t="str">
        <f t="shared" si="59"/>
        <v>science fiction</v>
      </c>
      <c r="S611" s="10">
        <f t="shared" si="54"/>
        <v>43481.25</v>
      </c>
      <c r="T611" s="8">
        <f t="shared" si="55"/>
        <v>43498.25</v>
      </c>
    </row>
    <row r="612" spans="1:20" ht="33.75" x14ac:dyDescent="0.4">
      <c r="A612">
        <v>610</v>
      </c>
      <c r="B612" t="s">
        <v>1262</v>
      </c>
      <c r="C612" s="3" t="s">
        <v>1263</v>
      </c>
      <c r="D612" s="5">
        <v>42800</v>
      </c>
      <c r="E612">
        <v>179356</v>
      </c>
      <c r="F612" s="5">
        <f t="shared" si="56"/>
        <v>419.0560747663551</v>
      </c>
      <c r="G612" t="s">
        <v>20</v>
      </c>
      <c r="H612">
        <v>6406</v>
      </c>
      <c r="I612">
        <f t="shared" si="5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8"/>
        <v>theater</v>
      </c>
      <c r="R612" t="str">
        <f t="shared" si="59"/>
        <v>plays</v>
      </c>
      <c r="S612" s="10">
        <f t="shared" si="54"/>
        <v>41259.25</v>
      </c>
      <c r="T612" s="8">
        <f t="shared" si="55"/>
        <v>41273.25</v>
      </c>
    </row>
    <row r="613" spans="1:20" ht="19.5" x14ac:dyDescent="0.4">
      <c r="A613">
        <v>611</v>
      </c>
      <c r="B613" t="s">
        <v>1264</v>
      </c>
      <c r="C613" s="3" t="s">
        <v>1265</v>
      </c>
      <c r="D613" s="5">
        <v>8200</v>
      </c>
      <c r="E613">
        <v>1136</v>
      </c>
      <c r="F613" s="5">
        <f t="shared" si="56"/>
        <v>13.853658536585368</v>
      </c>
      <c r="G613" t="s">
        <v>74</v>
      </c>
      <c r="H613">
        <v>15</v>
      </c>
      <c r="I613">
        <f t="shared" si="5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8"/>
        <v>theater</v>
      </c>
      <c r="R613" t="str">
        <f t="shared" si="59"/>
        <v>plays</v>
      </c>
      <c r="S613" s="10">
        <f t="shared" si="54"/>
        <v>41480.208333333336</v>
      </c>
      <c r="T613" s="8">
        <f t="shared" si="55"/>
        <v>41492.208333333336</v>
      </c>
    </row>
    <row r="614" spans="1:20" ht="19.5" x14ac:dyDescent="0.4">
      <c r="A614">
        <v>612</v>
      </c>
      <c r="B614" t="s">
        <v>1266</v>
      </c>
      <c r="C614" s="3" t="s">
        <v>1267</v>
      </c>
      <c r="D614" s="5">
        <v>6200</v>
      </c>
      <c r="E614">
        <v>8645</v>
      </c>
      <c r="F614" s="5">
        <f t="shared" si="56"/>
        <v>139.43548387096774</v>
      </c>
      <c r="G614" t="s">
        <v>20</v>
      </c>
      <c r="H614">
        <v>192</v>
      </c>
      <c r="I614">
        <f t="shared" si="5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8"/>
        <v>music</v>
      </c>
      <c r="R614" t="str">
        <f t="shared" si="59"/>
        <v>electric music</v>
      </c>
      <c r="S614" s="10">
        <f t="shared" si="54"/>
        <v>40474.208333333336</v>
      </c>
      <c r="T614" s="8">
        <f t="shared" si="55"/>
        <v>40497.25</v>
      </c>
    </row>
    <row r="615" spans="1:20" ht="19.5" x14ac:dyDescent="0.4">
      <c r="A615">
        <v>613</v>
      </c>
      <c r="B615" t="s">
        <v>1268</v>
      </c>
      <c r="C615" s="3" t="s">
        <v>1269</v>
      </c>
      <c r="D615" s="5">
        <v>1100</v>
      </c>
      <c r="E615">
        <v>1914</v>
      </c>
      <c r="F615" s="5">
        <f t="shared" si="56"/>
        <v>174</v>
      </c>
      <c r="G615" t="s">
        <v>20</v>
      </c>
      <c r="H615">
        <v>26</v>
      </c>
      <c r="I615">
        <f t="shared" si="5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8"/>
        <v>theater</v>
      </c>
      <c r="R615" t="str">
        <f t="shared" si="59"/>
        <v>plays</v>
      </c>
      <c r="S615" s="10">
        <f t="shared" si="54"/>
        <v>42973.208333333328</v>
      </c>
      <c r="T615" s="8">
        <f t="shared" si="55"/>
        <v>42982.208333333328</v>
      </c>
    </row>
    <row r="616" spans="1:20" ht="33.75" x14ac:dyDescent="0.4">
      <c r="A616">
        <v>614</v>
      </c>
      <c r="B616" t="s">
        <v>1270</v>
      </c>
      <c r="C616" s="3" t="s">
        <v>1271</v>
      </c>
      <c r="D616" s="5">
        <v>26500</v>
      </c>
      <c r="E616">
        <v>41205</v>
      </c>
      <c r="F616" s="5">
        <f t="shared" si="56"/>
        <v>155.49056603773585</v>
      </c>
      <c r="G616" t="s">
        <v>20</v>
      </c>
      <c r="H616">
        <v>723</v>
      </c>
      <c r="I616">
        <f t="shared" si="5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8"/>
        <v>theater</v>
      </c>
      <c r="R616" t="str">
        <f t="shared" si="59"/>
        <v>plays</v>
      </c>
      <c r="S616" s="10">
        <f t="shared" si="54"/>
        <v>42746.25</v>
      </c>
      <c r="T616" s="8">
        <f t="shared" si="55"/>
        <v>42764.25</v>
      </c>
    </row>
    <row r="617" spans="1:20" ht="19.5" x14ac:dyDescent="0.4">
      <c r="A617">
        <v>615</v>
      </c>
      <c r="B617" t="s">
        <v>1272</v>
      </c>
      <c r="C617" s="3" t="s">
        <v>1273</v>
      </c>
      <c r="D617" s="5">
        <v>8500</v>
      </c>
      <c r="E617">
        <v>14488</v>
      </c>
      <c r="F617" s="5">
        <f t="shared" si="56"/>
        <v>170.44705882352943</v>
      </c>
      <c r="G617" t="s">
        <v>20</v>
      </c>
      <c r="H617">
        <v>170</v>
      </c>
      <c r="I617">
        <f t="shared" si="5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8"/>
        <v>theater</v>
      </c>
      <c r="R617" t="str">
        <f t="shared" si="59"/>
        <v>plays</v>
      </c>
      <c r="S617" s="10">
        <f t="shared" si="54"/>
        <v>42489.208333333328</v>
      </c>
      <c r="T617" s="8">
        <f t="shared" si="55"/>
        <v>42499.208333333328</v>
      </c>
    </row>
    <row r="618" spans="1:20" ht="19.5" x14ac:dyDescent="0.4">
      <c r="A618">
        <v>616</v>
      </c>
      <c r="B618" t="s">
        <v>1274</v>
      </c>
      <c r="C618" s="3" t="s">
        <v>1275</v>
      </c>
      <c r="D618" s="5">
        <v>6400</v>
      </c>
      <c r="E618">
        <v>12129</v>
      </c>
      <c r="F618" s="5">
        <f t="shared" si="56"/>
        <v>189.515625</v>
      </c>
      <c r="G618" t="s">
        <v>20</v>
      </c>
      <c r="H618">
        <v>238</v>
      </c>
      <c r="I618">
        <f t="shared" si="5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8"/>
        <v>music</v>
      </c>
      <c r="R618" t="str">
        <f t="shared" si="59"/>
        <v>indie rock</v>
      </c>
      <c r="S618" s="10">
        <f t="shared" si="54"/>
        <v>41537.208333333336</v>
      </c>
      <c r="T618" s="8">
        <f t="shared" si="55"/>
        <v>41538.208333333336</v>
      </c>
    </row>
    <row r="619" spans="1:20" ht="19.5" x14ac:dyDescent="0.4">
      <c r="A619">
        <v>617</v>
      </c>
      <c r="B619" t="s">
        <v>1276</v>
      </c>
      <c r="C619" s="3" t="s">
        <v>1277</v>
      </c>
      <c r="D619" s="5">
        <v>1400</v>
      </c>
      <c r="E619">
        <v>3496</v>
      </c>
      <c r="F619" s="5">
        <f t="shared" si="56"/>
        <v>249.71428571428572</v>
      </c>
      <c r="G619" t="s">
        <v>20</v>
      </c>
      <c r="H619">
        <v>55</v>
      </c>
      <c r="I619">
        <f t="shared" si="5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8"/>
        <v>theater</v>
      </c>
      <c r="R619" t="str">
        <f t="shared" si="59"/>
        <v>plays</v>
      </c>
      <c r="S619" s="10">
        <f t="shared" si="54"/>
        <v>41794.208333333336</v>
      </c>
      <c r="T619" s="8">
        <f t="shared" si="55"/>
        <v>41804.208333333336</v>
      </c>
    </row>
    <row r="620" spans="1:20" ht="19.5" x14ac:dyDescent="0.4">
      <c r="A620">
        <v>618</v>
      </c>
      <c r="B620" t="s">
        <v>1278</v>
      </c>
      <c r="C620" s="3" t="s">
        <v>1279</v>
      </c>
      <c r="D620" s="5">
        <v>198600</v>
      </c>
      <c r="E620">
        <v>97037</v>
      </c>
      <c r="F620" s="5">
        <f t="shared" si="56"/>
        <v>48.860523665659613</v>
      </c>
      <c r="G620" t="s">
        <v>14</v>
      </c>
      <c r="H620">
        <v>1198</v>
      </c>
      <c r="I620">
        <f t="shared" si="5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8"/>
        <v>publishing</v>
      </c>
      <c r="R620" t="str">
        <f t="shared" si="59"/>
        <v>nonfiction</v>
      </c>
      <c r="S620" s="10">
        <f t="shared" si="54"/>
        <v>41396.208333333336</v>
      </c>
      <c r="T620" s="8">
        <f t="shared" si="55"/>
        <v>41417.208333333336</v>
      </c>
    </row>
    <row r="621" spans="1:20" ht="19.5" x14ac:dyDescent="0.4">
      <c r="A621">
        <v>619</v>
      </c>
      <c r="B621" t="s">
        <v>1280</v>
      </c>
      <c r="C621" s="3" t="s">
        <v>1281</v>
      </c>
      <c r="D621" s="5">
        <v>195900</v>
      </c>
      <c r="E621">
        <v>55757</v>
      </c>
      <c r="F621" s="5">
        <f t="shared" si="56"/>
        <v>28.461970393057683</v>
      </c>
      <c r="G621" t="s">
        <v>14</v>
      </c>
      <c r="H621">
        <v>648</v>
      </c>
      <c r="I621">
        <f t="shared" si="5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8"/>
        <v>theater</v>
      </c>
      <c r="R621" t="str">
        <f t="shared" si="59"/>
        <v>plays</v>
      </c>
      <c r="S621" s="10">
        <f t="shared" si="54"/>
        <v>40669.208333333336</v>
      </c>
      <c r="T621" s="8">
        <f t="shared" si="55"/>
        <v>40670.208333333336</v>
      </c>
    </row>
    <row r="622" spans="1:20" ht="19.5" x14ac:dyDescent="0.4">
      <c r="A622">
        <v>620</v>
      </c>
      <c r="B622" t="s">
        <v>1282</v>
      </c>
      <c r="C622" s="3" t="s">
        <v>1283</v>
      </c>
      <c r="D622" s="5">
        <v>4300</v>
      </c>
      <c r="E622">
        <v>11525</v>
      </c>
      <c r="F622" s="5">
        <f t="shared" si="56"/>
        <v>268.02325581395348</v>
      </c>
      <c r="G622" t="s">
        <v>20</v>
      </c>
      <c r="H622">
        <v>128</v>
      </c>
      <c r="I622">
        <f t="shared" si="5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8"/>
        <v>photography</v>
      </c>
      <c r="R622" t="str">
        <f t="shared" si="59"/>
        <v>photography books</v>
      </c>
      <c r="S622" s="10">
        <f t="shared" si="54"/>
        <v>42559.208333333328</v>
      </c>
      <c r="T622" s="8">
        <f t="shared" si="55"/>
        <v>42563.208333333328</v>
      </c>
    </row>
    <row r="623" spans="1:20" ht="19.5" x14ac:dyDescent="0.4">
      <c r="A623">
        <v>621</v>
      </c>
      <c r="B623" t="s">
        <v>1284</v>
      </c>
      <c r="C623" s="3" t="s">
        <v>1285</v>
      </c>
      <c r="D623" s="5">
        <v>25600</v>
      </c>
      <c r="E623">
        <v>158669</v>
      </c>
      <c r="F623" s="5">
        <f t="shared" si="56"/>
        <v>619.80078125</v>
      </c>
      <c r="G623" t="s">
        <v>20</v>
      </c>
      <c r="H623">
        <v>2144</v>
      </c>
      <c r="I623">
        <f t="shared" si="5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8"/>
        <v>theater</v>
      </c>
      <c r="R623" t="str">
        <f t="shared" si="59"/>
        <v>plays</v>
      </c>
      <c r="S623" s="10">
        <f t="shared" si="54"/>
        <v>42626.208333333328</v>
      </c>
      <c r="T623" s="8">
        <f t="shared" si="55"/>
        <v>42631.208333333328</v>
      </c>
    </row>
    <row r="624" spans="1:20" ht="19.5" x14ac:dyDescent="0.4">
      <c r="A624">
        <v>622</v>
      </c>
      <c r="B624" t="s">
        <v>1286</v>
      </c>
      <c r="C624" s="3" t="s">
        <v>1287</v>
      </c>
      <c r="D624" s="5">
        <v>189000</v>
      </c>
      <c r="E624">
        <v>5916</v>
      </c>
      <c r="F624" s="5">
        <f t="shared" si="56"/>
        <v>3.1301587301587301</v>
      </c>
      <c r="G624" t="s">
        <v>14</v>
      </c>
      <c r="H624">
        <v>64</v>
      </c>
      <c r="I624">
        <f t="shared" si="5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8"/>
        <v>music</v>
      </c>
      <c r="R624" t="str">
        <f t="shared" si="59"/>
        <v>indie rock</v>
      </c>
      <c r="S624" s="10">
        <f t="shared" si="54"/>
        <v>43205.208333333328</v>
      </c>
      <c r="T624" s="8">
        <f t="shared" si="55"/>
        <v>43231.208333333328</v>
      </c>
    </row>
    <row r="625" spans="1:20" ht="19.5" x14ac:dyDescent="0.4">
      <c r="A625">
        <v>623</v>
      </c>
      <c r="B625" t="s">
        <v>1288</v>
      </c>
      <c r="C625" s="3" t="s">
        <v>1289</v>
      </c>
      <c r="D625" s="5">
        <v>94300</v>
      </c>
      <c r="E625">
        <v>150806</v>
      </c>
      <c r="F625" s="5">
        <f t="shared" si="56"/>
        <v>159.92152704135739</v>
      </c>
      <c r="G625" t="s">
        <v>20</v>
      </c>
      <c r="H625">
        <v>2693</v>
      </c>
      <c r="I625">
        <f t="shared" si="5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8"/>
        <v>theater</v>
      </c>
      <c r="R625" t="str">
        <f t="shared" si="59"/>
        <v>plays</v>
      </c>
      <c r="S625" s="10">
        <f t="shared" si="54"/>
        <v>42201.208333333328</v>
      </c>
      <c r="T625" s="8">
        <f t="shared" si="55"/>
        <v>42206.208333333328</v>
      </c>
    </row>
    <row r="626" spans="1:20" ht="19.5" x14ac:dyDescent="0.4">
      <c r="A626">
        <v>624</v>
      </c>
      <c r="B626" t="s">
        <v>1290</v>
      </c>
      <c r="C626" s="3" t="s">
        <v>1291</v>
      </c>
      <c r="D626" s="5">
        <v>5100</v>
      </c>
      <c r="E626">
        <v>14249</v>
      </c>
      <c r="F626" s="5">
        <f t="shared" si="56"/>
        <v>279.39215686274508</v>
      </c>
      <c r="G626" t="s">
        <v>20</v>
      </c>
      <c r="H626">
        <v>432</v>
      </c>
      <c r="I626">
        <f t="shared" si="5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8"/>
        <v>photography</v>
      </c>
      <c r="R626" t="str">
        <f t="shared" si="59"/>
        <v>photography books</v>
      </c>
      <c r="S626" s="10">
        <f t="shared" si="54"/>
        <v>42029.25</v>
      </c>
      <c r="T626" s="8">
        <f t="shared" si="55"/>
        <v>42035.25</v>
      </c>
    </row>
    <row r="627" spans="1:20" ht="33.75" x14ac:dyDescent="0.4">
      <c r="A627">
        <v>625</v>
      </c>
      <c r="B627" t="s">
        <v>1292</v>
      </c>
      <c r="C627" s="3" t="s">
        <v>1293</v>
      </c>
      <c r="D627" s="5">
        <v>7500</v>
      </c>
      <c r="E627">
        <v>5803</v>
      </c>
      <c r="F627" s="5">
        <f t="shared" si="56"/>
        <v>77.373333333333335</v>
      </c>
      <c r="G627" t="s">
        <v>14</v>
      </c>
      <c r="H627">
        <v>62</v>
      </c>
      <c r="I627">
        <f t="shared" si="5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8"/>
        <v>theater</v>
      </c>
      <c r="R627" t="str">
        <f t="shared" si="59"/>
        <v>plays</v>
      </c>
      <c r="S627" s="10">
        <f t="shared" si="54"/>
        <v>43857.25</v>
      </c>
      <c r="T627" s="8">
        <f t="shared" si="55"/>
        <v>43871.25</v>
      </c>
    </row>
    <row r="628" spans="1:20" ht="33.75" x14ac:dyDescent="0.4">
      <c r="A628">
        <v>626</v>
      </c>
      <c r="B628" t="s">
        <v>1294</v>
      </c>
      <c r="C628" s="3" t="s">
        <v>1295</v>
      </c>
      <c r="D628" s="5">
        <v>6400</v>
      </c>
      <c r="E628">
        <v>13205</v>
      </c>
      <c r="F628" s="5">
        <f t="shared" si="56"/>
        <v>206.32812500000003</v>
      </c>
      <c r="G628" t="s">
        <v>20</v>
      </c>
      <c r="H628">
        <v>189</v>
      </c>
      <c r="I628">
        <f t="shared" si="5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8"/>
        <v>theater</v>
      </c>
      <c r="R628" t="str">
        <f t="shared" si="59"/>
        <v>plays</v>
      </c>
      <c r="S628" s="10">
        <f t="shared" si="54"/>
        <v>40449.208333333336</v>
      </c>
      <c r="T628" s="8">
        <f t="shared" si="55"/>
        <v>40458.208333333336</v>
      </c>
    </row>
    <row r="629" spans="1:20" ht="19.5" x14ac:dyDescent="0.4">
      <c r="A629">
        <v>627</v>
      </c>
      <c r="B629" t="s">
        <v>1296</v>
      </c>
      <c r="C629" s="3" t="s">
        <v>1297</v>
      </c>
      <c r="D629" s="5">
        <v>1600</v>
      </c>
      <c r="E629">
        <v>11108</v>
      </c>
      <c r="F629" s="5">
        <f t="shared" si="56"/>
        <v>694.25</v>
      </c>
      <c r="G629" t="s">
        <v>20</v>
      </c>
      <c r="H629">
        <v>154</v>
      </c>
      <c r="I629">
        <f t="shared" si="5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8"/>
        <v>food</v>
      </c>
      <c r="R629" t="str">
        <f t="shared" si="59"/>
        <v>food trucks</v>
      </c>
      <c r="S629" s="10">
        <f t="shared" si="54"/>
        <v>40345.208333333336</v>
      </c>
      <c r="T629" s="8">
        <f t="shared" si="55"/>
        <v>40369.208333333336</v>
      </c>
    </row>
    <row r="630" spans="1:20" ht="19.5" x14ac:dyDescent="0.4">
      <c r="A630">
        <v>628</v>
      </c>
      <c r="B630" t="s">
        <v>1298</v>
      </c>
      <c r="C630" s="3" t="s">
        <v>1299</v>
      </c>
      <c r="D630" s="5">
        <v>1900</v>
      </c>
      <c r="E630">
        <v>2884</v>
      </c>
      <c r="F630" s="5">
        <f t="shared" si="56"/>
        <v>151.78947368421052</v>
      </c>
      <c r="G630" t="s">
        <v>20</v>
      </c>
      <c r="H630">
        <v>96</v>
      </c>
      <c r="I630">
        <f t="shared" si="5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8"/>
        <v>music</v>
      </c>
      <c r="R630" t="str">
        <f t="shared" si="59"/>
        <v>indie rock</v>
      </c>
      <c r="S630" s="10">
        <f t="shared" si="54"/>
        <v>40455.208333333336</v>
      </c>
      <c r="T630" s="8">
        <f t="shared" si="55"/>
        <v>40458.208333333336</v>
      </c>
    </row>
    <row r="631" spans="1:20" ht="19.5" x14ac:dyDescent="0.4">
      <c r="A631">
        <v>629</v>
      </c>
      <c r="B631" t="s">
        <v>1300</v>
      </c>
      <c r="C631" s="3" t="s">
        <v>1301</v>
      </c>
      <c r="D631" s="5">
        <v>85900</v>
      </c>
      <c r="E631">
        <v>55476</v>
      </c>
      <c r="F631" s="5">
        <f t="shared" si="56"/>
        <v>64.58207217694995</v>
      </c>
      <c r="G631" t="s">
        <v>14</v>
      </c>
      <c r="H631">
        <v>750</v>
      </c>
      <c r="I631">
        <f t="shared" si="5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8"/>
        <v>theater</v>
      </c>
      <c r="R631" t="str">
        <f t="shared" si="59"/>
        <v>plays</v>
      </c>
      <c r="S631" s="10">
        <f t="shared" si="54"/>
        <v>42557.208333333328</v>
      </c>
      <c r="T631" s="8">
        <f t="shared" si="55"/>
        <v>42559.208333333328</v>
      </c>
    </row>
    <row r="632" spans="1:20" ht="19.5" x14ac:dyDescent="0.4">
      <c r="A632">
        <v>630</v>
      </c>
      <c r="B632" t="s">
        <v>1302</v>
      </c>
      <c r="C632" s="3" t="s">
        <v>1303</v>
      </c>
      <c r="D632" s="5">
        <v>9500</v>
      </c>
      <c r="E632">
        <v>5973</v>
      </c>
      <c r="F632" s="5">
        <f t="shared" si="56"/>
        <v>62.873684210526314</v>
      </c>
      <c r="G632" t="s">
        <v>74</v>
      </c>
      <c r="H632">
        <v>87</v>
      </c>
      <c r="I632">
        <f t="shared" si="5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8"/>
        <v>theater</v>
      </c>
      <c r="R632" t="str">
        <f t="shared" si="59"/>
        <v>plays</v>
      </c>
      <c r="S632" s="10">
        <f t="shared" si="54"/>
        <v>43586.208333333328</v>
      </c>
      <c r="T632" s="8">
        <f t="shared" si="55"/>
        <v>43597.208333333328</v>
      </c>
    </row>
    <row r="633" spans="1:20" ht="19.5" x14ac:dyDescent="0.4">
      <c r="A633">
        <v>631</v>
      </c>
      <c r="B633" t="s">
        <v>1304</v>
      </c>
      <c r="C633" s="3" t="s">
        <v>1305</v>
      </c>
      <c r="D633" s="5">
        <v>59200</v>
      </c>
      <c r="E633">
        <v>183756</v>
      </c>
      <c r="F633" s="5">
        <f t="shared" si="56"/>
        <v>310.39864864864865</v>
      </c>
      <c r="G633" t="s">
        <v>20</v>
      </c>
      <c r="H633">
        <v>3063</v>
      </c>
      <c r="I633">
        <f t="shared" si="5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8"/>
        <v>theater</v>
      </c>
      <c r="R633" t="str">
        <f t="shared" si="59"/>
        <v>plays</v>
      </c>
      <c r="S633" s="10">
        <f t="shared" si="54"/>
        <v>43550.208333333328</v>
      </c>
      <c r="T633" s="8">
        <f t="shared" si="55"/>
        <v>43554.208333333328</v>
      </c>
    </row>
    <row r="634" spans="1:20" ht="19.5" x14ac:dyDescent="0.4">
      <c r="A634">
        <v>632</v>
      </c>
      <c r="B634" t="s">
        <v>1306</v>
      </c>
      <c r="C634" s="3" t="s">
        <v>1307</v>
      </c>
      <c r="D634" s="5">
        <v>72100</v>
      </c>
      <c r="E634">
        <v>30902</v>
      </c>
      <c r="F634" s="5">
        <f t="shared" si="56"/>
        <v>42.859916782246884</v>
      </c>
      <c r="G634" t="s">
        <v>47</v>
      </c>
      <c r="H634">
        <v>278</v>
      </c>
      <c r="I634">
        <f t="shared" si="5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8"/>
        <v>theater</v>
      </c>
      <c r="R634" t="str">
        <f t="shared" si="59"/>
        <v>plays</v>
      </c>
      <c r="S634" s="10">
        <f t="shared" si="54"/>
        <v>41945.208333333336</v>
      </c>
      <c r="T634" s="8">
        <f t="shared" si="55"/>
        <v>41963.25</v>
      </c>
    </row>
    <row r="635" spans="1:20" ht="19.5" x14ac:dyDescent="0.4">
      <c r="A635">
        <v>633</v>
      </c>
      <c r="B635" t="s">
        <v>1308</v>
      </c>
      <c r="C635" s="3" t="s">
        <v>1309</v>
      </c>
      <c r="D635" s="5">
        <v>6700</v>
      </c>
      <c r="E635">
        <v>5569</v>
      </c>
      <c r="F635" s="5">
        <f t="shared" si="56"/>
        <v>83.119402985074629</v>
      </c>
      <c r="G635" t="s">
        <v>14</v>
      </c>
      <c r="H635">
        <v>105</v>
      </c>
      <c r="I635">
        <f t="shared" si="5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8"/>
        <v>film &amp; video</v>
      </c>
      <c r="R635" t="str">
        <f t="shared" si="59"/>
        <v>animation</v>
      </c>
      <c r="S635" s="10">
        <f t="shared" si="54"/>
        <v>42315.25</v>
      </c>
      <c r="T635" s="8">
        <f t="shared" si="55"/>
        <v>42319.25</v>
      </c>
    </row>
    <row r="636" spans="1:20" ht="19.5" x14ac:dyDescent="0.4">
      <c r="A636">
        <v>634</v>
      </c>
      <c r="B636" t="s">
        <v>1310</v>
      </c>
      <c r="C636" s="3" t="s">
        <v>1311</v>
      </c>
      <c r="D636" s="5">
        <v>118200</v>
      </c>
      <c r="E636">
        <v>92824</v>
      </c>
      <c r="F636" s="5">
        <f t="shared" si="56"/>
        <v>78.531302876480552</v>
      </c>
      <c r="G636" t="s">
        <v>74</v>
      </c>
      <c r="H636">
        <v>1658</v>
      </c>
      <c r="I636">
        <f t="shared" si="5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8"/>
        <v>film &amp; video</v>
      </c>
      <c r="R636" t="str">
        <f t="shared" si="59"/>
        <v>television</v>
      </c>
      <c r="S636" s="10">
        <f t="shared" si="54"/>
        <v>42819.208333333328</v>
      </c>
      <c r="T636" s="8">
        <f t="shared" si="55"/>
        <v>42833.208333333328</v>
      </c>
    </row>
    <row r="637" spans="1:20" ht="19.5" x14ac:dyDescent="0.4">
      <c r="A637">
        <v>635</v>
      </c>
      <c r="B637" t="s">
        <v>1312</v>
      </c>
      <c r="C637" s="3" t="s">
        <v>1313</v>
      </c>
      <c r="D637" s="5">
        <v>139000</v>
      </c>
      <c r="E637">
        <v>158590</v>
      </c>
      <c r="F637" s="5">
        <f t="shared" si="56"/>
        <v>114.09352517985612</v>
      </c>
      <c r="G637" t="s">
        <v>20</v>
      </c>
      <c r="H637">
        <v>2266</v>
      </c>
      <c r="I637">
        <f t="shared" si="5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8"/>
        <v>film &amp; video</v>
      </c>
      <c r="R637" t="str">
        <f t="shared" si="59"/>
        <v>television</v>
      </c>
      <c r="S637" s="10">
        <f t="shared" si="54"/>
        <v>41314.25</v>
      </c>
      <c r="T637" s="8">
        <f t="shared" si="55"/>
        <v>41346.208333333336</v>
      </c>
    </row>
    <row r="638" spans="1:20" ht="19.5" x14ac:dyDescent="0.4">
      <c r="A638">
        <v>636</v>
      </c>
      <c r="B638" t="s">
        <v>1314</v>
      </c>
      <c r="C638" s="3" t="s">
        <v>1315</v>
      </c>
      <c r="D638" s="5">
        <v>197700</v>
      </c>
      <c r="E638">
        <v>127591</v>
      </c>
      <c r="F638" s="5">
        <f t="shared" si="56"/>
        <v>64.537683358624179</v>
      </c>
      <c r="G638" t="s">
        <v>14</v>
      </c>
      <c r="H638">
        <v>2604</v>
      </c>
      <c r="I638">
        <f t="shared" si="5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8"/>
        <v>film &amp; video</v>
      </c>
      <c r="R638" t="str">
        <f t="shared" si="59"/>
        <v>animation</v>
      </c>
      <c r="S638" s="10">
        <f t="shared" si="54"/>
        <v>40926.25</v>
      </c>
      <c r="T638" s="8">
        <f t="shared" si="55"/>
        <v>40971.25</v>
      </c>
    </row>
    <row r="639" spans="1:20" ht="19.5" x14ac:dyDescent="0.4">
      <c r="A639">
        <v>637</v>
      </c>
      <c r="B639" t="s">
        <v>1316</v>
      </c>
      <c r="C639" s="3" t="s">
        <v>1317</v>
      </c>
      <c r="D639" s="5">
        <v>8500</v>
      </c>
      <c r="E639">
        <v>6750</v>
      </c>
      <c r="F639" s="5">
        <f t="shared" si="56"/>
        <v>79.411764705882348</v>
      </c>
      <c r="G639" t="s">
        <v>14</v>
      </c>
      <c r="H639">
        <v>65</v>
      </c>
      <c r="I639">
        <f t="shared" si="5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8"/>
        <v>theater</v>
      </c>
      <c r="R639" t="str">
        <f t="shared" si="59"/>
        <v>plays</v>
      </c>
      <c r="S639" s="10">
        <f t="shared" si="54"/>
        <v>42688.25</v>
      </c>
      <c r="T639" s="8">
        <f t="shared" si="55"/>
        <v>42696.25</v>
      </c>
    </row>
    <row r="640" spans="1:20" ht="19.5" x14ac:dyDescent="0.4">
      <c r="A640">
        <v>638</v>
      </c>
      <c r="B640" t="s">
        <v>1318</v>
      </c>
      <c r="C640" s="3" t="s">
        <v>1319</v>
      </c>
      <c r="D640" s="5">
        <v>81600</v>
      </c>
      <c r="E640">
        <v>9318</v>
      </c>
      <c r="F640" s="5">
        <f t="shared" si="56"/>
        <v>11.419117647058824</v>
      </c>
      <c r="G640" t="s">
        <v>14</v>
      </c>
      <c r="H640">
        <v>94</v>
      </c>
      <c r="I640">
        <f t="shared" si="5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8"/>
        <v>theater</v>
      </c>
      <c r="R640" t="str">
        <f t="shared" si="59"/>
        <v>plays</v>
      </c>
      <c r="S640" s="10">
        <f t="shared" si="54"/>
        <v>40386.208333333336</v>
      </c>
      <c r="T640" s="8">
        <f t="shared" si="55"/>
        <v>40398.208333333336</v>
      </c>
    </row>
    <row r="641" spans="1:20" ht="19.5" x14ac:dyDescent="0.4">
      <c r="A641">
        <v>639</v>
      </c>
      <c r="B641" t="s">
        <v>1320</v>
      </c>
      <c r="C641" s="3" t="s">
        <v>1321</v>
      </c>
      <c r="D641" s="5">
        <v>8600</v>
      </c>
      <c r="E641">
        <v>4832</v>
      </c>
      <c r="F641" s="5">
        <f t="shared" si="56"/>
        <v>56.186046511627907</v>
      </c>
      <c r="G641" t="s">
        <v>47</v>
      </c>
      <c r="H641">
        <v>45</v>
      </c>
      <c r="I641">
        <f t="shared" si="5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8"/>
        <v>film &amp; video</v>
      </c>
      <c r="R641" t="str">
        <f t="shared" si="59"/>
        <v>drama</v>
      </c>
      <c r="S641" s="10">
        <f t="shared" si="54"/>
        <v>43309.208333333328</v>
      </c>
      <c r="T641" s="8">
        <f t="shared" si="55"/>
        <v>43309.208333333328</v>
      </c>
    </row>
    <row r="642" spans="1:20" ht="19.5" x14ac:dyDescent="0.4">
      <c r="A642">
        <v>640</v>
      </c>
      <c r="B642" t="s">
        <v>1322</v>
      </c>
      <c r="C642" s="3" t="s">
        <v>1323</v>
      </c>
      <c r="D642" s="5">
        <v>119800</v>
      </c>
      <c r="E642">
        <v>19769</v>
      </c>
      <c r="F642" s="5">
        <f t="shared" si="56"/>
        <v>16.501669449081803</v>
      </c>
      <c r="G642" t="s">
        <v>14</v>
      </c>
      <c r="H642">
        <v>257</v>
      </c>
      <c r="I642">
        <f t="shared" si="5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8"/>
        <v>theater</v>
      </c>
      <c r="R642" t="str">
        <f t="shared" si="59"/>
        <v>plays</v>
      </c>
      <c r="S642" s="10">
        <f t="shared" ref="S642:S705" si="60">(((L642/60)/60)/24)+DATE(1970,1,1)</f>
        <v>42387.25</v>
      </c>
      <c r="T642" s="8">
        <f t="shared" ref="T642:T705" si="61">(((M642/60)/60)/24)+DATE(1970,1,1)</f>
        <v>42390.25</v>
      </c>
    </row>
    <row r="643" spans="1:20" ht="33.75" x14ac:dyDescent="0.4">
      <c r="A643">
        <v>641</v>
      </c>
      <c r="B643" t="s">
        <v>1324</v>
      </c>
      <c r="C643" s="3" t="s">
        <v>1325</v>
      </c>
      <c r="D643" s="5">
        <v>9400</v>
      </c>
      <c r="E643">
        <v>11277</v>
      </c>
      <c r="F643" s="5">
        <f t="shared" ref="F643:F706" si="62">(E643/D643)*100</f>
        <v>119.96808510638297</v>
      </c>
      <c r="G643" t="s">
        <v>20</v>
      </c>
      <c r="H643">
        <v>194</v>
      </c>
      <c r="I643">
        <f t="shared" ref="I643:I706" si="63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4">LEFT(P643, SEARCH("/", P643) - 1)</f>
        <v>theater</v>
      </c>
      <c r="R643" t="str">
        <f t="shared" ref="R643:R706" si="65">MID(P643,SEARCH("/",P643)+1,LEN(P643))</f>
        <v>plays</v>
      </c>
      <c r="S643" s="10">
        <f t="shared" si="60"/>
        <v>42786.25</v>
      </c>
      <c r="T643" s="8">
        <f t="shared" si="61"/>
        <v>42814.208333333328</v>
      </c>
    </row>
    <row r="644" spans="1:20" ht="19.5" x14ac:dyDescent="0.4">
      <c r="A644">
        <v>642</v>
      </c>
      <c r="B644" t="s">
        <v>1326</v>
      </c>
      <c r="C644" s="3" t="s">
        <v>1327</v>
      </c>
      <c r="D644" s="5">
        <v>9200</v>
      </c>
      <c r="E644">
        <v>13382</v>
      </c>
      <c r="F644" s="5">
        <f t="shared" si="62"/>
        <v>145.45652173913044</v>
      </c>
      <c r="G644" t="s">
        <v>20</v>
      </c>
      <c r="H644">
        <v>129</v>
      </c>
      <c r="I644">
        <f t="shared" si="63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4"/>
        <v>technology</v>
      </c>
      <c r="R644" t="str">
        <f t="shared" si="65"/>
        <v>wearables</v>
      </c>
      <c r="S644" s="10">
        <f t="shared" si="60"/>
        <v>43451.25</v>
      </c>
      <c r="T644" s="8">
        <f t="shared" si="61"/>
        <v>43460.25</v>
      </c>
    </row>
    <row r="645" spans="1:20" ht="19.5" x14ac:dyDescent="0.4">
      <c r="A645">
        <v>643</v>
      </c>
      <c r="B645" t="s">
        <v>1328</v>
      </c>
      <c r="C645" s="3" t="s">
        <v>1329</v>
      </c>
      <c r="D645" s="5">
        <v>14900</v>
      </c>
      <c r="E645">
        <v>32986</v>
      </c>
      <c r="F645" s="5">
        <f t="shared" si="62"/>
        <v>221.38255033557047</v>
      </c>
      <c r="G645" t="s">
        <v>20</v>
      </c>
      <c r="H645">
        <v>375</v>
      </c>
      <c r="I645">
        <f t="shared" si="63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4"/>
        <v>theater</v>
      </c>
      <c r="R645" t="str">
        <f t="shared" si="65"/>
        <v>plays</v>
      </c>
      <c r="S645" s="10">
        <f t="shared" si="60"/>
        <v>42795.25</v>
      </c>
      <c r="T645" s="8">
        <f t="shared" si="61"/>
        <v>42813.208333333328</v>
      </c>
    </row>
    <row r="646" spans="1:20" ht="19.5" x14ac:dyDescent="0.4">
      <c r="A646">
        <v>644</v>
      </c>
      <c r="B646" t="s">
        <v>1330</v>
      </c>
      <c r="C646" s="3" t="s">
        <v>1331</v>
      </c>
      <c r="D646" s="5">
        <v>169400</v>
      </c>
      <c r="E646">
        <v>81984</v>
      </c>
      <c r="F646" s="5">
        <f t="shared" si="62"/>
        <v>48.396694214876035</v>
      </c>
      <c r="G646" t="s">
        <v>14</v>
      </c>
      <c r="H646">
        <v>2928</v>
      </c>
      <c r="I646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4"/>
        <v>theater</v>
      </c>
      <c r="R646" t="str">
        <f t="shared" si="65"/>
        <v>plays</v>
      </c>
      <c r="S646" s="10">
        <f t="shared" si="60"/>
        <v>43452.25</v>
      </c>
      <c r="T646" s="8">
        <f t="shared" si="61"/>
        <v>43468.25</v>
      </c>
    </row>
    <row r="647" spans="1:20" ht="19.5" x14ac:dyDescent="0.4">
      <c r="A647">
        <v>645</v>
      </c>
      <c r="B647" t="s">
        <v>1332</v>
      </c>
      <c r="C647" s="3" t="s">
        <v>1333</v>
      </c>
      <c r="D647" s="5">
        <v>192100</v>
      </c>
      <c r="E647">
        <v>178483</v>
      </c>
      <c r="F647" s="5">
        <f t="shared" si="62"/>
        <v>92.911504424778755</v>
      </c>
      <c r="G647" t="s">
        <v>14</v>
      </c>
      <c r="H647">
        <v>4697</v>
      </c>
      <c r="I647">
        <f t="shared" si="63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4"/>
        <v>music</v>
      </c>
      <c r="R647" t="str">
        <f t="shared" si="65"/>
        <v>rock</v>
      </c>
      <c r="S647" s="10">
        <f t="shared" si="60"/>
        <v>43369.208333333328</v>
      </c>
      <c r="T647" s="8">
        <f t="shared" si="61"/>
        <v>43390.208333333328</v>
      </c>
    </row>
    <row r="648" spans="1:20" ht="19.5" x14ac:dyDescent="0.4">
      <c r="A648">
        <v>646</v>
      </c>
      <c r="B648" t="s">
        <v>1334</v>
      </c>
      <c r="C648" s="3" t="s">
        <v>1335</v>
      </c>
      <c r="D648" s="5">
        <v>98700</v>
      </c>
      <c r="E648">
        <v>87448</v>
      </c>
      <c r="F648" s="5">
        <f t="shared" si="62"/>
        <v>88.599797365754824</v>
      </c>
      <c r="G648" t="s">
        <v>14</v>
      </c>
      <c r="H648">
        <v>2915</v>
      </c>
      <c r="I648">
        <f t="shared" si="63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4"/>
        <v>games</v>
      </c>
      <c r="R648" t="str">
        <f t="shared" si="65"/>
        <v>video games</v>
      </c>
      <c r="S648" s="10">
        <f t="shared" si="60"/>
        <v>41346.208333333336</v>
      </c>
      <c r="T648" s="8">
        <f t="shared" si="61"/>
        <v>41357.208333333336</v>
      </c>
    </row>
    <row r="649" spans="1:20" ht="19.5" x14ac:dyDescent="0.4">
      <c r="A649">
        <v>647</v>
      </c>
      <c r="B649" t="s">
        <v>1336</v>
      </c>
      <c r="C649" s="3" t="s">
        <v>1337</v>
      </c>
      <c r="D649" s="5">
        <v>4500</v>
      </c>
      <c r="E649">
        <v>1863</v>
      </c>
      <c r="F649" s="5">
        <f t="shared" si="62"/>
        <v>41.4</v>
      </c>
      <c r="G649" t="s">
        <v>14</v>
      </c>
      <c r="H649">
        <v>18</v>
      </c>
      <c r="I649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4"/>
        <v>publishing</v>
      </c>
      <c r="R649" t="str">
        <f t="shared" si="65"/>
        <v>translations</v>
      </c>
      <c r="S649" s="10">
        <f t="shared" si="60"/>
        <v>43199.208333333328</v>
      </c>
      <c r="T649" s="8">
        <f t="shared" si="61"/>
        <v>43223.208333333328</v>
      </c>
    </row>
    <row r="650" spans="1:20" ht="19.5" x14ac:dyDescent="0.4">
      <c r="A650">
        <v>648</v>
      </c>
      <c r="B650" t="s">
        <v>1338</v>
      </c>
      <c r="C650" s="3" t="s">
        <v>1339</v>
      </c>
      <c r="D650" s="5">
        <v>98600</v>
      </c>
      <c r="E650">
        <v>62174</v>
      </c>
      <c r="F650" s="5">
        <f t="shared" si="62"/>
        <v>63.056795131845846</v>
      </c>
      <c r="G650" t="s">
        <v>74</v>
      </c>
      <c r="H650">
        <v>723</v>
      </c>
      <c r="I650">
        <f t="shared" si="63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4"/>
        <v>food</v>
      </c>
      <c r="R650" t="str">
        <f t="shared" si="65"/>
        <v>food trucks</v>
      </c>
      <c r="S650" s="10">
        <f t="shared" si="60"/>
        <v>42922.208333333328</v>
      </c>
      <c r="T650" s="8">
        <f t="shared" si="61"/>
        <v>42940.208333333328</v>
      </c>
    </row>
    <row r="651" spans="1:20" ht="19.5" x14ac:dyDescent="0.4">
      <c r="A651">
        <v>649</v>
      </c>
      <c r="B651" t="s">
        <v>1340</v>
      </c>
      <c r="C651" s="3" t="s">
        <v>1341</v>
      </c>
      <c r="D651" s="5">
        <v>121700</v>
      </c>
      <c r="E651">
        <v>59003</v>
      </c>
      <c r="F651" s="5">
        <f t="shared" si="62"/>
        <v>48.482333607230892</v>
      </c>
      <c r="G651" t="s">
        <v>14</v>
      </c>
      <c r="H651">
        <v>602</v>
      </c>
      <c r="I651">
        <f t="shared" si="63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4"/>
        <v>theater</v>
      </c>
      <c r="R651" t="str">
        <f t="shared" si="65"/>
        <v>plays</v>
      </c>
      <c r="S651" s="10">
        <f t="shared" si="60"/>
        <v>40471.208333333336</v>
      </c>
      <c r="T651" s="8">
        <f t="shared" si="61"/>
        <v>40482.208333333336</v>
      </c>
    </row>
    <row r="652" spans="1:20" ht="19.5" x14ac:dyDescent="0.4">
      <c r="A652">
        <v>650</v>
      </c>
      <c r="B652" t="s">
        <v>1342</v>
      </c>
      <c r="C652" s="3" t="s">
        <v>1343</v>
      </c>
      <c r="D652" s="5">
        <v>100</v>
      </c>
      <c r="E652">
        <v>2</v>
      </c>
      <c r="F652" s="5">
        <f t="shared" si="62"/>
        <v>2</v>
      </c>
      <c r="G652" t="s">
        <v>14</v>
      </c>
      <c r="H652">
        <v>1</v>
      </c>
      <c r="I652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4"/>
        <v>music</v>
      </c>
      <c r="R652" t="str">
        <f t="shared" si="65"/>
        <v>jazz</v>
      </c>
      <c r="S652" s="10">
        <f t="shared" si="60"/>
        <v>41828.208333333336</v>
      </c>
      <c r="T652" s="8">
        <f t="shared" si="61"/>
        <v>41855.208333333336</v>
      </c>
    </row>
    <row r="653" spans="1:20" ht="19.5" x14ac:dyDescent="0.4">
      <c r="A653">
        <v>651</v>
      </c>
      <c r="B653" t="s">
        <v>1344</v>
      </c>
      <c r="C653" s="3" t="s">
        <v>1345</v>
      </c>
      <c r="D653" s="5">
        <v>196700</v>
      </c>
      <c r="E653">
        <v>174039</v>
      </c>
      <c r="F653" s="5">
        <f t="shared" si="62"/>
        <v>88.47941026944585</v>
      </c>
      <c r="G653" t="s">
        <v>14</v>
      </c>
      <c r="H653">
        <v>3868</v>
      </c>
      <c r="I653">
        <f t="shared" si="63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4"/>
        <v>film &amp; video</v>
      </c>
      <c r="R653" t="str">
        <f t="shared" si="65"/>
        <v>shorts</v>
      </c>
      <c r="S653" s="10">
        <f t="shared" si="60"/>
        <v>41692.25</v>
      </c>
      <c r="T653" s="8">
        <f t="shared" si="61"/>
        <v>41707.25</v>
      </c>
    </row>
    <row r="654" spans="1:20" ht="19.5" x14ac:dyDescent="0.4">
      <c r="A654">
        <v>652</v>
      </c>
      <c r="B654" t="s">
        <v>1346</v>
      </c>
      <c r="C654" s="3" t="s">
        <v>1347</v>
      </c>
      <c r="D654" s="5">
        <v>10000</v>
      </c>
      <c r="E654">
        <v>12684</v>
      </c>
      <c r="F654" s="5">
        <f t="shared" si="62"/>
        <v>126.84</v>
      </c>
      <c r="G654" t="s">
        <v>20</v>
      </c>
      <c r="H654">
        <v>409</v>
      </c>
      <c r="I654">
        <f t="shared" si="63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4"/>
        <v>technology</v>
      </c>
      <c r="R654" t="str">
        <f t="shared" si="65"/>
        <v>web</v>
      </c>
      <c r="S654" s="10">
        <f t="shared" si="60"/>
        <v>42587.208333333328</v>
      </c>
      <c r="T654" s="8">
        <f t="shared" si="61"/>
        <v>42630.208333333328</v>
      </c>
    </row>
    <row r="655" spans="1:20" ht="19.5" x14ac:dyDescent="0.4">
      <c r="A655">
        <v>653</v>
      </c>
      <c r="B655" t="s">
        <v>1348</v>
      </c>
      <c r="C655" s="3" t="s">
        <v>1349</v>
      </c>
      <c r="D655" s="5">
        <v>600</v>
      </c>
      <c r="E655">
        <v>14033</v>
      </c>
      <c r="F655" s="5">
        <f t="shared" si="62"/>
        <v>2338.833333333333</v>
      </c>
      <c r="G655" t="s">
        <v>20</v>
      </c>
      <c r="H655">
        <v>234</v>
      </c>
      <c r="I655">
        <f t="shared" si="63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4"/>
        <v>technology</v>
      </c>
      <c r="R655" t="str">
        <f t="shared" si="65"/>
        <v>web</v>
      </c>
      <c r="S655" s="10">
        <f t="shared" si="60"/>
        <v>42468.208333333328</v>
      </c>
      <c r="T655" s="8">
        <f t="shared" si="61"/>
        <v>42470.208333333328</v>
      </c>
    </row>
    <row r="656" spans="1:20" ht="19.5" x14ac:dyDescent="0.4">
      <c r="A656">
        <v>654</v>
      </c>
      <c r="B656" t="s">
        <v>1350</v>
      </c>
      <c r="C656" s="3" t="s">
        <v>1351</v>
      </c>
      <c r="D656" s="5">
        <v>35000</v>
      </c>
      <c r="E656">
        <v>177936</v>
      </c>
      <c r="F656" s="5">
        <f t="shared" si="62"/>
        <v>508.38857142857148</v>
      </c>
      <c r="G656" t="s">
        <v>20</v>
      </c>
      <c r="H656">
        <v>3016</v>
      </c>
      <c r="I656">
        <f t="shared" si="63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4"/>
        <v>music</v>
      </c>
      <c r="R656" t="str">
        <f t="shared" si="65"/>
        <v>metal</v>
      </c>
      <c r="S656" s="10">
        <f t="shared" si="60"/>
        <v>42240.208333333328</v>
      </c>
      <c r="T656" s="8">
        <f t="shared" si="61"/>
        <v>42245.208333333328</v>
      </c>
    </row>
    <row r="657" spans="1:20" ht="19.5" x14ac:dyDescent="0.4">
      <c r="A657">
        <v>655</v>
      </c>
      <c r="B657" t="s">
        <v>1352</v>
      </c>
      <c r="C657" s="3" t="s">
        <v>1353</v>
      </c>
      <c r="D657" s="5">
        <v>6900</v>
      </c>
      <c r="E657">
        <v>13212</v>
      </c>
      <c r="F657" s="5">
        <f t="shared" si="62"/>
        <v>191.47826086956522</v>
      </c>
      <c r="G657" t="s">
        <v>20</v>
      </c>
      <c r="H657">
        <v>264</v>
      </c>
      <c r="I657">
        <f t="shared" si="63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4"/>
        <v>photography</v>
      </c>
      <c r="R657" t="str">
        <f t="shared" si="65"/>
        <v>photography books</v>
      </c>
      <c r="S657" s="10">
        <f t="shared" si="60"/>
        <v>42796.25</v>
      </c>
      <c r="T657" s="8">
        <f t="shared" si="61"/>
        <v>42809.208333333328</v>
      </c>
    </row>
    <row r="658" spans="1:20" ht="33.75" x14ac:dyDescent="0.4">
      <c r="A658">
        <v>656</v>
      </c>
      <c r="B658" t="s">
        <v>1354</v>
      </c>
      <c r="C658" s="3" t="s">
        <v>1355</v>
      </c>
      <c r="D658" s="5">
        <v>118400</v>
      </c>
      <c r="E658">
        <v>49879</v>
      </c>
      <c r="F658" s="5">
        <f t="shared" si="62"/>
        <v>42.127533783783782</v>
      </c>
      <c r="G658" t="s">
        <v>14</v>
      </c>
      <c r="H658">
        <v>504</v>
      </c>
      <c r="I658">
        <f t="shared" si="63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4"/>
        <v>food</v>
      </c>
      <c r="R658" t="str">
        <f t="shared" si="65"/>
        <v>food trucks</v>
      </c>
      <c r="S658" s="10">
        <f t="shared" si="60"/>
        <v>43097.25</v>
      </c>
      <c r="T658" s="8">
        <f t="shared" si="61"/>
        <v>43102.25</v>
      </c>
    </row>
    <row r="659" spans="1:20" ht="19.5" x14ac:dyDescent="0.4">
      <c r="A659">
        <v>657</v>
      </c>
      <c r="B659" t="s">
        <v>1356</v>
      </c>
      <c r="C659" s="3" t="s">
        <v>1357</v>
      </c>
      <c r="D659" s="5">
        <v>10000</v>
      </c>
      <c r="E659">
        <v>824</v>
      </c>
      <c r="F659" s="5">
        <f t="shared" si="62"/>
        <v>8.24</v>
      </c>
      <c r="G659" t="s">
        <v>14</v>
      </c>
      <c r="H659">
        <v>14</v>
      </c>
      <c r="I659">
        <f t="shared" si="63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4"/>
        <v>film &amp; video</v>
      </c>
      <c r="R659" t="str">
        <f t="shared" si="65"/>
        <v>science fiction</v>
      </c>
      <c r="S659" s="10">
        <f t="shared" si="60"/>
        <v>43096.25</v>
      </c>
      <c r="T659" s="8">
        <f t="shared" si="61"/>
        <v>43112.25</v>
      </c>
    </row>
    <row r="660" spans="1:20" ht="19.5" x14ac:dyDescent="0.4">
      <c r="A660">
        <v>658</v>
      </c>
      <c r="B660" t="s">
        <v>1358</v>
      </c>
      <c r="C660" s="3" t="s">
        <v>1359</v>
      </c>
      <c r="D660" s="5">
        <v>52600</v>
      </c>
      <c r="E660">
        <v>31594</v>
      </c>
      <c r="F660" s="5">
        <f t="shared" si="62"/>
        <v>60.064638783269963</v>
      </c>
      <c r="G660" t="s">
        <v>74</v>
      </c>
      <c r="H660">
        <v>390</v>
      </c>
      <c r="I660">
        <f t="shared" si="6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4"/>
        <v>music</v>
      </c>
      <c r="R660" t="str">
        <f t="shared" si="65"/>
        <v>rock</v>
      </c>
      <c r="S660" s="10">
        <f t="shared" si="60"/>
        <v>42246.208333333328</v>
      </c>
      <c r="T660" s="8">
        <f t="shared" si="61"/>
        <v>42269.208333333328</v>
      </c>
    </row>
    <row r="661" spans="1:20" ht="19.5" x14ac:dyDescent="0.4">
      <c r="A661">
        <v>659</v>
      </c>
      <c r="B661" t="s">
        <v>1360</v>
      </c>
      <c r="C661" s="3" t="s">
        <v>1361</v>
      </c>
      <c r="D661" s="5">
        <v>120700</v>
      </c>
      <c r="E661">
        <v>57010</v>
      </c>
      <c r="F661" s="5">
        <f t="shared" si="62"/>
        <v>47.232808616404313</v>
      </c>
      <c r="G661" t="s">
        <v>14</v>
      </c>
      <c r="H661">
        <v>750</v>
      </c>
      <c r="I661">
        <f t="shared" si="6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4"/>
        <v>film &amp; video</v>
      </c>
      <c r="R661" t="str">
        <f t="shared" si="65"/>
        <v>documentary</v>
      </c>
      <c r="S661" s="10">
        <f t="shared" si="60"/>
        <v>40570.25</v>
      </c>
      <c r="T661" s="8">
        <f t="shared" si="61"/>
        <v>40571.25</v>
      </c>
    </row>
    <row r="662" spans="1:20" ht="19.5" x14ac:dyDescent="0.4">
      <c r="A662">
        <v>660</v>
      </c>
      <c r="B662" t="s">
        <v>1362</v>
      </c>
      <c r="C662" s="3" t="s">
        <v>1363</v>
      </c>
      <c r="D662" s="5">
        <v>9100</v>
      </c>
      <c r="E662">
        <v>7438</v>
      </c>
      <c r="F662" s="5">
        <f t="shared" si="62"/>
        <v>81.736263736263737</v>
      </c>
      <c r="G662" t="s">
        <v>14</v>
      </c>
      <c r="H662">
        <v>77</v>
      </c>
      <c r="I662">
        <f t="shared" si="63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4"/>
        <v>theater</v>
      </c>
      <c r="R662" t="str">
        <f t="shared" si="65"/>
        <v>plays</v>
      </c>
      <c r="S662" s="10">
        <f t="shared" si="60"/>
        <v>42237.208333333328</v>
      </c>
      <c r="T662" s="8">
        <f t="shared" si="61"/>
        <v>42246.208333333328</v>
      </c>
    </row>
    <row r="663" spans="1:20" ht="19.5" x14ac:dyDescent="0.4">
      <c r="A663">
        <v>661</v>
      </c>
      <c r="B663" t="s">
        <v>1364</v>
      </c>
      <c r="C663" s="3" t="s">
        <v>1365</v>
      </c>
      <c r="D663" s="5">
        <v>106800</v>
      </c>
      <c r="E663">
        <v>57872</v>
      </c>
      <c r="F663" s="5">
        <f t="shared" si="62"/>
        <v>54.187265917603</v>
      </c>
      <c r="G663" t="s">
        <v>14</v>
      </c>
      <c r="H663">
        <v>752</v>
      </c>
      <c r="I663">
        <f t="shared" si="6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4"/>
        <v>music</v>
      </c>
      <c r="R663" t="str">
        <f t="shared" si="65"/>
        <v>jazz</v>
      </c>
      <c r="S663" s="10">
        <f t="shared" si="60"/>
        <v>40996.208333333336</v>
      </c>
      <c r="T663" s="8">
        <f t="shared" si="61"/>
        <v>41026.208333333336</v>
      </c>
    </row>
    <row r="664" spans="1:20" ht="19.5" x14ac:dyDescent="0.4">
      <c r="A664">
        <v>662</v>
      </c>
      <c r="B664" t="s">
        <v>1366</v>
      </c>
      <c r="C664" s="3" t="s">
        <v>1367</v>
      </c>
      <c r="D664" s="5">
        <v>9100</v>
      </c>
      <c r="E664">
        <v>8906</v>
      </c>
      <c r="F664" s="5">
        <f t="shared" si="62"/>
        <v>97.868131868131869</v>
      </c>
      <c r="G664" t="s">
        <v>14</v>
      </c>
      <c r="H664">
        <v>131</v>
      </c>
      <c r="I664">
        <f t="shared" si="63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4"/>
        <v>theater</v>
      </c>
      <c r="R664" t="str">
        <f t="shared" si="65"/>
        <v>plays</v>
      </c>
      <c r="S664" s="10">
        <f t="shared" si="60"/>
        <v>43443.25</v>
      </c>
      <c r="T664" s="8">
        <f t="shared" si="61"/>
        <v>43447.25</v>
      </c>
    </row>
    <row r="665" spans="1:20" ht="19.5" x14ac:dyDescent="0.4">
      <c r="A665">
        <v>663</v>
      </c>
      <c r="B665" t="s">
        <v>1368</v>
      </c>
      <c r="C665" s="3" t="s">
        <v>1369</v>
      </c>
      <c r="D665" s="5">
        <v>10000</v>
      </c>
      <c r="E665">
        <v>7724</v>
      </c>
      <c r="F665" s="5">
        <f t="shared" si="62"/>
        <v>77.239999999999995</v>
      </c>
      <c r="G665" t="s">
        <v>14</v>
      </c>
      <c r="H665">
        <v>87</v>
      </c>
      <c r="I665">
        <f t="shared" si="63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4"/>
        <v>theater</v>
      </c>
      <c r="R665" t="str">
        <f t="shared" si="65"/>
        <v>plays</v>
      </c>
      <c r="S665" s="10">
        <f t="shared" si="60"/>
        <v>40458.208333333336</v>
      </c>
      <c r="T665" s="8">
        <f t="shared" si="61"/>
        <v>40481.208333333336</v>
      </c>
    </row>
    <row r="666" spans="1:20" ht="19.5" x14ac:dyDescent="0.4">
      <c r="A666">
        <v>664</v>
      </c>
      <c r="B666" t="s">
        <v>708</v>
      </c>
      <c r="C666" s="3" t="s">
        <v>1370</v>
      </c>
      <c r="D666" s="5">
        <v>79400</v>
      </c>
      <c r="E666">
        <v>26571</v>
      </c>
      <c r="F666" s="5">
        <f t="shared" si="62"/>
        <v>33.464735516372798</v>
      </c>
      <c r="G666" t="s">
        <v>14</v>
      </c>
      <c r="H666">
        <v>1063</v>
      </c>
      <c r="I666">
        <f t="shared" si="63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4"/>
        <v>music</v>
      </c>
      <c r="R666" t="str">
        <f t="shared" si="65"/>
        <v>jazz</v>
      </c>
      <c r="S666" s="10">
        <f t="shared" si="60"/>
        <v>40959.25</v>
      </c>
      <c r="T666" s="8">
        <f t="shared" si="61"/>
        <v>40969.25</v>
      </c>
    </row>
    <row r="667" spans="1:20" ht="19.5" x14ac:dyDescent="0.4">
      <c r="A667">
        <v>665</v>
      </c>
      <c r="B667" t="s">
        <v>1371</v>
      </c>
      <c r="C667" s="3" t="s">
        <v>1372</v>
      </c>
      <c r="D667" s="5">
        <v>5100</v>
      </c>
      <c r="E667">
        <v>12219</v>
      </c>
      <c r="F667" s="5">
        <f t="shared" si="62"/>
        <v>239.58823529411765</v>
      </c>
      <c r="G667" t="s">
        <v>20</v>
      </c>
      <c r="H667">
        <v>272</v>
      </c>
      <c r="I667">
        <f t="shared" si="63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4"/>
        <v>film &amp; video</v>
      </c>
      <c r="R667" t="str">
        <f t="shared" si="65"/>
        <v>documentary</v>
      </c>
      <c r="S667" s="10">
        <f t="shared" si="60"/>
        <v>40733.208333333336</v>
      </c>
      <c r="T667" s="8">
        <f t="shared" si="61"/>
        <v>40747.208333333336</v>
      </c>
    </row>
    <row r="668" spans="1:20" ht="19.5" x14ac:dyDescent="0.4">
      <c r="A668">
        <v>666</v>
      </c>
      <c r="B668" t="s">
        <v>1373</v>
      </c>
      <c r="C668" s="3" t="s">
        <v>1374</v>
      </c>
      <c r="D668" s="5">
        <v>3100</v>
      </c>
      <c r="E668">
        <v>1985</v>
      </c>
      <c r="F668" s="5">
        <f t="shared" si="62"/>
        <v>64.032258064516128</v>
      </c>
      <c r="G668" t="s">
        <v>74</v>
      </c>
      <c r="H668">
        <v>25</v>
      </c>
      <c r="I668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4"/>
        <v>theater</v>
      </c>
      <c r="R668" t="str">
        <f t="shared" si="65"/>
        <v>plays</v>
      </c>
      <c r="S668" s="10">
        <f t="shared" si="60"/>
        <v>41516.208333333336</v>
      </c>
      <c r="T668" s="8">
        <f t="shared" si="61"/>
        <v>41522.208333333336</v>
      </c>
    </row>
    <row r="669" spans="1:20" ht="33.75" x14ac:dyDescent="0.4">
      <c r="A669">
        <v>667</v>
      </c>
      <c r="B669" t="s">
        <v>1375</v>
      </c>
      <c r="C669" s="3" t="s">
        <v>1376</v>
      </c>
      <c r="D669" s="5">
        <v>6900</v>
      </c>
      <c r="E669">
        <v>12155</v>
      </c>
      <c r="F669" s="5">
        <f t="shared" si="62"/>
        <v>176.15942028985506</v>
      </c>
      <c r="G669" t="s">
        <v>20</v>
      </c>
      <c r="H669">
        <v>419</v>
      </c>
      <c r="I669">
        <f t="shared" si="63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4"/>
        <v>journalism</v>
      </c>
      <c r="R669" t="str">
        <f t="shared" si="65"/>
        <v>audio</v>
      </c>
      <c r="S669" s="10">
        <f t="shared" si="60"/>
        <v>41892.208333333336</v>
      </c>
      <c r="T669" s="8">
        <f t="shared" si="61"/>
        <v>41901.208333333336</v>
      </c>
    </row>
    <row r="670" spans="1:20" ht="33.75" x14ac:dyDescent="0.4">
      <c r="A670">
        <v>668</v>
      </c>
      <c r="B670" t="s">
        <v>1377</v>
      </c>
      <c r="C670" s="3" t="s">
        <v>1378</v>
      </c>
      <c r="D670" s="5">
        <v>27500</v>
      </c>
      <c r="E670">
        <v>5593</v>
      </c>
      <c r="F670" s="5">
        <f t="shared" si="62"/>
        <v>20.33818181818182</v>
      </c>
      <c r="G670" t="s">
        <v>14</v>
      </c>
      <c r="H670">
        <v>76</v>
      </c>
      <c r="I670">
        <f t="shared" si="63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4"/>
        <v>theater</v>
      </c>
      <c r="R670" t="str">
        <f t="shared" si="65"/>
        <v>plays</v>
      </c>
      <c r="S670" s="10">
        <f t="shared" si="60"/>
        <v>41122.208333333336</v>
      </c>
      <c r="T670" s="8">
        <f t="shared" si="61"/>
        <v>41134.208333333336</v>
      </c>
    </row>
    <row r="671" spans="1:20" ht="19.5" x14ac:dyDescent="0.4">
      <c r="A671">
        <v>669</v>
      </c>
      <c r="B671" t="s">
        <v>1379</v>
      </c>
      <c r="C671" s="3" t="s">
        <v>1380</v>
      </c>
      <c r="D671" s="5">
        <v>48800</v>
      </c>
      <c r="E671">
        <v>175020</v>
      </c>
      <c r="F671" s="5">
        <f t="shared" si="62"/>
        <v>358.64754098360658</v>
      </c>
      <c r="G671" t="s">
        <v>20</v>
      </c>
      <c r="H671">
        <v>1621</v>
      </c>
      <c r="I671">
        <f t="shared" si="63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4"/>
        <v>theater</v>
      </c>
      <c r="R671" t="str">
        <f t="shared" si="65"/>
        <v>plays</v>
      </c>
      <c r="S671" s="10">
        <f t="shared" si="60"/>
        <v>42912.208333333328</v>
      </c>
      <c r="T671" s="8">
        <f t="shared" si="61"/>
        <v>42921.208333333328</v>
      </c>
    </row>
    <row r="672" spans="1:20" ht="33.75" x14ac:dyDescent="0.4">
      <c r="A672">
        <v>670</v>
      </c>
      <c r="B672" t="s">
        <v>1334</v>
      </c>
      <c r="C672" s="3" t="s">
        <v>1381</v>
      </c>
      <c r="D672" s="5">
        <v>16200</v>
      </c>
      <c r="E672">
        <v>75955</v>
      </c>
      <c r="F672" s="5">
        <f t="shared" si="62"/>
        <v>468.85802469135803</v>
      </c>
      <c r="G672" t="s">
        <v>20</v>
      </c>
      <c r="H672">
        <v>1101</v>
      </c>
      <c r="I672">
        <f t="shared" si="6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4"/>
        <v>music</v>
      </c>
      <c r="R672" t="str">
        <f t="shared" si="65"/>
        <v>indie rock</v>
      </c>
      <c r="S672" s="10">
        <f t="shared" si="60"/>
        <v>42425.25</v>
      </c>
      <c r="T672" s="8">
        <f t="shared" si="61"/>
        <v>42437.25</v>
      </c>
    </row>
    <row r="673" spans="1:20" ht="33.75" x14ac:dyDescent="0.4">
      <c r="A673">
        <v>671</v>
      </c>
      <c r="B673" t="s">
        <v>1382</v>
      </c>
      <c r="C673" s="3" t="s">
        <v>1383</v>
      </c>
      <c r="D673" s="5">
        <v>97600</v>
      </c>
      <c r="E673">
        <v>119127</v>
      </c>
      <c r="F673" s="5">
        <f t="shared" si="62"/>
        <v>122.05635245901641</v>
      </c>
      <c r="G673" t="s">
        <v>20</v>
      </c>
      <c r="H673">
        <v>1073</v>
      </c>
      <c r="I673">
        <f t="shared" si="63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4"/>
        <v>theater</v>
      </c>
      <c r="R673" t="str">
        <f t="shared" si="65"/>
        <v>plays</v>
      </c>
      <c r="S673" s="10">
        <f t="shared" si="60"/>
        <v>40390.208333333336</v>
      </c>
      <c r="T673" s="8">
        <f t="shared" si="61"/>
        <v>40394.208333333336</v>
      </c>
    </row>
    <row r="674" spans="1:20" ht="19.5" x14ac:dyDescent="0.4">
      <c r="A674">
        <v>672</v>
      </c>
      <c r="B674" t="s">
        <v>1384</v>
      </c>
      <c r="C674" s="3" t="s">
        <v>1385</v>
      </c>
      <c r="D674" s="5">
        <v>197900</v>
      </c>
      <c r="E674">
        <v>110689</v>
      </c>
      <c r="F674" s="5">
        <f t="shared" si="62"/>
        <v>55.931783729156137</v>
      </c>
      <c r="G674" t="s">
        <v>14</v>
      </c>
      <c r="H674">
        <v>4428</v>
      </c>
      <c r="I674">
        <f t="shared" si="63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4"/>
        <v>theater</v>
      </c>
      <c r="R674" t="str">
        <f t="shared" si="65"/>
        <v>plays</v>
      </c>
      <c r="S674" s="10">
        <f t="shared" si="60"/>
        <v>43180.208333333328</v>
      </c>
      <c r="T674" s="8">
        <f t="shared" si="61"/>
        <v>43190.208333333328</v>
      </c>
    </row>
    <row r="675" spans="1:20" ht="19.5" x14ac:dyDescent="0.4">
      <c r="A675">
        <v>673</v>
      </c>
      <c r="B675" t="s">
        <v>1386</v>
      </c>
      <c r="C675" s="3" t="s">
        <v>1387</v>
      </c>
      <c r="D675" s="5">
        <v>5600</v>
      </c>
      <c r="E675">
        <v>2445</v>
      </c>
      <c r="F675" s="5">
        <f t="shared" si="62"/>
        <v>43.660714285714285</v>
      </c>
      <c r="G675" t="s">
        <v>14</v>
      </c>
      <c r="H675">
        <v>58</v>
      </c>
      <c r="I675">
        <f t="shared" si="63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4"/>
        <v>music</v>
      </c>
      <c r="R675" t="str">
        <f t="shared" si="65"/>
        <v>indie rock</v>
      </c>
      <c r="S675" s="10">
        <f t="shared" si="60"/>
        <v>42475.208333333328</v>
      </c>
      <c r="T675" s="8">
        <f t="shared" si="61"/>
        <v>42496.208333333328</v>
      </c>
    </row>
    <row r="676" spans="1:20" ht="19.5" x14ac:dyDescent="0.4">
      <c r="A676">
        <v>674</v>
      </c>
      <c r="B676" t="s">
        <v>1388</v>
      </c>
      <c r="C676" s="3" t="s">
        <v>1389</v>
      </c>
      <c r="D676" s="5">
        <v>170700</v>
      </c>
      <c r="E676">
        <v>57250</v>
      </c>
      <c r="F676" s="5">
        <f t="shared" si="62"/>
        <v>33.53837141183363</v>
      </c>
      <c r="G676" t="s">
        <v>74</v>
      </c>
      <c r="H676">
        <v>1218</v>
      </c>
      <c r="I676">
        <f t="shared" si="63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4"/>
        <v>photography</v>
      </c>
      <c r="R676" t="str">
        <f t="shared" si="65"/>
        <v>photography books</v>
      </c>
      <c r="S676" s="10">
        <f t="shared" si="60"/>
        <v>40774.208333333336</v>
      </c>
      <c r="T676" s="8">
        <f t="shared" si="61"/>
        <v>40821.208333333336</v>
      </c>
    </row>
    <row r="677" spans="1:20" ht="19.5" x14ac:dyDescent="0.4">
      <c r="A677">
        <v>675</v>
      </c>
      <c r="B677" t="s">
        <v>1390</v>
      </c>
      <c r="C677" s="3" t="s">
        <v>1391</v>
      </c>
      <c r="D677" s="5">
        <v>9700</v>
      </c>
      <c r="E677">
        <v>11929</v>
      </c>
      <c r="F677" s="5">
        <f t="shared" si="62"/>
        <v>122.97938144329896</v>
      </c>
      <c r="G677" t="s">
        <v>20</v>
      </c>
      <c r="H677">
        <v>331</v>
      </c>
      <c r="I677">
        <f t="shared" si="63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4"/>
        <v>journalism</v>
      </c>
      <c r="R677" t="str">
        <f t="shared" si="65"/>
        <v>audio</v>
      </c>
      <c r="S677" s="10">
        <f t="shared" si="60"/>
        <v>43719.208333333328</v>
      </c>
      <c r="T677" s="8">
        <f t="shared" si="61"/>
        <v>43726.208333333328</v>
      </c>
    </row>
    <row r="678" spans="1:20" ht="19.5" x14ac:dyDescent="0.4">
      <c r="A678">
        <v>676</v>
      </c>
      <c r="B678" t="s">
        <v>1392</v>
      </c>
      <c r="C678" s="3" t="s">
        <v>1393</v>
      </c>
      <c r="D678" s="5">
        <v>62300</v>
      </c>
      <c r="E678">
        <v>118214</v>
      </c>
      <c r="F678" s="5">
        <f t="shared" si="62"/>
        <v>189.74959871589084</v>
      </c>
      <c r="G678" t="s">
        <v>20</v>
      </c>
      <c r="H678">
        <v>1170</v>
      </c>
      <c r="I678">
        <f t="shared" si="63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4"/>
        <v>photography</v>
      </c>
      <c r="R678" t="str">
        <f t="shared" si="65"/>
        <v>photography books</v>
      </c>
      <c r="S678" s="10">
        <f t="shared" si="60"/>
        <v>41178.208333333336</v>
      </c>
      <c r="T678" s="8">
        <f t="shared" si="61"/>
        <v>41187.208333333336</v>
      </c>
    </row>
    <row r="679" spans="1:20" ht="19.5" x14ac:dyDescent="0.4">
      <c r="A679">
        <v>677</v>
      </c>
      <c r="B679" t="s">
        <v>1394</v>
      </c>
      <c r="C679" s="3" t="s">
        <v>1395</v>
      </c>
      <c r="D679" s="5">
        <v>5300</v>
      </c>
      <c r="E679">
        <v>4432</v>
      </c>
      <c r="F679" s="5">
        <f t="shared" si="62"/>
        <v>83.622641509433961</v>
      </c>
      <c r="G679" t="s">
        <v>14</v>
      </c>
      <c r="H679">
        <v>111</v>
      </c>
      <c r="I679">
        <f t="shared" si="63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4"/>
        <v>publishing</v>
      </c>
      <c r="R679" t="str">
        <f t="shared" si="65"/>
        <v>fiction</v>
      </c>
      <c r="S679" s="10">
        <f t="shared" si="60"/>
        <v>42561.208333333328</v>
      </c>
      <c r="T679" s="8">
        <f t="shared" si="61"/>
        <v>42611.208333333328</v>
      </c>
    </row>
    <row r="680" spans="1:20" ht="19.5" x14ac:dyDescent="0.4">
      <c r="A680">
        <v>678</v>
      </c>
      <c r="B680" t="s">
        <v>1396</v>
      </c>
      <c r="C680" s="3" t="s">
        <v>1397</v>
      </c>
      <c r="D680" s="5">
        <v>99500</v>
      </c>
      <c r="E680">
        <v>17879</v>
      </c>
      <c r="F680" s="5">
        <f t="shared" si="62"/>
        <v>17.968844221105527</v>
      </c>
      <c r="G680" t="s">
        <v>74</v>
      </c>
      <c r="H680">
        <v>215</v>
      </c>
      <c r="I680">
        <f t="shared" si="63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4"/>
        <v>film &amp; video</v>
      </c>
      <c r="R680" t="str">
        <f t="shared" si="65"/>
        <v>drama</v>
      </c>
      <c r="S680" s="10">
        <f t="shared" si="60"/>
        <v>43484.25</v>
      </c>
      <c r="T680" s="8">
        <f t="shared" si="61"/>
        <v>43486.25</v>
      </c>
    </row>
    <row r="681" spans="1:20" ht="19.5" x14ac:dyDescent="0.4">
      <c r="A681">
        <v>679</v>
      </c>
      <c r="B681" t="s">
        <v>668</v>
      </c>
      <c r="C681" s="3" t="s">
        <v>1398</v>
      </c>
      <c r="D681" s="5">
        <v>1400</v>
      </c>
      <c r="E681">
        <v>14511</v>
      </c>
      <c r="F681" s="5">
        <f t="shared" si="62"/>
        <v>1036.5</v>
      </c>
      <c r="G681" t="s">
        <v>20</v>
      </c>
      <c r="H681">
        <v>363</v>
      </c>
      <c r="I681">
        <f t="shared" si="6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4"/>
        <v>food</v>
      </c>
      <c r="R681" t="str">
        <f t="shared" si="65"/>
        <v>food trucks</v>
      </c>
      <c r="S681" s="10">
        <f t="shared" si="60"/>
        <v>43756.208333333328</v>
      </c>
      <c r="T681" s="8">
        <f t="shared" si="61"/>
        <v>43761.208333333328</v>
      </c>
    </row>
    <row r="682" spans="1:20" ht="33.75" x14ac:dyDescent="0.4">
      <c r="A682">
        <v>680</v>
      </c>
      <c r="B682" t="s">
        <v>1399</v>
      </c>
      <c r="C682" s="3" t="s">
        <v>1400</v>
      </c>
      <c r="D682" s="5">
        <v>145600</v>
      </c>
      <c r="E682">
        <v>141822</v>
      </c>
      <c r="F682" s="5">
        <f t="shared" si="62"/>
        <v>97.405219780219781</v>
      </c>
      <c r="G682" t="s">
        <v>14</v>
      </c>
      <c r="H682">
        <v>2955</v>
      </c>
      <c r="I682">
        <f t="shared" si="63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4"/>
        <v>games</v>
      </c>
      <c r="R682" t="str">
        <f t="shared" si="65"/>
        <v>mobile games</v>
      </c>
      <c r="S682" s="10">
        <f t="shared" si="60"/>
        <v>43813.25</v>
      </c>
      <c r="T682" s="8">
        <f t="shared" si="61"/>
        <v>43815.25</v>
      </c>
    </row>
    <row r="683" spans="1:20" ht="33.75" x14ac:dyDescent="0.4">
      <c r="A683">
        <v>681</v>
      </c>
      <c r="B683" t="s">
        <v>1401</v>
      </c>
      <c r="C683" s="3" t="s">
        <v>1402</v>
      </c>
      <c r="D683" s="5">
        <v>184100</v>
      </c>
      <c r="E683">
        <v>159037</v>
      </c>
      <c r="F683" s="5">
        <f t="shared" si="62"/>
        <v>86.386203150461711</v>
      </c>
      <c r="G683" t="s">
        <v>14</v>
      </c>
      <c r="H683">
        <v>1657</v>
      </c>
      <c r="I683">
        <f t="shared" si="63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4"/>
        <v>theater</v>
      </c>
      <c r="R683" t="str">
        <f t="shared" si="65"/>
        <v>plays</v>
      </c>
      <c r="S683" s="10">
        <f t="shared" si="60"/>
        <v>40898.25</v>
      </c>
      <c r="T683" s="8">
        <f t="shared" si="61"/>
        <v>40904.25</v>
      </c>
    </row>
    <row r="684" spans="1:20" ht="19.5" x14ac:dyDescent="0.4">
      <c r="A684">
        <v>682</v>
      </c>
      <c r="B684" t="s">
        <v>1403</v>
      </c>
      <c r="C684" s="3" t="s">
        <v>1404</v>
      </c>
      <c r="D684" s="5">
        <v>5400</v>
      </c>
      <c r="E684">
        <v>8109</v>
      </c>
      <c r="F684" s="5">
        <f t="shared" si="62"/>
        <v>150.16666666666666</v>
      </c>
      <c r="G684" t="s">
        <v>20</v>
      </c>
      <c r="H684">
        <v>103</v>
      </c>
      <c r="I684">
        <f t="shared" si="63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4"/>
        <v>theater</v>
      </c>
      <c r="R684" t="str">
        <f t="shared" si="65"/>
        <v>plays</v>
      </c>
      <c r="S684" s="10">
        <f t="shared" si="60"/>
        <v>41619.25</v>
      </c>
      <c r="T684" s="8">
        <f t="shared" si="61"/>
        <v>41628.25</v>
      </c>
    </row>
    <row r="685" spans="1:20" ht="19.5" x14ac:dyDescent="0.4">
      <c r="A685">
        <v>683</v>
      </c>
      <c r="B685" t="s">
        <v>1405</v>
      </c>
      <c r="C685" s="3" t="s">
        <v>1406</v>
      </c>
      <c r="D685" s="5">
        <v>2300</v>
      </c>
      <c r="E685">
        <v>8244</v>
      </c>
      <c r="F685" s="5">
        <f t="shared" si="62"/>
        <v>358.43478260869563</v>
      </c>
      <c r="G685" t="s">
        <v>20</v>
      </c>
      <c r="H685">
        <v>147</v>
      </c>
      <c r="I685">
        <f t="shared" si="63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4"/>
        <v>theater</v>
      </c>
      <c r="R685" t="str">
        <f t="shared" si="65"/>
        <v>plays</v>
      </c>
      <c r="S685" s="10">
        <f t="shared" si="60"/>
        <v>43359.208333333328</v>
      </c>
      <c r="T685" s="8">
        <f t="shared" si="61"/>
        <v>43361.208333333328</v>
      </c>
    </row>
    <row r="686" spans="1:20" ht="19.5" x14ac:dyDescent="0.4">
      <c r="A686">
        <v>684</v>
      </c>
      <c r="B686" t="s">
        <v>1407</v>
      </c>
      <c r="C686" s="3" t="s">
        <v>1408</v>
      </c>
      <c r="D686" s="5">
        <v>1400</v>
      </c>
      <c r="E686">
        <v>7600</v>
      </c>
      <c r="F686" s="5">
        <f t="shared" si="62"/>
        <v>542.85714285714289</v>
      </c>
      <c r="G686" t="s">
        <v>20</v>
      </c>
      <c r="H686">
        <v>110</v>
      </c>
      <c r="I686">
        <f t="shared" si="63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4"/>
        <v>publishing</v>
      </c>
      <c r="R686" t="str">
        <f t="shared" si="65"/>
        <v>nonfiction</v>
      </c>
      <c r="S686" s="10">
        <f t="shared" si="60"/>
        <v>40358.208333333336</v>
      </c>
      <c r="T686" s="8">
        <f t="shared" si="61"/>
        <v>40378.208333333336</v>
      </c>
    </row>
    <row r="687" spans="1:20" ht="19.5" x14ac:dyDescent="0.4">
      <c r="A687">
        <v>685</v>
      </c>
      <c r="B687" t="s">
        <v>1409</v>
      </c>
      <c r="C687" s="3" t="s">
        <v>1410</v>
      </c>
      <c r="D687" s="5">
        <v>140000</v>
      </c>
      <c r="E687">
        <v>94501</v>
      </c>
      <c r="F687" s="5">
        <f t="shared" si="62"/>
        <v>67.500714285714281</v>
      </c>
      <c r="G687" t="s">
        <v>14</v>
      </c>
      <c r="H687">
        <v>926</v>
      </c>
      <c r="I687">
        <f t="shared" si="63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4"/>
        <v>theater</v>
      </c>
      <c r="R687" t="str">
        <f t="shared" si="65"/>
        <v>plays</v>
      </c>
      <c r="S687" s="10">
        <f t="shared" si="60"/>
        <v>42239.208333333328</v>
      </c>
      <c r="T687" s="8">
        <f t="shared" si="61"/>
        <v>42263.208333333328</v>
      </c>
    </row>
    <row r="688" spans="1:20" ht="19.5" x14ac:dyDescent="0.4">
      <c r="A688">
        <v>686</v>
      </c>
      <c r="B688" t="s">
        <v>1411</v>
      </c>
      <c r="C688" s="3" t="s">
        <v>1412</v>
      </c>
      <c r="D688" s="5">
        <v>7500</v>
      </c>
      <c r="E688">
        <v>14381</v>
      </c>
      <c r="F688" s="5">
        <f t="shared" si="62"/>
        <v>191.74666666666667</v>
      </c>
      <c r="G688" t="s">
        <v>20</v>
      </c>
      <c r="H688">
        <v>134</v>
      </c>
      <c r="I688">
        <f t="shared" si="63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4"/>
        <v>technology</v>
      </c>
      <c r="R688" t="str">
        <f t="shared" si="65"/>
        <v>wearables</v>
      </c>
      <c r="S688" s="10">
        <f t="shared" si="60"/>
        <v>43186.208333333328</v>
      </c>
      <c r="T688" s="8">
        <f t="shared" si="61"/>
        <v>43197.208333333328</v>
      </c>
    </row>
    <row r="689" spans="1:20" ht="19.5" x14ac:dyDescent="0.4">
      <c r="A689">
        <v>687</v>
      </c>
      <c r="B689" t="s">
        <v>1413</v>
      </c>
      <c r="C689" s="3" t="s">
        <v>1414</v>
      </c>
      <c r="D689" s="5">
        <v>1500</v>
      </c>
      <c r="E689">
        <v>13980</v>
      </c>
      <c r="F689" s="5">
        <f t="shared" si="62"/>
        <v>932</v>
      </c>
      <c r="G689" t="s">
        <v>20</v>
      </c>
      <c r="H689">
        <v>269</v>
      </c>
      <c r="I689">
        <f t="shared" si="63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4"/>
        <v>theater</v>
      </c>
      <c r="R689" t="str">
        <f t="shared" si="65"/>
        <v>plays</v>
      </c>
      <c r="S689" s="10">
        <f t="shared" si="60"/>
        <v>42806.25</v>
      </c>
      <c r="T689" s="8">
        <f t="shared" si="61"/>
        <v>42809.208333333328</v>
      </c>
    </row>
    <row r="690" spans="1:20" ht="19.5" x14ac:dyDescent="0.4">
      <c r="A690">
        <v>688</v>
      </c>
      <c r="B690" t="s">
        <v>1415</v>
      </c>
      <c r="C690" s="3" t="s">
        <v>1416</v>
      </c>
      <c r="D690" s="5">
        <v>2900</v>
      </c>
      <c r="E690">
        <v>12449</v>
      </c>
      <c r="F690" s="5">
        <f t="shared" si="62"/>
        <v>429.27586206896552</v>
      </c>
      <c r="G690" t="s">
        <v>20</v>
      </c>
      <c r="H690">
        <v>175</v>
      </c>
      <c r="I690">
        <f t="shared" si="63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4"/>
        <v>film &amp; video</v>
      </c>
      <c r="R690" t="str">
        <f t="shared" si="65"/>
        <v>television</v>
      </c>
      <c r="S690" s="10">
        <f t="shared" si="60"/>
        <v>43475.25</v>
      </c>
      <c r="T690" s="8">
        <f t="shared" si="61"/>
        <v>43491.25</v>
      </c>
    </row>
    <row r="691" spans="1:20" ht="19.5" x14ac:dyDescent="0.4">
      <c r="A691">
        <v>689</v>
      </c>
      <c r="B691" t="s">
        <v>1417</v>
      </c>
      <c r="C691" s="3" t="s">
        <v>1418</v>
      </c>
      <c r="D691" s="5">
        <v>7300</v>
      </c>
      <c r="E691">
        <v>7348</v>
      </c>
      <c r="F691" s="5">
        <f t="shared" si="62"/>
        <v>100.65753424657535</v>
      </c>
      <c r="G691" t="s">
        <v>20</v>
      </c>
      <c r="H691">
        <v>69</v>
      </c>
      <c r="I691">
        <f t="shared" si="63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4"/>
        <v>technology</v>
      </c>
      <c r="R691" t="str">
        <f t="shared" si="65"/>
        <v>web</v>
      </c>
      <c r="S691" s="10">
        <f t="shared" si="60"/>
        <v>41576.208333333336</v>
      </c>
      <c r="T691" s="8">
        <f t="shared" si="61"/>
        <v>41588.25</v>
      </c>
    </row>
    <row r="692" spans="1:20" ht="19.5" x14ac:dyDescent="0.4">
      <c r="A692">
        <v>690</v>
      </c>
      <c r="B692" t="s">
        <v>1419</v>
      </c>
      <c r="C692" s="3" t="s">
        <v>1420</v>
      </c>
      <c r="D692" s="5">
        <v>3600</v>
      </c>
      <c r="E692">
        <v>8158</v>
      </c>
      <c r="F692" s="5">
        <f t="shared" si="62"/>
        <v>226.61111111111109</v>
      </c>
      <c r="G692" t="s">
        <v>20</v>
      </c>
      <c r="H692">
        <v>190</v>
      </c>
      <c r="I692">
        <f t="shared" si="63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4"/>
        <v>film &amp; video</v>
      </c>
      <c r="R692" t="str">
        <f t="shared" si="65"/>
        <v>documentary</v>
      </c>
      <c r="S692" s="10">
        <f t="shared" si="60"/>
        <v>40874.25</v>
      </c>
      <c r="T692" s="8">
        <f t="shared" si="61"/>
        <v>40880.25</v>
      </c>
    </row>
    <row r="693" spans="1:20" ht="19.5" x14ac:dyDescent="0.4">
      <c r="A693">
        <v>691</v>
      </c>
      <c r="B693" t="s">
        <v>1421</v>
      </c>
      <c r="C693" s="3" t="s">
        <v>1422</v>
      </c>
      <c r="D693" s="5">
        <v>5000</v>
      </c>
      <c r="E693">
        <v>7119</v>
      </c>
      <c r="F693" s="5">
        <f t="shared" si="62"/>
        <v>142.38</v>
      </c>
      <c r="G693" t="s">
        <v>20</v>
      </c>
      <c r="H693">
        <v>237</v>
      </c>
      <c r="I693">
        <f t="shared" si="63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4"/>
        <v>film &amp; video</v>
      </c>
      <c r="R693" t="str">
        <f t="shared" si="65"/>
        <v>documentary</v>
      </c>
      <c r="S693" s="10">
        <f t="shared" si="60"/>
        <v>41185.208333333336</v>
      </c>
      <c r="T693" s="8">
        <f t="shared" si="61"/>
        <v>41202.208333333336</v>
      </c>
    </row>
    <row r="694" spans="1:20" ht="19.5" x14ac:dyDescent="0.4">
      <c r="A694">
        <v>692</v>
      </c>
      <c r="B694" t="s">
        <v>1423</v>
      </c>
      <c r="C694" s="3" t="s">
        <v>1424</v>
      </c>
      <c r="D694" s="5">
        <v>6000</v>
      </c>
      <c r="E694">
        <v>5438</v>
      </c>
      <c r="F694" s="5">
        <f t="shared" si="62"/>
        <v>90.633333333333326</v>
      </c>
      <c r="G694" t="s">
        <v>14</v>
      </c>
      <c r="H694">
        <v>77</v>
      </c>
      <c r="I694">
        <f t="shared" si="63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4"/>
        <v>music</v>
      </c>
      <c r="R694" t="str">
        <f t="shared" si="65"/>
        <v>rock</v>
      </c>
      <c r="S694" s="10">
        <f t="shared" si="60"/>
        <v>43655.208333333328</v>
      </c>
      <c r="T694" s="8">
        <f t="shared" si="61"/>
        <v>43673.208333333328</v>
      </c>
    </row>
    <row r="695" spans="1:20" ht="33.75" x14ac:dyDescent="0.4">
      <c r="A695">
        <v>693</v>
      </c>
      <c r="B695" t="s">
        <v>1425</v>
      </c>
      <c r="C695" s="3" t="s">
        <v>1426</v>
      </c>
      <c r="D695" s="5">
        <v>180400</v>
      </c>
      <c r="E695">
        <v>115396</v>
      </c>
      <c r="F695" s="5">
        <f t="shared" si="62"/>
        <v>63.966740576496676</v>
      </c>
      <c r="G695" t="s">
        <v>14</v>
      </c>
      <c r="H695">
        <v>1748</v>
      </c>
      <c r="I695">
        <f t="shared" si="63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4"/>
        <v>theater</v>
      </c>
      <c r="R695" t="str">
        <f t="shared" si="65"/>
        <v>plays</v>
      </c>
      <c r="S695" s="10">
        <f t="shared" si="60"/>
        <v>43025.208333333328</v>
      </c>
      <c r="T695" s="8">
        <f t="shared" si="61"/>
        <v>43042.208333333328</v>
      </c>
    </row>
    <row r="696" spans="1:20" ht="19.5" x14ac:dyDescent="0.4">
      <c r="A696">
        <v>694</v>
      </c>
      <c r="B696" t="s">
        <v>1427</v>
      </c>
      <c r="C696" s="3" t="s">
        <v>1428</v>
      </c>
      <c r="D696" s="5">
        <v>9100</v>
      </c>
      <c r="E696">
        <v>7656</v>
      </c>
      <c r="F696" s="5">
        <f t="shared" si="62"/>
        <v>84.131868131868131</v>
      </c>
      <c r="G696" t="s">
        <v>14</v>
      </c>
      <c r="H696">
        <v>79</v>
      </c>
      <c r="I696">
        <f t="shared" si="63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4"/>
        <v>theater</v>
      </c>
      <c r="R696" t="str">
        <f t="shared" si="65"/>
        <v>plays</v>
      </c>
      <c r="S696" s="10">
        <f t="shared" si="60"/>
        <v>43066.25</v>
      </c>
      <c r="T696" s="8">
        <f t="shared" si="61"/>
        <v>43103.25</v>
      </c>
    </row>
    <row r="697" spans="1:20" ht="19.5" x14ac:dyDescent="0.4">
      <c r="A697">
        <v>695</v>
      </c>
      <c r="B697" t="s">
        <v>1429</v>
      </c>
      <c r="C697" s="3" t="s">
        <v>1430</v>
      </c>
      <c r="D697" s="5">
        <v>9200</v>
      </c>
      <c r="E697">
        <v>12322</v>
      </c>
      <c r="F697" s="5">
        <f t="shared" si="62"/>
        <v>133.93478260869566</v>
      </c>
      <c r="G697" t="s">
        <v>20</v>
      </c>
      <c r="H697">
        <v>196</v>
      </c>
      <c r="I697">
        <f t="shared" si="63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4"/>
        <v>music</v>
      </c>
      <c r="R697" t="str">
        <f t="shared" si="65"/>
        <v>rock</v>
      </c>
      <c r="S697" s="10">
        <f t="shared" si="60"/>
        <v>42322.25</v>
      </c>
      <c r="T697" s="8">
        <f t="shared" si="61"/>
        <v>42338.25</v>
      </c>
    </row>
    <row r="698" spans="1:20" ht="19.5" x14ac:dyDescent="0.4">
      <c r="A698">
        <v>696</v>
      </c>
      <c r="B698" t="s">
        <v>1431</v>
      </c>
      <c r="C698" s="3" t="s">
        <v>1432</v>
      </c>
      <c r="D698" s="5">
        <v>164100</v>
      </c>
      <c r="E698">
        <v>96888</v>
      </c>
      <c r="F698" s="5">
        <f t="shared" si="62"/>
        <v>59.042047531992694</v>
      </c>
      <c r="G698" t="s">
        <v>14</v>
      </c>
      <c r="H698">
        <v>889</v>
      </c>
      <c r="I698">
        <f t="shared" si="63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4"/>
        <v>theater</v>
      </c>
      <c r="R698" t="str">
        <f t="shared" si="65"/>
        <v>plays</v>
      </c>
      <c r="S698" s="10">
        <f t="shared" si="60"/>
        <v>42114.208333333328</v>
      </c>
      <c r="T698" s="8">
        <f t="shared" si="61"/>
        <v>42115.208333333328</v>
      </c>
    </row>
    <row r="699" spans="1:20" ht="19.5" x14ac:dyDescent="0.4">
      <c r="A699">
        <v>697</v>
      </c>
      <c r="B699" t="s">
        <v>1433</v>
      </c>
      <c r="C699" s="3" t="s">
        <v>1434</v>
      </c>
      <c r="D699" s="5">
        <v>128900</v>
      </c>
      <c r="E699">
        <v>196960</v>
      </c>
      <c r="F699" s="5">
        <f t="shared" si="62"/>
        <v>152.80062063615205</v>
      </c>
      <c r="G699" t="s">
        <v>20</v>
      </c>
      <c r="H699">
        <v>7295</v>
      </c>
      <c r="I699">
        <f t="shared" si="63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4"/>
        <v>music</v>
      </c>
      <c r="R699" t="str">
        <f t="shared" si="65"/>
        <v>electric music</v>
      </c>
      <c r="S699" s="10">
        <f t="shared" si="60"/>
        <v>43190.208333333328</v>
      </c>
      <c r="T699" s="8">
        <f t="shared" si="61"/>
        <v>43192.208333333328</v>
      </c>
    </row>
    <row r="700" spans="1:20" ht="19.5" x14ac:dyDescent="0.4">
      <c r="A700">
        <v>698</v>
      </c>
      <c r="B700" t="s">
        <v>1435</v>
      </c>
      <c r="C700" s="3" t="s">
        <v>1436</v>
      </c>
      <c r="D700" s="5">
        <v>42100</v>
      </c>
      <c r="E700">
        <v>188057</v>
      </c>
      <c r="F700" s="5">
        <f t="shared" si="62"/>
        <v>446.69121140142522</v>
      </c>
      <c r="G700" t="s">
        <v>20</v>
      </c>
      <c r="H700">
        <v>2893</v>
      </c>
      <c r="I700">
        <f t="shared" si="63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4"/>
        <v>technology</v>
      </c>
      <c r="R700" t="str">
        <f t="shared" si="65"/>
        <v>wearables</v>
      </c>
      <c r="S700" s="10">
        <f t="shared" si="60"/>
        <v>40871.25</v>
      </c>
      <c r="T700" s="8">
        <f t="shared" si="61"/>
        <v>40885.25</v>
      </c>
    </row>
    <row r="701" spans="1:20" ht="19.5" x14ac:dyDescent="0.4">
      <c r="A701">
        <v>699</v>
      </c>
      <c r="B701" t="s">
        <v>444</v>
      </c>
      <c r="C701" s="3" t="s">
        <v>1437</v>
      </c>
      <c r="D701" s="5">
        <v>7400</v>
      </c>
      <c r="E701">
        <v>6245</v>
      </c>
      <c r="F701" s="5">
        <f t="shared" si="62"/>
        <v>84.391891891891888</v>
      </c>
      <c r="G701" t="s">
        <v>14</v>
      </c>
      <c r="H701">
        <v>56</v>
      </c>
      <c r="I701">
        <f t="shared" si="63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4"/>
        <v>film &amp; video</v>
      </c>
      <c r="R701" t="str">
        <f t="shared" si="65"/>
        <v>drama</v>
      </c>
      <c r="S701" s="10">
        <f t="shared" si="60"/>
        <v>43641.208333333328</v>
      </c>
      <c r="T701" s="8">
        <f t="shared" si="61"/>
        <v>43642.208333333328</v>
      </c>
    </row>
    <row r="702" spans="1:20" ht="33.75" x14ac:dyDescent="0.4">
      <c r="A702">
        <v>700</v>
      </c>
      <c r="B702" t="s">
        <v>1438</v>
      </c>
      <c r="C702" s="3" t="s">
        <v>1439</v>
      </c>
      <c r="D702" s="5">
        <v>100</v>
      </c>
      <c r="E702">
        <v>3</v>
      </c>
      <c r="F702" s="5">
        <f t="shared" si="62"/>
        <v>3</v>
      </c>
      <c r="G702" t="s">
        <v>14</v>
      </c>
      <c r="H702">
        <v>1</v>
      </c>
      <c r="I702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4"/>
        <v>technology</v>
      </c>
      <c r="R702" t="str">
        <f t="shared" si="65"/>
        <v>wearables</v>
      </c>
      <c r="S702" s="10">
        <f t="shared" si="60"/>
        <v>40203.25</v>
      </c>
      <c r="T702" s="8">
        <f t="shared" si="61"/>
        <v>40218.25</v>
      </c>
    </row>
    <row r="703" spans="1:20" ht="33.75" x14ac:dyDescent="0.4">
      <c r="A703">
        <v>701</v>
      </c>
      <c r="B703" t="s">
        <v>1440</v>
      </c>
      <c r="C703" s="3" t="s">
        <v>1441</v>
      </c>
      <c r="D703" s="5">
        <v>52000</v>
      </c>
      <c r="E703">
        <v>91014</v>
      </c>
      <c r="F703" s="5">
        <f t="shared" si="62"/>
        <v>175.02692307692308</v>
      </c>
      <c r="G703" t="s">
        <v>20</v>
      </c>
      <c r="H703">
        <v>820</v>
      </c>
      <c r="I703">
        <f t="shared" si="63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4"/>
        <v>theater</v>
      </c>
      <c r="R703" t="str">
        <f t="shared" si="65"/>
        <v>plays</v>
      </c>
      <c r="S703" s="10">
        <f t="shared" si="60"/>
        <v>40629.208333333336</v>
      </c>
      <c r="T703" s="8">
        <f t="shared" si="61"/>
        <v>40636.208333333336</v>
      </c>
    </row>
    <row r="704" spans="1:20" ht="33.75" x14ac:dyDescent="0.4">
      <c r="A704">
        <v>702</v>
      </c>
      <c r="B704" t="s">
        <v>1442</v>
      </c>
      <c r="C704" s="3" t="s">
        <v>1443</v>
      </c>
      <c r="D704" s="5">
        <v>8700</v>
      </c>
      <c r="E704">
        <v>4710</v>
      </c>
      <c r="F704" s="5">
        <f t="shared" si="62"/>
        <v>54.137931034482754</v>
      </c>
      <c r="G704" t="s">
        <v>14</v>
      </c>
      <c r="H704">
        <v>83</v>
      </c>
      <c r="I704">
        <f t="shared" si="63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4"/>
        <v>technology</v>
      </c>
      <c r="R704" t="str">
        <f t="shared" si="65"/>
        <v>wearables</v>
      </c>
      <c r="S704" s="10">
        <f t="shared" si="60"/>
        <v>41477.208333333336</v>
      </c>
      <c r="T704" s="8">
        <f t="shared" si="61"/>
        <v>41482.208333333336</v>
      </c>
    </row>
    <row r="705" spans="1:20" ht="19.5" x14ac:dyDescent="0.4">
      <c r="A705">
        <v>703</v>
      </c>
      <c r="B705" t="s">
        <v>1444</v>
      </c>
      <c r="C705" s="3" t="s">
        <v>1445</v>
      </c>
      <c r="D705" s="5">
        <v>63400</v>
      </c>
      <c r="E705">
        <v>197728</v>
      </c>
      <c r="F705" s="5">
        <f t="shared" si="62"/>
        <v>311.87381703470032</v>
      </c>
      <c r="G705" t="s">
        <v>20</v>
      </c>
      <c r="H705">
        <v>2038</v>
      </c>
      <c r="I705">
        <f t="shared" si="63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4"/>
        <v>publishing</v>
      </c>
      <c r="R705" t="str">
        <f t="shared" si="65"/>
        <v>translations</v>
      </c>
      <c r="S705" s="10">
        <f t="shared" si="60"/>
        <v>41020.208333333336</v>
      </c>
      <c r="T705" s="8">
        <f t="shared" si="61"/>
        <v>41037.208333333336</v>
      </c>
    </row>
    <row r="706" spans="1:20" ht="33.75" x14ac:dyDescent="0.4">
      <c r="A706">
        <v>704</v>
      </c>
      <c r="B706" t="s">
        <v>1446</v>
      </c>
      <c r="C706" s="3" t="s">
        <v>1447</v>
      </c>
      <c r="D706" s="5">
        <v>8700</v>
      </c>
      <c r="E706">
        <v>10682</v>
      </c>
      <c r="F706" s="5">
        <f t="shared" si="62"/>
        <v>122.78160919540231</v>
      </c>
      <c r="G706" t="s">
        <v>20</v>
      </c>
      <c r="H706">
        <v>116</v>
      </c>
      <c r="I706">
        <f t="shared" si="63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4"/>
        <v>film &amp; video</v>
      </c>
      <c r="R706" t="str">
        <f t="shared" si="65"/>
        <v>animation</v>
      </c>
      <c r="S706" s="10">
        <f t="shared" ref="S706:S769" si="66">(((L706/60)/60)/24)+DATE(1970,1,1)</f>
        <v>42555.208333333328</v>
      </c>
      <c r="T706" s="8">
        <f t="shared" ref="T706:T769" si="67">(((M706/60)/60)/24)+DATE(1970,1,1)</f>
        <v>42570.208333333328</v>
      </c>
    </row>
    <row r="707" spans="1:20" ht="19.5" x14ac:dyDescent="0.4">
      <c r="A707">
        <v>705</v>
      </c>
      <c r="B707" t="s">
        <v>1448</v>
      </c>
      <c r="C707" s="3" t="s">
        <v>1449</v>
      </c>
      <c r="D707" s="5">
        <v>169700</v>
      </c>
      <c r="E707">
        <v>168048</v>
      </c>
      <c r="F707" s="5">
        <f t="shared" ref="F707:F770" si="68">(E707/D707)*100</f>
        <v>99.026517383618156</v>
      </c>
      <c r="G707" t="s">
        <v>14</v>
      </c>
      <c r="H707">
        <v>2025</v>
      </c>
      <c r="I707">
        <f t="shared" ref="I707:I770" si="69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70">LEFT(P707, SEARCH("/", P707) - 1)</f>
        <v>publishing</v>
      </c>
      <c r="R707" t="str">
        <f t="shared" ref="R707:R770" si="71">MID(P707,SEARCH("/",P707)+1,LEN(P707))</f>
        <v>nonfiction</v>
      </c>
      <c r="S707" s="10">
        <f t="shared" si="66"/>
        <v>41619.25</v>
      </c>
      <c r="T707" s="8">
        <f t="shared" si="67"/>
        <v>41623.25</v>
      </c>
    </row>
    <row r="708" spans="1:20" ht="33.75" x14ac:dyDescent="0.4">
      <c r="A708">
        <v>706</v>
      </c>
      <c r="B708" t="s">
        <v>1450</v>
      </c>
      <c r="C708" s="3" t="s">
        <v>1451</v>
      </c>
      <c r="D708" s="5">
        <v>108400</v>
      </c>
      <c r="E708">
        <v>138586</v>
      </c>
      <c r="F708" s="5">
        <f t="shared" si="68"/>
        <v>127.84686346863469</v>
      </c>
      <c r="G708" t="s">
        <v>20</v>
      </c>
      <c r="H708">
        <v>1345</v>
      </c>
      <c r="I708">
        <f t="shared" si="69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70"/>
        <v>technology</v>
      </c>
      <c r="R708" t="str">
        <f t="shared" si="71"/>
        <v>web</v>
      </c>
      <c r="S708" s="10">
        <f t="shared" si="66"/>
        <v>43471.25</v>
      </c>
      <c r="T708" s="8">
        <f t="shared" si="67"/>
        <v>43479.25</v>
      </c>
    </row>
    <row r="709" spans="1:20" ht="33.75" x14ac:dyDescent="0.4">
      <c r="A709">
        <v>707</v>
      </c>
      <c r="B709" t="s">
        <v>1452</v>
      </c>
      <c r="C709" s="3" t="s">
        <v>1453</v>
      </c>
      <c r="D709" s="5">
        <v>7300</v>
      </c>
      <c r="E709">
        <v>11579</v>
      </c>
      <c r="F709" s="5">
        <f t="shared" si="68"/>
        <v>158.61643835616439</v>
      </c>
      <c r="G709" t="s">
        <v>20</v>
      </c>
      <c r="H709">
        <v>168</v>
      </c>
      <c r="I709">
        <f t="shared" si="69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0"/>
        <v>film &amp; video</v>
      </c>
      <c r="R709" t="str">
        <f t="shared" si="71"/>
        <v>drama</v>
      </c>
      <c r="S709" s="10">
        <f t="shared" si="66"/>
        <v>43442.25</v>
      </c>
      <c r="T709" s="8">
        <f t="shared" si="67"/>
        <v>43478.25</v>
      </c>
    </row>
    <row r="710" spans="1:20" ht="19.5" x14ac:dyDescent="0.4">
      <c r="A710">
        <v>708</v>
      </c>
      <c r="B710" t="s">
        <v>1454</v>
      </c>
      <c r="C710" s="3" t="s">
        <v>1455</v>
      </c>
      <c r="D710" s="5">
        <v>1700</v>
      </c>
      <c r="E710">
        <v>12020</v>
      </c>
      <c r="F710" s="5">
        <f t="shared" si="68"/>
        <v>707.05882352941171</v>
      </c>
      <c r="G710" t="s">
        <v>20</v>
      </c>
      <c r="H710">
        <v>137</v>
      </c>
      <c r="I710">
        <f t="shared" si="69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0"/>
        <v>theater</v>
      </c>
      <c r="R710" t="str">
        <f t="shared" si="71"/>
        <v>plays</v>
      </c>
      <c r="S710" s="10">
        <f t="shared" si="66"/>
        <v>42877.208333333328</v>
      </c>
      <c r="T710" s="8">
        <f t="shared" si="67"/>
        <v>42887.208333333328</v>
      </c>
    </row>
    <row r="711" spans="1:20" ht="19.5" x14ac:dyDescent="0.4">
      <c r="A711">
        <v>709</v>
      </c>
      <c r="B711" t="s">
        <v>1456</v>
      </c>
      <c r="C711" s="3" t="s">
        <v>1457</v>
      </c>
      <c r="D711" s="5">
        <v>9800</v>
      </c>
      <c r="E711">
        <v>13954</v>
      </c>
      <c r="F711" s="5">
        <f t="shared" si="68"/>
        <v>142.38775510204081</v>
      </c>
      <c r="G711" t="s">
        <v>20</v>
      </c>
      <c r="H711">
        <v>186</v>
      </c>
      <c r="I711">
        <f t="shared" si="69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0"/>
        <v>theater</v>
      </c>
      <c r="R711" t="str">
        <f t="shared" si="71"/>
        <v>plays</v>
      </c>
      <c r="S711" s="10">
        <f t="shared" si="66"/>
        <v>41018.208333333336</v>
      </c>
      <c r="T711" s="8">
        <f t="shared" si="67"/>
        <v>41025.208333333336</v>
      </c>
    </row>
    <row r="712" spans="1:20" ht="33.75" x14ac:dyDescent="0.4">
      <c r="A712">
        <v>710</v>
      </c>
      <c r="B712" t="s">
        <v>1458</v>
      </c>
      <c r="C712" s="3" t="s">
        <v>1459</v>
      </c>
      <c r="D712" s="5">
        <v>4300</v>
      </c>
      <c r="E712">
        <v>6358</v>
      </c>
      <c r="F712" s="5">
        <f t="shared" si="68"/>
        <v>147.86046511627907</v>
      </c>
      <c r="G712" t="s">
        <v>20</v>
      </c>
      <c r="H712">
        <v>125</v>
      </c>
      <c r="I712">
        <f t="shared" si="69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0"/>
        <v>theater</v>
      </c>
      <c r="R712" t="str">
        <f t="shared" si="71"/>
        <v>plays</v>
      </c>
      <c r="S712" s="10">
        <f t="shared" si="66"/>
        <v>43295.208333333328</v>
      </c>
      <c r="T712" s="8">
        <f t="shared" si="67"/>
        <v>43302.208333333328</v>
      </c>
    </row>
    <row r="713" spans="1:20" ht="33.75" x14ac:dyDescent="0.4">
      <c r="A713">
        <v>711</v>
      </c>
      <c r="B713" t="s">
        <v>1460</v>
      </c>
      <c r="C713" s="3" t="s">
        <v>1461</v>
      </c>
      <c r="D713" s="5">
        <v>6200</v>
      </c>
      <c r="E713">
        <v>1260</v>
      </c>
      <c r="F713" s="5">
        <f t="shared" si="68"/>
        <v>20.322580645161288</v>
      </c>
      <c r="G713" t="s">
        <v>14</v>
      </c>
      <c r="H713">
        <v>14</v>
      </c>
      <c r="I713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70"/>
        <v>theater</v>
      </c>
      <c r="R713" t="str">
        <f t="shared" si="71"/>
        <v>plays</v>
      </c>
      <c r="S713" s="10">
        <f t="shared" si="66"/>
        <v>42393.25</v>
      </c>
      <c r="T713" s="8">
        <f t="shared" si="67"/>
        <v>42395.25</v>
      </c>
    </row>
    <row r="714" spans="1:20" ht="33.75" x14ac:dyDescent="0.4">
      <c r="A714">
        <v>712</v>
      </c>
      <c r="B714" t="s">
        <v>1462</v>
      </c>
      <c r="C714" s="3" t="s">
        <v>1463</v>
      </c>
      <c r="D714" s="5">
        <v>800</v>
      </c>
      <c r="E714">
        <v>14725</v>
      </c>
      <c r="F714" s="5">
        <f t="shared" si="68"/>
        <v>1840.625</v>
      </c>
      <c r="G714" t="s">
        <v>20</v>
      </c>
      <c r="H714">
        <v>202</v>
      </c>
      <c r="I714">
        <f t="shared" si="69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0"/>
        <v>theater</v>
      </c>
      <c r="R714" t="str">
        <f t="shared" si="71"/>
        <v>plays</v>
      </c>
      <c r="S714" s="10">
        <f t="shared" si="66"/>
        <v>42559.208333333328</v>
      </c>
      <c r="T714" s="8">
        <f t="shared" si="67"/>
        <v>42600.208333333328</v>
      </c>
    </row>
    <row r="715" spans="1:20" ht="19.5" x14ac:dyDescent="0.4">
      <c r="A715">
        <v>713</v>
      </c>
      <c r="B715" t="s">
        <v>1464</v>
      </c>
      <c r="C715" s="3" t="s">
        <v>1465</v>
      </c>
      <c r="D715" s="5">
        <v>6900</v>
      </c>
      <c r="E715">
        <v>11174</v>
      </c>
      <c r="F715" s="5">
        <f t="shared" si="68"/>
        <v>161.94202898550725</v>
      </c>
      <c r="G715" t="s">
        <v>20</v>
      </c>
      <c r="H715">
        <v>103</v>
      </c>
      <c r="I715">
        <f t="shared" si="69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0"/>
        <v>publishing</v>
      </c>
      <c r="R715" t="str">
        <f t="shared" si="71"/>
        <v>radio &amp; podcasts</v>
      </c>
      <c r="S715" s="10">
        <f t="shared" si="66"/>
        <v>42604.208333333328</v>
      </c>
      <c r="T715" s="8">
        <f t="shared" si="67"/>
        <v>42616.208333333328</v>
      </c>
    </row>
    <row r="716" spans="1:20" ht="19.5" x14ac:dyDescent="0.4">
      <c r="A716">
        <v>714</v>
      </c>
      <c r="B716" t="s">
        <v>1466</v>
      </c>
      <c r="C716" s="3" t="s">
        <v>1467</v>
      </c>
      <c r="D716" s="5">
        <v>38500</v>
      </c>
      <c r="E716">
        <v>182036</v>
      </c>
      <c r="F716" s="5">
        <f t="shared" si="68"/>
        <v>472.82077922077923</v>
      </c>
      <c r="G716" t="s">
        <v>20</v>
      </c>
      <c r="H716">
        <v>1785</v>
      </c>
      <c r="I716">
        <f t="shared" si="69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0"/>
        <v>music</v>
      </c>
      <c r="R716" t="str">
        <f t="shared" si="71"/>
        <v>rock</v>
      </c>
      <c r="S716" s="10">
        <f t="shared" si="66"/>
        <v>41870.208333333336</v>
      </c>
      <c r="T716" s="8">
        <f t="shared" si="67"/>
        <v>41871.208333333336</v>
      </c>
    </row>
    <row r="717" spans="1:20" ht="19.5" x14ac:dyDescent="0.4">
      <c r="A717">
        <v>715</v>
      </c>
      <c r="B717" t="s">
        <v>1468</v>
      </c>
      <c r="C717" s="3" t="s">
        <v>1469</v>
      </c>
      <c r="D717" s="5">
        <v>118000</v>
      </c>
      <c r="E717">
        <v>28870</v>
      </c>
      <c r="F717" s="5">
        <f t="shared" si="68"/>
        <v>24.466101694915253</v>
      </c>
      <c r="G717" t="s">
        <v>14</v>
      </c>
      <c r="H717">
        <v>656</v>
      </c>
      <c r="I717">
        <f t="shared" si="69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70"/>
        <v>games</v>
      </c>
      <c r="R717" t="str">
        <f t="shared" si="71"/>
        <v>mobile games</v>
      </c>
      <c r="S717" s="10">
        <f t="shared" si="66"/>
        <v>40397.208333333336</v>
      </c>
      <c r="T717" s="8">
        <f t="shared" si="67"/>
        <v>40402.208333333336</v>
      </c>
    </row>
    <row r="718" spans="1:20" ht="19.5" x14ac:dyDescent="0.4">
      <c r="A718">
        <v>716</v>
      </c>
      <c r="B718" t="s">
        <v>1470</v>
      </c>
      <c r="C718" s="3" t="s">
        <v>1471</v>
      </c>
      <c r="D718" s="5">
        <v>2000</v>
      </c>
      <c r="E718">
        <v>10353</v>
      </c>
      <c r="F718" s="5">
        <f t="shared" si="68"/>
        <v>517.65</v>
      </c>
      <c r="G718" t="s">
        <v>20</v>
      </c>
      <c r="H718">
        <v>157</v>
      </c>
      <c r="I718">
        <f t="shared" si="69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0"/>
        <v>theater</v>
      </c>
      <c r="R718" t="str">
        <f t="shared" si="71"/>
        <v>plays</v>
      </c>
      <c r="S718" s="10">
        <f t="shared" si="66"/>
        <v>41465.208333333336</v>
      </c>
      <c r="T718" s="8">
        <f t="shared" si="67"/>
        <v>41493.208333333336</v>
      </c>
    </row>
    <row r="719" spans="1:20" ht="33.75" x14ac:dyDescent="0.4">
      <c r="A719">
        <v>717</v>
      </c>
      <c r="B719" t="s">
        <v>1472</v>
      </c>
      <c r="C719" s="3" t="s">
        <v>1473</v>
      </c>
      <c r="D719" s="5">
        <v>5600</v>
      </c>
      <c r="E719">
        <v>13868</v>
      </c>
      <c r="F719" s="5">
        <f t="shared" si="68"/>
        <v>247.64285714285714</v>
      </c>
      <c r="G719" t="s">
        <v>20</v>
      </c>
      <c r="H719">
        <v>555</v>
      </c>
      <c r="I719">
        <f t="shared" si="69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0"/>
        <v>film &amp; video</v>
      </c>
      <c r="R719" t="str">
        <f t="shared" si="71"/>
        <v>documentary</v>
      </c>
      <c r="S719" s="10">
        <f t="shared" si="66"/>
        <v>40777.208333333336</v>
      </c>
      <c r="T719" s="8">
        <f t="shared" si="67"/>
        <v>40798.208333333336</v>
      </c>
    </row>
    <row r="720" spans="1:20" ht="19.5" x14ac:dyDescent="0.4">
      <c r="A720">
        <v>718</v>
      </c>
      <c r="B720" t="s">
        <v>1474</v>
      </c>
      <c r="C720" s="3" t="s">
        <v>1475</v>
      </c>
      <c r="D720" s="5">
        <v>8300</v>
      </c>
      <c r="E720">
        <v>8317</v>
      </c>
      <c r="F720" s="5">
        <f t="shared" si="68"/>
        <v>100.20481927710843</v>
      </c>
      <c r="G720" t="s">
        <v>20</v>
      </c>
      <c r="H720">
        <v>297</v>
      </c>
      <c r="I720">
        <f t="shared" si="69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0"/>
        <v>technology</v>
      </c>
      <c r="R720" t="str">
        <f t="shared" si="71"/>
        <v>wearables</v>
      </c>
      <c r="S720" s="10">
        <f t="shared" si="66"/>
        <v>41442.208333333336</v>
      </c>
      <c r="T720" s="8">
        <f t="shared" si="67"/>
        <v>41468.208333333336</v>
      </c>
    </row>
    <row r="721" spans="1:20" ht="19.5" x14ac:dyDescent="0.4">
      <c r="A721">
        <v>719</v>
      </c>
      <c r="B721" t="s">
        <v>1476</v>
      </c>
      <c r="C721" s="3" t="s">
        <v>1477</v>
      </c>
      <c r="D721" s="5">
        <v>6900</v>
      </c>
      <c r="E721">
        <v>10557</v>
      </c>
      <c r="F721" s="5">
        <f t="shared" si="68"/>
        <v>153</v>
      </c>
      <c r="G721" t="s">
        <v>20</v>
      </c>
      <c r="H721">
        <v>123</v>
      </c>
      <c r="I721">
        <f t="shared" si="69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0"/>
        <v>publishing</v>
      </c>
      <c r="R721" t="str">
        <f t="shared" si="71"/>
        <v>fiction</v>
      </c>
      <c r="S721" s="10">
        <f t="shared" si="66"/>
        <v>41058.208333333336</v>
      </c>
      <c r="T721" s="8">
        <f t="shared" si="67"/>
        <v>41069.208333333336</v>
      </c>
    </row>
    <row r="722" spans="1:20" ht="33.75" x14ac:dyDescent="0.4">
      <c r="A722">
        <v>720</v>
      </c>
      <c r="B722" t="s">
        <v>1478</v>
      </c>
      <c r="C722" s="3" t="s">
        <v>1479</v>
      </c>
      <c r="D722" s="5">
        <v>8700</v>
      </c>
      <c r="E722">
        <v>3227</v>
      </c>
      <c r="F722" s="5">
        <f t="shared" si="68"/>
        <v>37.091954022988503</v>
      </c>
      <c r="G722" t="s">
        <v>74</v>
      </c>
      <c r="H722">
        <v>38</v>
      </c>
      <c r="I722">
        <f t="shared" si="69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0"/>
        <v>theater</v>
      </c>
      <c r="R722" t="str">
        <f t="shared" si="71"/>
        <v>plays</v>
      </c>
      <c r="S722" s="10">
        <f t="shared" si="66"/>
        <v>43152.25</v>
      </c>
      <c r="T722" s="8">
        <f t="shared" si="67"/>
        <v>43166.25</v>
      </c>
    </row>
    <row r="723" spans="1:20" ht="19.5" x14ac:dyDescent="0.4">
      <c r="A723">
        <v>721</v>
      </c>
      <c r="B723" t="s">
        <v>1480</v>
      </c>
      <c r="C723" s="3" t="s">
        <v>1481</v>
      </c>
      <c r="D723" s="5">
        <v>123600</v>
      </c>
      <c r="E723">
        <v>5429</v>
      </c>
      <c r="F723" s="5">
        <f t="shared" si="68"/>
        <v>4.392394822006473</v>
      </c>
      <c r="G723" t="s">
        <v>74</v>
      </c>
      <c r="H723">
        <v>60</v>
      </c>
      <c r="I723">
        <f t="shared" si="69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0"/>
        <v>music</v>
      </c>
      <c r="R723" t="str">
        <f t="shared" si="71"/>
        <v>rock</v>
      </c>
      <c r="S723" s="10">
        <f t="shared" si="66"/>
        <v>43194.208333333328</v>
      </c>
      <c r="T723" s="8">
        <f t="shared" si="67"/>
        <v>43200.208333333328</v>
      </c>
    </row>
    <row r="724" spans="1:20" ht="19.5" x14ac:dyDescent="0.4">
      <c r="A724">
        <v>722</v>
      </c>
      <c r="B724" t="s">
        <v>1482</v>
      </c>
      <c r="C724" s="3" t="s">
        <v>1483</v>
      </c>
      <c r="D724" s="5">
        <v>48500</v>
      </c>
      <c r="E724">
        <v>75906</v>
      </c>
      <c r="F724" s="5">
        <f t="shared" si="68"/>
        <v>156.50721649484535</v>
      </c>
      <c r="G724" t="s">
        <v>20</v>
      </c>
      <c r="H724">
        <v>3036</v>
      </c>
      <c r="I724">
        <f t="shared" si="69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0"/>
        <v>film &amp; video</v>
      </c>
      <c r="R724" t="str">
        <f t="shared" si="71"/>
        <v>documentary</v>
      </c>
      <c r="S724" s="10">
        <f t="shared" si="66"/>
        <v>43045.25</v>
      </c>
      <c r="T724" s="8">
        <f t="shared" si="67"/>
        <v>43072.25</v>
      </c>
    </row>
    <row r="725" spans="1:20" ht="19.5" x14ac:dyDescent="0.4">
      <c r="A725">
        <v>723</v>
      </c>
      <c r="B725" t="s">
        <v>1484</v>
      </c>
      <c r="C725" s="3" t="s">
        <v>1485</v>
      </c>
      <c r="D725" s="5">
        <v>4900</v>
      </c>
      <c r="E725">
        <v>13250</v>
      </c>
      <c r="F725" s="5">
        <f t="shared" si="68"/>
        <v>270.40816326530609</v>
      </c>
      <c r="G725" t="s">
        <v>20</v>
      </c>
      <c r="H725">
        <v>144</v>
      </c>
      <c r="I725">
        <f t="shared" si="69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0"/>
        <v>theater</v>
      </c>
      <c r="R725" t="str">
        <f t="shared" si="71"/>
        <v>plays</v>
      </c>
      <c r="S725" s="10">
        <f t="shared" si="66"/>
        <v>42431.25</v>
      </c>
      <c r="T725" s="8">
        <f t="shared" si="67"/>
        <v>42452.208333333328</v>
      </c>
    </row>
    <row r="726" spans="1:20" ht="33.75" x14ac:dyDescent="0.4">
      <c r="A726">
        <v>724</v>
      </c>
      <c r="B726" t="s">
        <v>1486</v>
      </c>
      <c r="C726" s="3" t="s">
        <v>1487</v>
      </c>
      <c r="D726" s="5">
        <v>8400</v>
      </c>
      <c r="E726">
        <v>11261</v>
      </c>
      <c r="F726" s="5">
        <f t="shared" si="68"/>
        <v>134.05952380952382</v>
      </c>
      <c r="G726" t="s">
        <v>20</v>
      </c>
      <c r="H726">
        <v>121</v>
      </c>
      <c r="I726">
        <f t="shared" si="69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0"/>
        <v>theater</v>
      </c>
      <c r="R726" t="str">
        <f t="shared" si="71"/>
        <v>plays</v>
      </c>
      <c r="S726" s="10">
        <f t="shared" si="66"/>
        <v>41934.208333333336</v>
      </c>
      <c r="T726" s="8">
        <f t="shared" si="67"/>
        <v>41936.208333333336</v>
      </c>
    </row>
    <row r="727" spans="1:20" ht="19.5" x14ac:dyDescent="0.4">
      <c r="A727">
        <v>725</v>
      </c>
      <c r="B727" t="s">
        <v>1488</v>
      </c>
      <c r="C727" s="3" t="s">
        <v>1489</v>
      </c>
      <c r="D727" s="5">
        <v>193200</v>
      </c>
      <c r="E727">
        <v>97369</v>
      </c>
      <c r="F727" s="5">
        <f t="shared" si="68"/>
        <v>50.398033126293996</v>
      </c>
      <c r="G727" t="s">
        <v>14</v>
      </c>
      <c r="H727">
        <v>1596</v>
      </c>
      <c r="I727">
        <f t="shared" si="69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70"/>
        <v>games</v>
      </c>
      <c r="R727" t="str">
        <f t="shared" si="71"/>
        <v>mobile games</v>
      </c>
      <c r="S727" s="10">
        <f t="shared" si="66"/>
        <v>41958.25</v>
      </c>
      <c r="T727" s="8">
        <f t="shared" si="67"/>
        <v>41960.25</v>
      </c>
    </row>
    <row r="728" spans="1:20" ht="19.5" x14ac:dyDescent="0.4">
      <c r="A728">
        <v>726</v>
      </c>
      <c r="B728" t="s">
        <v>1490</v>
      </c>
      <c r="C728" s="3" t="s">
        <v>1491</v>
      </c>
      <c r="D728" s="5">
        <v>54300</v>
      </c>
      <c r="E728">
        <v>48227</v>
      </c>
      <c r="F728" s="5">
        <f t="shared" si="68"/>
        <v>88.815837937384899</v>
      </c>
      <c r="G728" t="s">
        <v>74</v>
      </c>
      <c r="H728">
        <v>524</v>
      </c>
      <c r="I728">
        <f t="shared" si="69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70"/>
        <v>theater</v>
      </c>
      <c r="R728" t="str">
        <f t="shared" si="71"/>
        <v>plays</v>
      </c>
      <c r="S728" s="10">
        <f t="shared" si="66"/>
        <v>40476.208333333336</v>
      </c>
      <c r="T728" s="8">
        <f t="shared" si="67"/>
        <v>40482.208333333336</v>
      </c>
    </row>
    <row r="729" spans="1:20" ht="19.5" x14ac:dyDescent="0.4">
      <c r="A729">
        <v>727</v>
      </c>
      <c r="B729" t="s">
        <v>1492</v>
      </c>
      <c r="C729" s="3" t="s">
        <v>1493</v>
      </c>
      <c r="D729" s="5">
        <v>8900</v>
      </c>
      <c r="E729">
        <v>14685</v>
      </c>
      <c r="F729" s="5">
        <f t="shared" si="68"/>
        <v>165</v>
      </c>
      <c r="G729" t="s">
        <v>20</v>
      </c>
      <c r="H729">
        <v>181</v>
      </c>
      <c r="I729">
        <f t="shared" si="69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70"/>
        <v>technology</v>
      </c>
      <c r="R729" t="str">
        <f t="shared" si="71"/>
        <v>web</v>
      </c>
      <c r="S729" s="10">
        <f t="shared" si="66"/>
        <v>43485.25</v>
      </c>
      <c r="T729" s="8">
        <f t="shared" si="67"/>
        <v>43543.208333333328</v>
      </c>
    </row>
    <row r="730" spans="1:20" ht="33.75" x14ac:dyDescent="0.4">
      <c r="A730">
        <v>728</v>
      </c>
      <c r="B730" t="s">
        <v>1494</v>
      </c>
      <c r="C730" s="3" t="s">
        <v>1495</v>
      </c>
      <c r="D730" s="5">
        <v>4200</v>
      </c>
      <c r="E730">
        <v>735</v>
      </c>
      <c r="F730" s="5">
        <f t="shared" si="68"/>
        <v>17.5</v>
      </c>
      <c r="G730" t="s">
        <v>14</v>
      </c>
      <c r="H730">
        <v>10</v>
      </c>
      <c r="I730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70"/>
        <v>theater</v>
      </c>
      <c r="R730" t="str">
        <f t="shared" si="71"/>
        <v>plays</v>
      </c>
      <c r="S730" s="10">
        <f t="shared" si="66"/>
        <v>42515.208333333328</v>
      </c>
      <c r="T730" s="8">
        <f t="shared" si="67"/>
        <v>42526.208333333328</v>
      </c>
    </row>
    <row r="731" spans="1:20" ht="33.75" x14ac:dyDescent="0.4">
      <c r="A731">
        <v>729</v>
      </c>
      <c r="B731" t="s">
        <v>1496</v>
      </c>
      <c r="C731" s="3" t="s">
        <v>1497</v>
      </c>
      <c r="D731" s="5">
        <v>5600</v>
      </c>
      <c r="E731">
        <v>10397</v>
      </c>
      <c r="F731" s="5">
        <f t="shared" si="68"/>
        <v>185.66071428571428</v>
      </c>
      <c r="G731" t="s">
        <v>20</v>
      </c>
      <c r="H731">
        <v>122</v>
      </c>
      <c r="I731">
        <f t="shared" si="69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70"/>
        <v>film &amp; video</v>
      </c>
      <c r="R731" t="str">
        <f t="shared" si="71"/>
        <v>drama</v>
      </c>
      <c r="S731" s="10">
        <f t="shared" si="66"/>
        <v>41309.25</v>
      </c>
      <c r="T731" s="8">
        <f t="shared" si="67"/>
        <v>41311.25</v>
      </c>
    </row>
    <row r="732" spans="1:20" ht="19.5" x14ac:dyDescent="0.4">
      <c r="A732">
        <v>730</v>
      </c>
      <c r="B732" t="s">
        <v>1498</v>
      </c>
      <c r="C732" s="3" t="s">
        <v>1499</v>
      </c>
      <c r="D732" s="5">
        <v>28800</v>
      </c>
      <c r="E732">
        <v>118847</v>
      </c>
      <c r="F732" s="5">
        <f t="shared" si="68"/>
        <v>412.6631944444444</v>
      </c>
      <c r="G732" t="s">
        <v>20</v>
      </c>
      <c r="H732">
        <v>1071</v>
      </c>
      <c r="I732">
        <f t="shared" si="69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70"/>
        <v>technology</v>
      </c>
      <c r="R732" t="str">
        <f t="shared" si="71"/>
        <v>wearables</v>
      </c>
      <c r="S732" s="10">
        <f t="shared" si="66"/>
        <v>42147.208333333328</v>
      </c>
      <c r="T732" s="8">
        <f t="shared" si="67"/>
        <v>42153.208333333328</v>
      </c>
    </row>
    <row r="733" spans="1:20" ht="19.5" x14ac:dyDescent="0.4">
      <c r="A733">
        <v>731</v>
      </c>
      <c r="B733" t="s">
        <v>1500</v>
      </c>
      <c r="C733" s="3" t="s">
        <v>1501</v>
      </c>
      <c r="D733" s="5">
        <v>8000</v>
      </c>
      <c r="E733">
        <v>7220</v>
      </c>
      <c r="F733" s="5">
        <f t="shared" si="68"/>
        <v>90.25</v>
      </c>
      <c r="G733" t="s">
        <v>74</v>
      </c>
      <c r="H733">
        <v>219</v>
      </c>
      <c r="I733">
        <f t="shared" si="69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70"/>
        <v>technology</v>
      </c>
      <c r="R733" t="str">
        <f t="shared" si="71"/>
        <v>web</v>
      </c>
      <c r="S733" s="10">
        <f t="shared" si="66"/>
        <v>42939.208333333328</v>
      </c>
      <c r="T733" s="8">
        <f t="shared" si="67"/>
        <v>42940.208333333328</v>
      </c>
    </row>
    <row r="734" spans="1:20" ht="19.5" x14ac:dyDescent="0.4">
      <c r="A734">
        <v>732</v>
      </c>
      <c r="B734" t="s">
        <v>1502</v>
      </c>
      <c r="C734" s="3" t="s">
        <v>1503</v>
      </c>
      <c r="D734" s="5">
        <v>117000</v>
      </c>
      <c r="E734">
        <v>107622</v>
      </c>
      <c r="F734" s="5">
        <f t="shared" si="68"/>
        <v>91.984615384615381</v>
      </c>
      <c r="G734" t="s">
        <v>14</v>
      </c>
      <c r="H734">
        <v>1121</v>
      </c>
      <c r="I734">
        <f t="shared" si="69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70"/>
        <v>music</v>
      </c>
      <c r="R734" t="str">
        <f t="shared" si="71"/>
        <v>rock</v>
      </c>
      <c r="S734" s="10">
        <f t="shared" si="66"/>
        <v>42816.208333333328</v>
      </c>
      <c r="T734" s="8">
        <f t="shared" si="67"/>
        <v>42839.208333333328</v>
      </c>
    </row>
    <row r="735" spans="1:20" ht="19.5" x14ac:dyDescent="0.4">
      <c r="A735">
        <v>733</v>
      </c>
      <c r="B735" t="s">
        <v>1504</v>
      </c>
      <c r="C735" s="3" t="s">
        <v>1505</v>
      </c>
      <c r="D735" s="5">
        <v>15800</v>
      </c>
      <c r="E735">
        <v>83267</v>
      </c>
      <c r="F735" s="5">
        <f t="shared" si="68"/>
        <v>527.00632911392404</v>
      </c>
      <c r="G735" t="s">
        <v>20</v>
      </c>
      <c r="H735">
        <v>980</v>
      </c>
      <c r="I735">
        <f t="shared" si="69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70"/>
        <v>music</v>
      </c>
      <c r="R735" t="str">
        <f t="shared" si="71"/>
        <v>metal</v>
      </c>
      <c r="S735" s="10">
        <f t="shared" si="66"/>
        <v>41844.208333333336</v>
      </c>
      <c r="T735" s="8">
        <f t="shared" si="67"/>
        <v>41857.208333333336</v>
      </c>
    </row>
    <row r="736" spans="1:20" ht="19.5" x14ac:dyDescent="0.4">
      <c r="A736">
        <v>734</v>
      </c>
      <c r="B736" t="s">
        <v>1506</v>
      </c>
      <c r="C736" s="3" t="s">
        <v>1507</v>
      </c>
      <c r="D736" s="5">
        <v>4200</v>
      </c>
      <c r="E736">
        <v>13404</v>
      </c>
      <c r="F736" s="5">
        <f t="shared" si="68"/>
        <v>319.14285714285711</v>
      </c>
      <c r="G736" t="s">
        <v>20</v>
      </c>
      <c r="H736">
        <v>536</v>
      </c>
      <c r="I736">
        <f t="shared" si="69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70"/>
        <v>theater</v>
      </c>
      <c r="R736" t="str">
        <f t="shared" si="71"/>
        <v>plays</v>
      </c>
      <c r="S736" s="10">
        <f t="shared" si="66"/>
        <v>42763.25</v>
      </c>
      <c r="T736" s="8">
        <f t="shared" si="67"/>
        <v>42775.25</v>
      </c>
    </row>
    <row r="737" spans="1:20" ht="33.75" x14ac:dyDescent="0.4">
      <c r="A737">
        <v>735</v>
      </c>
      <c r="B737" t="s">
        <v>1508</v>
      </c>
      <c r="C737" s="3" t="s">
        <v>1509</v>
      </c>
      <c r="D737" s="5">
        <v>37100</v>
      </c>
      <c r="E737">
        <v>131404</v>
      </c>
      <c r="F737" s="5">
        <f t="shared" si="68"/>
        <v>354.18867924528303</v>
      </c>
      <c r="G737" t="s">
        <v>20</v>
      </c>
      <c r="H737">
        <v>1991</v>
      </c>
      <c r="I737">
        <f t="shared" si="69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70"/>
        <v>photography</v>
      </c>
      <c r="R737" t="str">
        <f t="shared" si="71"/>
        <v>photography books</v>
      </c>
      <c r="S737" s="10">
        <f t="shared" si="66"/>
        <v>42459.208333333328</v>
      </c>
      <c r="T737" s="8">
        <f t="shared" si="67"/>
        <v>42466.208333333328</v>
      </c>
    </row>
    <row r="738" spans="1:20" ht="19.5" x14ac:dyDescent="0.4">
      <c r="A738">
        <v>736</v>
      </c>
      <c r="B738" t="s">
        <v>1510</v>
      </c>
      <c r="C738" s="3" t="s">
        <v>1511</v>
      </c>
      <c r="D738" s="5">
        <v>7700</v>
      </c>
      <c r="E738">
        <v>2533</v>
      </c>
      <c r="F738" s="5">
        <f t="shared" si="68"/>
        <v>32.896103896103895</v>
      </c>
      <c r="G738" t="s">
        <v>74</v>
      </c>
      <c r="H738">
        <v>29</v>
      </c>
      <c r="I738">
        <f t="shared" si="69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70"/>
        <v>publishing</v>
      </c>
      <c r="R738" t="str">
        <f t="shared" si="71"/>
        <v>nonfiction</v>
      </c>
      <c r="S738" s="10">
        <f t="shared" si="66"/>
        <v>42055.25</v>
      </c>
      <c r="T738" s="8">
        <f t="shared" si="67"/>
        <v>42059.25</v>
      </c>
    </row>
    <row r="739" spans="1:20" ht="33.75" x14ac:dyDescent="0.4">
      <c r="A739">
        <v>737</v>
      </c>
      <c r="B739" t="s">
        <v>1512</v>
      </c>
      <c r="C739" s="3" t="s">
        <v>1513</v>
      </c>
      <c r="D739" s="5">
        <v>3700</v>
      </c>
      <c r="E739">
        <v>5028</v>
      </c>
      <c r="F739" s="5">
        <f t="shared" si="68"/>
        <v>135.8918918918919</v>
      </c>
      <c r="G739" t="s">
        <v>20</v>
      </c>
      <c r="H739">
        <v>180</v>
      </c>
      <c r="I739">
        <f t="shared" si="69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70"/>
        <v>music</v>
      </c>
      <c r="R739" t="str">
        <f t="shared" si="71"/>
        <v>indie rock</v>
      </c>
      <c r="S739" s="10">
        <f t="shared" si="66"/>
        <v>42685.25</v>
      </c>
      <c r="T739" s="8">
        <f t="shared" si="67"/>
        <v>42697.25</v>
      </c>
    </row>
    <row r="740" spans="1:20" ht="19.5" x14ac:dyDescent="0.4">
      <c r="A740">
        <v>738</v>
      </c>
      <c r="B740" t="s">
        <v>1032</v>
      </c>
      <c r="C740" s="3" t="s">
        <v>1514</v>
      </c>
      <c r="D740" s="5">
        <v>74700</v>
      </c>
      <c r="E740">
        <v>1557</v>
      </c>
      <c r="F740" s="5">
        <f t="shared" si="68"/>
        <v>2.0843373493975905</v>
      </c>
      <c r="G740" t="s">
        <v>14</v>
      </c>
      <c r="H740">
        <v>15</v>
      </c>
      <c r="I740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70"/>
        <v>theater</v>
      </c>
      <c r="R740" t="str">
        <f t="shared" si="71"/>
        <v>plays</v>
      </c>
      <c r="S740" s="10">
        <f t="shared" si="66"/>
        <v>41959.25</v>
      </c>
      <c r="T740" s="8">
        <f t="shared" si="67"/>
        <v>41981.25</v>
      </c>
    </row>
    <row r="741" spans="1:20" ht="19.5" x14ac:dyDescent="0.4">
      <c r="A741">
        <v>739</v>
      </c>
      <c r="B741" t="s">
        <v>1515</v>
      </c>
      <c r="C741" s="3" t="s">
        <v>1516</v>
      </c>
      <c r="D741" s="5">
        <v>10000</v>
      </c>
      <c r="E741">
        <v>6100</v>
      </c>
      <c r="F741" s="5">
        <f t="shared" si="68"/>
        <v>61</v>
      </c>
      <c r="G741" t="s">
        <v>14</v>
      </c>
      <c r="H741">
        <v>191</v>
      </c>
      <c r="I741">
        <f t="shared" si="69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70"/>
        <v>music</v>
      </c>
      <c r="R741" t="str">
        <f t="shared" si="71"/>
        <v>indie rock</v>
      </c>
      <c r="S741" s="10">
        <f t="shared" si="66"/>
        <v>41089.208333333336</v>
      </c>
      <c r="T741" s="8">
        <f t="shared" si="67"/>
        <v>41090.208333333336</v>
      </c>
    </row>
    <row r="742" spans="1:20" ht="19.5" x14ac:dyDescent="0.4">
      <c r="A742">
        <v>740</v>
      </c>
      <c r="B742" t="s">
        <v>1517</v>
      </c>
      <c r="C742" s="3" t="s">
        <v>1518</v>
      </c>
      <c r="D742" s="5">
        <v>5300</v>
      </c>
      <c r="E742">
        <v>1592</v>
      </c>
      <c r="F742" s="5">
        <f t="shared" si="68"/>
        <v>30.037735849056602</v>
      </c>
      <c r="G742" t="s">
        <v>14</v>
      </c>
      <c r="H742">
        <v>16</v>
      </c>
      <c r="I742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70"/>
        <v>theater</v>
      </c>
      <c r="R742" t="str">
        <f t="shared" si="71"/>
        <v>plays</v>
      </c>
      <c r="S742" s="10">
        <f t="shared" si="66"/>
        <v>42769.25</v>
      </c>
      <c r="T742" s="8">
        <f t="shared" si="67"/>
        <v>42772.25</v>
      </c>
    </row>
    <row r="743" spans="1:20" ht="19.5" x14ac:dyDescent="0.4">
      <c r="A743">
        <v>741</v>
      </c>
      <c r="B743" t="s">
        <v>628</v>
      </c>
      <c r="C743" s="3" t="s">
        <v>1519</v>
      </c>
      <c r="D743" s="5">
        <v>1200</v>
      </c>
      <c r="E743">
        <v>14150</v>
      </c>
      <c r="F743" s="5">
        <f t="shared" si="68"/>
        <v>1179.1666666666665</v>
      </c>
      <c r="G743" t="s">
        <v>20</v>
      </c>
      <c r="H743">
        <v>130</v>
      </c>
      <c r="I743">
        <f t="shared" si="69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70"/>
        <v>theater</v>
      </c>
      <c r="R743" t="str">
        <f t="shared" si="71"/>
        <v>plays</v>
      </c>
      <c r="S743" s="10">
        <f t="shared" si="66"/>
        <v>40321.208333333336</v>
      </c>
      <c r="T743" s="8">
        <f t="shared" si="67"/>
        <v>40322.208333333336</v>
      </c>
    </row>
    <row r="744" spans="1:20" ht="19.5" x14ac:dyDescent="0.4">
      <c r="A744">
        <v>742</v>
      </c>
      <c r="B744" t="s">
        <v>1520</v>
      </c>
      <c r="C744" s="3" t="s">
        <v>1521</v>
      </c>
      <c r="D744" s="5">
        <v>1200</v>
      </c>
      <c r="E744">
        <v>13513</v>
      </c>
      <c r="F744" s="5">
        <f t="shared" si="68"/>
        <v>1126.0833333333335</v>
      </c>
      <c r="G744" t="s">
        <v>20</v>
      </c>
      <c r="H744">
        <v>122</v>
      </c>
      <c r="I744">
        <f t="shared" si="69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70"/>
        <v>music</v>
      </c>
      <c r="R744" t="str">
        <f t="shared" si="71"/>
        <v>electric music</v>
      </c>
      <c r="S744" s="10">
        <f t="shared" si="66"/>
        <v>40197.25</v>
      </c>
      <c r="T744" s="8">
        <f t="shared" si="67"/>
        <v>40239.25</v>
      </c>
    </row>
    <row r="745" spans="1:20" ht="33.75" x14ac:dyDescent="0.4">
      <c r="A745">
        <v>743</v>
      </c>
      <c r="B745" t="s">
        <v>1522</v>
      </c>
      <c r="C745" s="3" t="s">
        <v>1523</v>
      </c>
      <c r="D745" s="5">
        <v>3900</v>
      </c>
      <c r="E745">
        <v>504</v>
      </c>
      <c r="F745" s="5">
        <f t="shared" si="68"/>
        <v>12.923076923076923</v>
      </c>
      <c r="G745" t="s">
        <v>14</v>
      </c>
      <c r="H745">
        <v>17</v>
      </c>
      <c r="I745">
        <f t="shared" si="69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70"/>
        <v>theater</v>
      </c>
      <c r="R745" t="str">
        <f t="shared" si="71"/>
        <v>plays</v>
      </c>
      <c r="S745" s="10">
        <f t="shared" si="66"/>
        <v>42298.208333333328</v>
      </c>
      <c r="T745" s="8">
        <f t="shared" si="67"/>
        <v>42304.208333333328</v>
      </c>
    </row>
    <row r="746" spans="1:20" ht="19.5" x14ac:dyDescent="0.4">
      <c r="A746">
        <v>744</v>
      </c>
      <c r="B746" t="s">
        <v>1524</v>
      </c>
      <c r="C746" s="3" t="s">
        <v>1525</v>
      </c>
      <c r="D746" s="5">
        <v>2000</v>
      </c>
      <c r="E746">
        <v>14240</v>
      </c>
      <c r="F746" s="5">
        <f t="shared" si="68"/>
        <v>712</v>
      </c>
      <c r="G746" t="s">
        <v>20</v>
      </c>
      <c r="H746">
        <v>140</v>
      </c>
      <c r="I746">
        <f t="shared" si="69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70"/>
        <v>theater</v>
      </c>
      <c r="R746" t="str">
        <f t="shared" si="71"/>
        <v>plays</v>
      </c>
      <c r="S746" s="10">
        <f t="shared" si="66"/>
        <v>43322.208333333328</v>
      </c>
      <c r="T746" s="8">
        <f t="shared" si="67"/>
        <v>43324.208333333328</v>
      </c>
    </row>
    <row r="747" spans="1:20" ht="33.75" x14ac:dyDescent="0.4">
      <c r="A747">
        <v>745</v>
      </c>
      <c r="B747" t="s">
        <v>1526</v>
      </c>
      <c r="C747" s="3" t="s">
        <v>1527</v>
      </c>
      <c r="D747" s="5">
        <v>6900</v>
      </c>
      <c r="E747">
        <v>2091</v>
      </c>
      <c r="F747" s="5">
        <f t="shared" si="68"/>
        <v>30.304347826086957</v>
      </c>
      <c r="G747" t="s">
        <v>14</v>
      </c>
      <c r="H747">
        <v>34</v>
      </c>
      <c r="I747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70"/>
        <v>technology</v>
      </c>
      <c r="R747" t="str">
        <f t="shared" si="71"/>
        <v>wearables</v>
      </c>
      <c r="S747" s="10">
        <f t="shared" si="66"/>
        <v>40328.208333333336</v>
      </c>
      <c r="T747" s="8">
        <f t="shared" si="67"/>
        <v>40355.208333333336</v>
      </c>
    </row>
    <row r="748" spans="1:20" ht="19.5" x14ac:dyDescent="0.4">
      <c r="A748">
        <v>746</v>
      </c>
      <c r="B748" t="s">
        <v>1528</v>
      </c>
      <c r="C748" s="3" t="s">
        <v>1529</v>
      </c>
      <c r="D748" s="5">
        <v>55800</v>
      </c>
      <c r="E748">
        <v>118580</v>
      </c>
      <c r="F748" s="5">
        <f t="shared" si="68"/>
        <v>212.50896057347671</v>
      </c>
      <c r="G748" t="s">
        <v>20</v>
      </c>
      <c r="H748">
        <v>3388</v>
      </c>
      <c r="I748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70"/>
        <v>technology</v>
      </c>
      <c r="R748" t="str">
        <f t="shared" si="71"/>
        <v>web</v>
      </c>
      <c r="S748" s="10">
        <f t="shared" si="66"/>
        <v>40825.208333333336</v>
      </c>
      <c r="T748" s="8">
        <f t="shared" si="67"/>
        <v>40830.208333333336</v>
      </c>
    </row>
    <row r="749" spans="1:20" ht="19.5" x14ac:dyDescent="0.4">
      <c r="A749">
        <v>747</v>
      </c>
      <c r="B749" t="s">
        <v>1530</v>
      </c>
      <c r="C749" s="3" t="s">
        <v>1531</v>
      </c>
      <c r="D749" s="5">
        <v>4900</v>
      </c>
      <c r="E749">
        <v>11214</v>
      </c>
      <c r="F749" s="5">
        <f t="shared" si="68"/>
        <v>228.85714285714286</v>
      </c>
      <c r="G749" t="s">
        <v>20</v>
      </c>
      <c r="H749">
        <v>280</v>
      </c>
      <c r="I749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70"/>
        <v>theater</v>
      </c>
      <c r="R749" t="str">
        <f t="shared" si="71"/>
        <v>plays</v>
      </c>
      <c r="S749" s="10">
        <f t="shared" si="66"/>
        <v>40423.208333333336</v>
      </c>
      <c r="T749" s="8">
        <f t="shared" si="67"/>
        <v>40434.208333333336</v>
      </c>
    </row>
    <row r="750" spans="1:20" ht="19.5" x14ac:dyDescent="0.4">
      <c r="A750">
        <v>748</v>
      </c>
      <c r="B750" t="s">
        <v>1532</v>
      </c>
      <c r="C750" s="3" t="s">
        <v>1533</v>
      </c>
      <c r="D750" s="5">
        <v>194900</v>
      </c>
      <c r="E750">
        <v>68137</v>
      </c>
      <c r="F750" s="5">
        <f t="shared" si="68"/>
        <v>34.959979476654695</v>
      </c>
      <c r="G750" t="s">
        <v>74</v>
      </c>
      <c r="H750">
        <v>614</v>
      </c>
      <c r="I750">
        <f t="shared" si="69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70"/>
        <v>film &amp; video</v>
      </c>
      <c r="R750" t="str">
        <f t="shared" si="71"/>
        <v>animation</v>
      </c>
      <c r="S750" s="10">
        <f t="shared" si="66"/>
        <v>40238.25</v>
      </c>
      <c r="T750" s="8">
        <f t="shared" si="67"/>
        <v>40263.208333333336</v>
      </c>
    </row>
    <row r="751" spans="1:20" ht="19.5" x14ac:dyDescent="0.4">
      <c r="A751">
        <v>749</v>
      </c>
      <c r="B751" t="s">
        <v>1534</v>
      </c>
      <c r="C751" s="3" t="s">
        <v>1535</v>
      </c>
      <c r="D751" s="5">
        <v>8600</v>
      </c>
      <c r="E751">
        <v>13527</v>
      </c>
      <c r="F751" s="5">
        <f t="shared" si="68"/>
        <v>157.29069767441862</v>
      </c>
      <c r="G751" t="s">
        <v>20</v>
      </c>
      <c r="H751">
        <v>366</v>
      </c>
      <c r="I751">
        <f t="shared" si="69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70"/>
        <v>technology</v>
      </c>
      <c r="R751" t="str">
        <f t="shared" si="71"/>
        <v>wearables</v>
      </c>
      <c r="S751" s="10">
        <f t="shared" si="66"/>
        <v>41920.208333333336</v>
      </c>
      <c r="T751" s="8">
        <f t="shared" si="67"/>
        <v>41932.208333333336</v>
      </c>
    </row>
    <row r="752" spans="1:20" ht="19.5" x14ac:dyDescent="0.4">
      <c r="A752">
        <v>750</v>
      </c>
      <c r="B752" t="s">
        <v>1536</v>
      </c>
      <c r="C752" s="3" t="s">
        <v>1537</v>
      </c>
      <c r="D752" s="5">
        <v>100</v>
      </c>
      <c r="E752">
        <v>1</v>
      </c>
      <c r="F752" s="5">
        <f t="shared" si="68"/>
        <v>1</v>
      </c>
      <c r="G752" t="s">
        <v>14</v>
      </c>
      <c r="H752">
        <v>1</v>
      </c>
      <c r="I752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70"/>
        <v>music</v>
      </c>
      <c r="R752" t="str">
        <f t="shared" si="71"/>
        <v>electric music</v>
      </c>
      <c r="S752" s="10">
        <f t="shared" si="66"/>
        <v>40360.208333333336</v>
      </c>
      <c r="T752" s="8">
        <f t="shared" si="67"/>
        <v>40385.208333333336</v>
      </c>
    </row>
    <row r="753" spans="1:20" ht="19.5" x14ac:dyDescent="0.4">
      <c r="A753">
        <v>751</v>
      </c>
      <c r="B753" t="s">
        <v>1538</v>
      </c>
      <c r="C753" s="3" t="s">
        <v>1539</v>
      </c>
      <c r="D753" s="5">
        <v>3600</v>
      </c>
      <c r="E753">
        <v>8363</v>
      </c>
      <c r="F753" s="5">
        <f t="shared" si="68"/>
        <v>232.30555555555554</v>
      </c>
      <c r="G753" t="s">
        <v>20</v>
      </c>
      <c r="H753">
        <v>270</v>
      </c>
      <c r="I753">
        <f t="shared" si="69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70"/>
        <v>publishing</v>
      </c>
      <c r="R753" t="str">
        <f t="shared" si="71"/>
        <v>nonfiction</v>
      </c>
      <c r="S753" s="10">
        <f t="shared" si="66"/>
        <v>42446.208333333328</v>
      </c>
      <c r="T753" s="8">
        <f t="shared" si="67"/>
        <v>42461.208333333328</v>
      </c>
    </row>
    <row r="754" spans="1:20" ht="19.5" x14ac:dyDescent="0.4">
      <c r="A754">
        <v>752</v>
      </c>
      <c r="B754" t="s">
        <v>1540</v>
      </c>
      <c r="C754" s="3" t="s">
        <v>1541</v>
      </c>
      <c r="D754" s="5">
        <v>5800</v>
      </c>
      <c r="E754">
        <v>5362</v>
      </c>
      <c r="F754" s="5">
        <f t="shared" si="68"/>
        <v>92.448275862068968</v>
      </c>
      <c r="G754" t="s">
        <v>74</v>
      </c>
      <c r="H754">
        <v>114</v>
      </c>
      <c r="I754">
        <f t="shared" si="69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70"/>
        <v>theater</v>
      </c>
      <c r="R754" t="str">
        <f t="shared" si="71"/>
        <v>plays</v>
      </c>
      <c r="S754" s="10">
        <f t="shared" si="66"/>
        <v>40395.208333333336</v>
      </c>
      <c r="T754" s="8">
        <f t="shared" si="67"/>
        <v>40413.208333333336</v>
      </c>
    </row>
    <row r="755" spans="1:20" ht="19.5" x14ac:dyDescent="0.4">
      <c r="A755">
        <v>753</v>
      </c>
      <c r="B755" t="s">
        <v>1542</v>
      </c>
      <c r="C755" s="3" t="s">
        <v>1543</v>
      </c>
      <c r="D755" s="5">
        <v>4700</v>
      </c>
      <c r="E755">
        <v>12065</v>
      </c>
      <c r="F755" s="5">
        <f t="shared" si="68"/>
        <v>256.70212765957444</v>
      </c>
      <c r="G755" t="s">
        <v>20</v>
      </c>
      <c r="H755">
        <v>137</v>
      </c>
      <c r="I755">
        <f t="shared" si="69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70"/>
        <v>photography</v>
      </c>
      <c r="R755" t="str">
        <f t="shared" si="71"/>
        <v>photography books</v>
      </c>
      <c r="S755" s="10">
        <f t="shared" si="66"/>
        <v>40321.208333333336</v>
      </c>
      <c r="T755" s="8">
        <f t="shared" si="67"/>
        <v>40336.208333333336</v>
      </c>
    </row>
    <row r="756" spans="1:20" ht="19.5" x14ac:dyDescent="0.4">
      <c r="A756">
        <v>754</v>
      </c>
      <c r="B756" t="s">
        <v>1544</v>
      </c>
      <c r="C756" s="3" t="s">
        <v>1545</v>
      </c>
      <c r="D756" s="5">
        <v>70400</v>
      </c>
      <c r="E756">
        <v>118603</v>
      </c>
      <c r="F756" s="5">
        <f t="shared" si="68"/>
        <v>168.47017045454547</v>
      </c>
      <c r="G756" t="s">
        <v>20</v>
      </c>
      <c r="H756">
        <v>3205</v>
      </c>
      <c r="I756">
        <f t="shared" si="69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70"/>
        <v>theater</v>
      </c>
      <c r="R756" t="str">
        <f t="shared" si="71"/>
        <v>plays</v>
      </c>
      <c r="S756" s="10">
        <f t="shared" si="66"/>
        <v>41210.208333333336</v>
      </c>
      <c r="T756" s="8">
        <f t="shared" si="67"/>
        <v>41263.25</v>
      </c>
    </row>
    <row r="757" spans="1:20" ht="19.5" x14ac:dyDescent="0.4">
      <c r="A757">
        <v>755</v>
      </c>
      <c r="B757" t="s">
        <v>1546</v>
      </c>
      <c r="C757" s="3" t="s">
        <v>1547</v>
      </c>
      <c r="D757" s="5">
        <v>4500</v>
      </c>
      <c r="E757">
        <v>7496</v>
      </c>
      <c r="F757" s="5">
        <f t="shared" si="68"/>
        <v>166.57777777777778</v>
      </c>
      <c r="G757" t="s">
        <v>20</v>
      </c>
      <c r="H757">
        <v>288</v>
      </c>
      <c r="I757">
        <f t="shared" si="69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70"/>
        <v>theater</v>
      </c>
      <c r="R757" t="str">
        <f t="shared" si="71"/>
        <v>plays</v>
      </c>
      <c r="S757" s="10">
        <f t="shared" si="66"/>
        <v>43096.25</v>
      </c>
      <c r="T757" s="8">
        <f t="shared" si="67"/>
        <v>43108.25</v>
      </c>
    </row>
    <row r="758" spans="1:20" ht="19.5" x14ac:dyDescent="0.4">
      <c r="A758">
        <v>756</v>
      </c>
      <c r="B758" t="s">
        <v>1548</v>
      </c>
      <c r="C758" s="3" t="s">
        <v>1549</v>
      </c>
      <c r="D758" s="5">
        <v>1300</v>
      </c>
      <c r="E758">
        <v>10037</v>
      </c>
      <c r="F758" s="5">
        <f t="shared" si="68"/>
        <v>772.07692307692309</v>
      </c>
      <c r="G758" t="s">
        <v>20</v>
      </c>
      <c r="H758">
        <v>148</v>
      </c>
      <c r="I758">
        <f t="shared" si="69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70"/>
        <v>theater</v>
      </c>
      <c r="R758" t="str">
        <f t="shared" si="71"/>
        <v>plays</v>
      </c>
      <c r="S758" s="10">
        <f t="shared" si="66"/>
        <v>42024.25</v>
      </c>
      <c r="T758" s="8">
        <f t="shared" si="67"/>
        <v>42030.25</v>
      </c>
    </row>
    <row r="759" spans="1:20" ht="19.5" x14ac:dyDescent="0.4">
      <c r="A759">
        <v>757</v>
      </c>
      <c r="B759" t="s">
        <v>1550</v>
      </c>
      <c r="C759" s="3" t="s">
        <v>1551</v>
      </c>
      <c r="D759" s="5">
        <v>1400</v>
      </c>
      <c r="E759">
        <v>5696</v>
      </c>
      <c r="F759" s="5">
        <f t="shared" si="68"/>
        <v>406.85714285714283</v>
      </c>
      <c r="G759" t="s">
        <v>20</v>
      </c>
      <c r="H759">
        <v>114</v>
      </c>
      <c r="I759">
        <f t="shared" si="69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70"/>
        <v>film &amp; video</v>
      </c>
      <c r="R759" t="str">
        <f t="shared" si="71"/>
        <v>drama</v>
      </c>
      <c r="S759" s="10">
        <f t="shared" si="66"/>
        <v>40675.208333333336</v>
      </c>
      <c r="T759" s="8">
        <f t="shared" si="67"/>
        <v>40679.208333333336</v>
      </c>
    </row>
    <row r="760" spans="1:20" ht="19.5" x14ac:dyDescent="0.4">
      <c r="A760">
        <v>758</v>
      </c>
      <c r="B760" t="s">
        <v>1552</v>
      </c>
      <c r="C760" s="3" t="s">
        <v>1553</v>
      </c>
      <c r="D760" s="5">
        <v>29600</v>
      </c>
      <c r="E760">
        <v>167005</v>
      </c>
      <c r="F760" s="5">
        <f t="shared" si="68"/>
        <v>564.20608108108115</v>
      </c>
      <c r="G760" t="s">
        <v>20</v>
      </c>
      <c r="H760">
        <v>1518</v>
      </c>
      <c r="I760">
        <f t="shared" si="69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70"/>
        <v>music</v>
      </c>
      <c r="R760" t="str">
        <f t="shared" si="71"/>
        <v>rock</v>
      </c>
      <c r="S760" s="10">
        <f t="shared" si="66"/>
        <v>41936.208333333336</v>
      </c>
      <c r="T760" s="8">
        <f t="shared" si="67"/>
        <v>41945.208333333336</v>
      </c>
    </row>
    <row r="761" spans="1:20" ht="33.75" x14ac:dyDescent="0.4">
      <c r="A761">
        <v>759</v>
      </c>
      <c r="B761" t="s">
        <v>1554</v>
      </c>
      <c r="C761" s="3" t="s">
        <v>1555</v>
      </c>
      <c r="D761" s="5">
        <v>167500</v>
      </c>
      <c r="E761">
        <v>114615</v>
      </c>
      <c r="F761" s="5">
        <f t="shared" si="68"/>
        <v>68.426865671641792</v>
      </c>
      <c r="G761" t="s">
        <v>14</v>
      </c>
      <c r="H761">
        <v>1274</v>
      </c>
      <c r="I761">
        <f t="shared" si="69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70"/>
        <v>music</v>
      </c>
      <c r="R761" t="str">
        <f t="shared" si="71"/>
        <v>electric music</v>
      </c>
      <c r="S761" s="10">
        <f t="shared" si="66"/>
        <v>43136.25</v>
      </c>
      <c r="T761" s="8">
        <f t="shared" si="67"/>
        <v>43166.25</v>
      </c>
    </row>
    <row r="762" spans="1:20" ht="19.5" x14ac:dyDescent="0.4">
      <c r="A762">
        <v>760</v>
      </c>
      <c r="B762" t="s">
        <v>1556</v>
      </c>
      <c r="C762" s="3" t="s">
        <v>1557</v>
      </c>
      <c r="D762" s="5">
        <v>48300</v>
      </c>
      <c r="E762">
        <v>16592</v>
      </c>
      <c r="F762" s="5">
        <f t="shared" si="68"/>
        <v>34.351966873706004</v>
      </c>
      <c r="G762" t="s">
        <v>14</v>
      </c>
      <c r="H762">
        <v>210</v>
      </c>
      <c r="I762">
        <f t="shared" si="69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70"/>
        <v>games</v>
      </c>
      <c r="R762" t="str">
        <f t="shared" si="71"/>
        <v>video games</v>
      </c>
      <c r="S762" s="10">
        <f t="shared" si="66"/>
        <v>43678.208333333328</v>
      </c>
      <c r="T762" s="8">
        <f t="shared" si="67"/>
        <v>43707.208333333328</v>
      </c>
    </row>
    <row r="763" spans="1:20" ht="19.5" x14ac:dyDescent="0.4">
      <c r="A763">
        <v>761</v>
      </c>
      <c r="B763" t="s">
        <v>1558</v>
      </c>
      <c r="C763" s="3" t="s">
        <v>1559</v>
      </c>
      <c r="D763" s="5">
        <v>2200</v>
      </c>
      <c r="E763">
        <v>14420</v>
      </c>
      <c r="F763" s="5">
        <f t="shared" si="68"/>
        <v>655.4545454545455</v>
      </c>
      <c r="G763" t="s">
        <v>20</v>
      </c>
      <c r="H763">
        <v>166</v>
      </c>
      <c r="I763">
        <f t="shared" si="69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70"/>
        <v>music</v>
      </c>
      <c r="R763" t="str">
        <f t="shared" si="71"/>
        <v>rock</v>
      </c>
      <c r="S763" s="10">
        <f t="shared" si="66"/>
        <v>42938.208333333328</v>
      </c>
      <c r="T763" s="8">
        <f t="shared" si="67"/>
        <v>42943.208333333328</v>
      </c>
    </row>
    <row r="764" spans="1:20" ht="19.5" x14ac:dyDescent="0.4">
      <c r="A764">
        <v>762</v>
      </c>
      <c r="B764" t="s">
        <v>668</v>
      </c>
      <c r="C764" s="3" t="s">
        <v>1560</v>
      </c>
      <c r="D764" s="5">
        <v>3500</v>
      </c>
      <c r="E764">
        <v>6204</v>
      </c>
      <c r="F764" s="5">
        <f t="shared" si="68"/>
        <v>177.25714285714284</v>
      </c>
      <c r="G764" t="s">
        <v>20</v>
      </c>
      <c r="H764">
        <v>100</v>
      </c>
      <c r="I764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70"/>
        <v>music</v>
      </c>
      <c r="R764" t="str">
        <f t="shared" si="71"/>
        <v>jazz</v>
      </c>
      <c r="S764" s="10">
        <f t="shared" si="66"/>
        <v>41241.25</v>
      </c>
      <c r="T764" s="8">
        <f t="shared" si="67"/>
        <v>41252.25</v>
      </c>
    </row>
    <row r="765" spans="1:20" ht="19.5" x14ac:dyDescent="0.4">
      <c r="A765">
        <v>763</v>
      </c>
      <c r="B765" t="s">
        <v>1561</v>
      </c>
      <c r="C765" s="3" t="s">
        <v>1562</v>
      </c>
      <c r="D765" s="5">
        <v>5600</v>
      </c>
      <c r="E765">
        <v>6338</v>
      </c>
      <c r="F765" s="5">
        <f t="shared" si="68"/>
        <v>113.17857142857144</v>
      </c>
      <c r="G765" t="s">
        <v>20</v>
      </c>
      <c r="H765">
        <v>235</v>
      </c>
      <c r="I765">
        <f t="shared" si="69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70"/>
        <v>theater</v>
      </c>
      <c r="R765" t="str">
        <f t="shared" si="71"/>
        <v>plays</v>
      </c>
      <c r="S765" s="10">
        <f t="shared" si="66"/>
        <v>41037.208333333336</v>
      </c>
      <c r="T765" s="8">
        <f t="shared" si="67"/>
        <v>41072.208333333336</v>
      </c>
    </row>
    <row r="766" spans="1:20" ht="33.75" x14ac:dyDescent="0.4">
      <c r="A766">
        <v>764</v>
      </c>
      <c r="B766" t="s">
        <v>1563</v>
      </c>
      <c r="C766" s="3" t="s">
        <v>1564</v>
      </c>
      <c r="D766" s="5">
        <v>1100</v>
      </c>
      <c r="E766">
        <v>8010</v>
      </c>
      <c r="F766" s="5">
        <f t="shared" si="68"/>
        <v>728.18181818181824</v>
      </c>
      <c r="G766" t="s">
        <v>20</v>
      </c>
      <c r="H766">
        <v>148</v>
      </c>
      <c r="I766">
        <f t="shared" si="69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70"/>
        <v>music</v>
      </c>
      <c r="R766" t="str">
        <f t="shared" si="71"/>
        <v>rock</v>
      </c>
      <c r="S766" s="10">
        <f t="shared" si="66"/>
        <v>40676.208333333336</v>
      </c>
      <c r="T766" s="8">
        <f t="shared" si="67"/>
        <v>40684.208333333336</v>
      </c>
    </row>
    <row r="767" spans="1:20" ht="19.5" x14ac:dyDescent="0.4">
      <c r="A767">
        <v>765</v>
      </c>
      <c r="B767" t="s">
        <v>1565</v>
      </c>
      <c r="C767" s="3" t="s">
        <v>1566</v>
      </c>
      <c r="D767" s="5">
        <v>3900</v>
      </c>
      <c r="E767">
        <v>8125</v>
      </c>
      <c r="F767" s="5">
        <f t="shared" si="68"/>
        <v>208.33333333333334</v>
      </c>
      <c r="G767" t="s">
        <v>20</v>
      </c>
      <c r="H767">
        <v>198</v>
      </c>
      <c r="I767">
        <f t="shared" si="69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70"/>
        <v>music</v>
      </c>
      <c r="R767" t="str">
        <f t="shared" si="71"/>
        <v>indie rock</v>
      </c>
      <c r="S767" s="10">
        <f t="shared" si="66"/>
        <v>42840.208333333328</v>
      </c>
      <c r="T767" s="8">
        <f t="shared" si="67"/>
        <v>42865.208333333328</v>
      </c>
    </row>
    <row r="768" spans="1:20" ht="33.75" x14ac:dyDescent="0.4">
      <c r="A768">
        <v>766</v>
      </c>
      <c r="B768" t="s">
        <v>1567</v>
      </c>
      <c r="C768" s="3" t="s">
        <v>1568</v>
      </c>
      <c r="D768" s="5">
        <v>43800</v>
      </c>
      <c r="E768">
        <v>13653</v>
      </c>
      <c r="F768" s="5">
        <f t="shared" si="68"/>
        <v>31.171232876712331</v>
      </c>
      <c r="G768" t="s">
        <v>14</v>
      </c>
      <c r="H768">
        <v>248</v>
      </c>
      <c r="I768">
        <f t="shared" si="69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70"/>
        <v>film &amp; video</v>
      </c>
      <c r="R768" t="str">
        <f t="shared" si="71"/>
        <v>science fiction</v>
      </c>
      <c r="S768" s="10">
        <f t="shared" si="66"/>
        <v>43362.208333333328</v>
      </c>
      <c r="T768" s="8">
        <f t="shared" si="67"/>
        <v>43363.208333333328</v>
      </c>
    </row>
    <row r="769" spans="1:20" ht="19.5" x14ac:dyDescent="0.4">
      <c r="A769">
        <v>767</v>
      </c>
      <c r="B769" t="s">
        <v>1569</v>
      </c>
      <c r="C769" s="3" t="s">
        <v>1570</v>
      </c>
      <c r="D769" s="5">
        <v>97200</v>
      </c>
      <c r="E769">
        <v>55372</v>
      </c>
      <c r="F769" s="5">
        <f t="shared" si="68"/>
        <v>56.967078189300416</v>
      </c>
      <c r="G769" t="s">
        <v>14</v>
      </c>
      <c r="H769">
        <v>513</v>
      </c>
      <c r="I769">
        <f t="shared" si="69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70"/>
        <v>publishing</v>
      </c>
      <c r="R769" t="str">
        <f t="shared" si="71"/>
        <v>translations</v>
      </c>
      <c r="S769" s="10">
        <f t="shared" si="66"/>
        <v>42283.208333333328</v>
      </c>
      <c r="T769" s="8">
        <f t="shared" si="67"/>
        <v>42328.25</v>
      </c>
    </row>
    <row r="770" spans="1:20" ht="19.5" x14ac:dyDescent="0.4">
      <c r="A770">
        <v>768</v>
      </c>
      <c r="B770" t="s">
        <v>1571</v>
      </c>
      <c r="C770" s="3" t="s">
        <v>1572</v>
      </c>
      <c r="D770" s="5">
        <v>4800</v>
      </c>
      <c r="E770">
        <v>11088</v>
      </c>
      <c r="F770" s="5">
        <f t="shared" si="68"/>
        <v>231</v>
      </c>
      <c r="G770" t="s">
        <v>20</v>
      </c>
      <c r="H770">
        <v>150</v>
      </c>
      <c r="I770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70"/>
        <v>theater</v>
      </c>
      <c r="R770" t="str">
        <f t="shared" si="71"/>
        <v>plays</v>
      </c>
      <c r="S770" s="10">
        <f t="shared" ref="S770:S833" si="72">(((L770/60)/60)/24)+DATE(1970,1,1)</f>
        <v>41619.25</v>
      </c>
      <c r="T770" s="8">
        <f t="shared" ref="T770:T833" si="73">(((M770/60)/60)/24)+DATE(1970,1,1)</f>
        <v>41634.25</v>
      </c>
    </row>
    <row r="771" spans="1:20" ht="19.5" x14ac:dyDescent="0.4">
      <c r="A771">
        <v>769</v>
      </c>
      <c r="B771" t="s">
        <v>1573</v>
      </c>
      <c r="C771" s="3" t="s">
        <v>1574</v>
      </c>
      <c r="D771" s="5">
        <v>125600</v>
      </c>
      <c r="E771">
        <v>109106</v>
      </c>
      <c r="F771" s="5">
        <f t="shared" ref="F771:F834" si="74">(E771/D771)*100</f>
        <v>86.867834394904463</v>
      </c>
      <c r="G771" t="s">
        <v>14</v>
      </c>
      <c r="H771">
        <v>3410</v>
      </c>
      <c r="I771">
        <f t="shared" ref="I771:I834" si="7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6">LEFT(P771, SEARCH("/", P771) - 1)</f>
        <v>games</v>
      </c>
      <c r="R771" t="str">
        <f t="shared" ref="R771:R834" si="77">MID(P771,SEARCH("/",P771)+1,LEN(P771))</f>
        <v>video games</v>
      </c>
      <c r="S771" s="10">
        <f t="shared" si="72"/>
        <v>41501.208333333336</v>
      </c>
      <c r="T771" s="8">
        <f t="shared" si="73"/>
        <v>41527.208333333336</v>
      </c>
    </row>
    <row r="772" spans="1:20" ht="19.5" x14ac:dyDescent="0.4">
      <c r="A772">
        <v>770</v>
      </c>
      <c r="B772" t="s">
        <v>1575</v>
      </c>
      <c r="C772" s="3" t="s">
        <v>1576</v>
      </c>
      <c r="D772" s="5">
        <v>4300</v>
      </c>
      <c r="E772">
        <v>11642</v>
      </c>
      <c r="F772" s="5">
        <f t="shared" si="74"/>
        <v>270.74418604651163</v>
      </c>
      <c r="G772" t="s">
        <v>20</v>
      </c>
      <c r="H772">
        <v>216</v>
      </c>
      <c r="I772">
        <f t="shared" si="75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6"/>
        <v>theater</v>
      </c>
      <c r="R772" t="str">
        <f t="shared" si="77"/>
        <v>plays</v>
      </c>
      <c r="S772" s="10">
        <f t="shared" si="72"/>
        <v>41743.208333333336</v>
      </c>
      <c r="T772" s="8">
        <f t="shared" si="73"/>
        <v>41750.208333333336</v>
      </c>
    </row>
    <row r="773" spans="1:20" ht="19.5" x14ac:dyDescent="0.4">
      <c r="A773">
        <v>771</v>
      </c>
      <c r="B773" t="s">
        <v>1577</v>
      </c>
      <c r="C773" s="3" t="s">
        <v>1578</v>
      </c>
      <c r="D773" s="5">
        <v>5600</v>
      </c>
      <c r="E773">
        <v>2769</v>
      </c>
      <c r="F773" s="5">
        <f t="shared" si="74"/>
        <v>49.446428571428569</v>
      </c>
      <c r="G773" t="s">
        <v>74</v>
      </c>
      <c r="H773">
        <v>26</v>
      </c>
      <c r="I773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6"/>
        <v>theater</v>
      </c>
      <c r="R773" t="str">
        <f t="shared" si="77"/>
        <v>plays</v>
      </c>
      <c r="S773" s="10">
        <f t="shared" si="72"/>
        <v>43491.25</v>
      </c>
      <c r="T773" s="8">
        <f t="shared" si="73"/>
        <v>43518.25</v>
      </c>
    </row>
    <row r="774" spans="1:20" ht="19.5" x14ac:dyDescent="0.4">
      <c r="A774">
        <v>772</v>
      </c>
      <c r="B774" t="s">
        <v>1579</v>
      </c>
      <c r="C774" s="3" t="s">
        <v>1580</v>
      </c>
      <c r="D774" s="5">
        <v>149600</v>
      </c>
      <c r="E774">
        <v>169586</v>
      </c>
      <c r="F774" s="5">
        <f t="shared" si="74"/>
        <v>113.3596256684492</v>
      </c>
      <c r="G774" t="s">
        <v>20</v>
      </c>
      <c r="H774">
        <v>5139</v>
      </c>
      <c r="I774">
        <f t="shared" si="7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6"/>
        <v>music</v>
      </c>
      <c r="R774" t="str">
        <f t="shared" si="77"/>
        <v>indie rock</v>
      </c>
      <c r="S774" s="10">
        <f t="shared" si="72"/>
        <v>43505.25</v>
      </c>
      <c r="T774" s="8">
        <f t="shared" si="73"/>
        <v>43509.25</v>
      </c>
    </row>
    <row r="775" spans="1:20" ht="19.5" x14ac:dyDescent="0.4">
      <c r="A775">
        <v>773</v>
      </c>
      <c r="B775" t="s">
        <v>1581</v>
      </c>
      <c r="C775" s="3" t="s">
        <v>1582</v>
      </c>
      <c r="D775" s="5">
        <v>53100</v>
      </c>
      <c r="E775">
        <v>101185</v>
      </c>
      <c r="F775" s="5">
        <f t="shared" si="74"/>
        <v>190.55555555555554</v>
      </c>
      <c r="G775" t="s">
        <v>20</v>
      </c>
      <c r="H775">
        <v>2353</v>
      </c>
      <c r="I775">
        <f t="shared" si="7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6"/>
        <v>theater</v>
      </c>
      <c r="R775" t="str">
        <f t="shared" si="77"/>
        <v>plays</v>
      </c>
      <c r="S775" s="10">
        <f t="shared" si="72"/>
        <v>42838.208333333328</v>
      </c>
      <c r="T775" s="8">
        <f t="shared" si="73"/>
        <v>42848.208333333328</v>
      </c>
    </row>
    <row r="776" spans="1:20" ht="19.5" x14ac:dyDescent="0.4">
      <c r="A776">
        <v>774</v>
      </c>
      <c r="B776" t="s">
        <v>1583</v>
      </c>
      <c r="C776" s="3" t="s">
        <v>1584</v>
      </c>
      <c r="D776" s="5">
        <v>5000</v>
      </c>
      <c r="E776">
        <v>6775</v>
      </c>
      <c r="F776" s="5">
        <f t="shared" si="74"/>
        <v>135.5</v>
      </c>
      <c r="G776" t="s">
        <v>20</v>
      </c>
      <c r="H776">
        <v>78</v>
      </c>
      <c r="I776">
        <f t="shared" si="7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6"/>
        <v>technology</v>
      </c>
      <c r="R776" t="str">
        <f t="shared" si="77"/>
        <v>web</v>
      </c>
      <c r="S776" s="10">
        <f t="shared" si="72"/>
        <v>42513.208333333328</v>
      </c>
      <c r="T776" s="8">
        <f t="shared" si="73"/>
        <v>42554.208333333328</v>
      </c>
    </row>
    <row r="777" spans="1:20" ht="33.75" x14ac:dyDescent="0.4">
      <c r="A777">
        <v>775</v>
      </c>
      <c r="B777" t="s">
        <v>1585</v>
      </c>
      <c r="C777" s="3" t="s">
        <v>1586</v>
      </c>
      <c r="D777" s="5">
        <v>9400</v>
      </c>
      <c r="E777">
        <v>968</v>
      </c>
      <c r="F777" s="5">
        <f t="shared" si="74"/>
        <v>10.297872340425531</v>
      </c>
      <c r="G777" t="s">
        <v>14</v>
      </c>
      <c r="H777">
        <v>10</v>
      </c>
      <c r="I777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6"/>
        <v>music</v>
      </c>
      <c r="R777" t="str">
        <f t="shared" si="77"/>
        <v>rock</v>
      </c>
      <c r="S777" s="10">
        <f t="shared" si="72"/>
        <v>41949.25</v>
      </c>
      <c r="T777" s="8">
        <f t="shared" si="73"/>
        <v>41959.25</v>
      </c>
    </row>
    <row r="778" spans="1:20" ht="19.5" x14ac:dyDescent="0.4">
      <c r="A778">
        <v>776</v>
      </c>
      <c r="B778" t="s">
        <v>1587</v>
      </c>
      <c r="C778" s="3" t="s">
        <v>1588</v>
      </c>
      <c r="D778" s="5">
        <v>110800</v>
      </c>
      <c r="E778">
        <v>72623</v>
      </c>
      <c r="F778" s="5">
        <f t="shared" si="74"/>
        <v>65.544223826714799</v>
      </c>
      <c r="G778" t="s">
        <v>14</v>
      </c>
      <c r="H778">
        <v>2201</v>
      </c>
      <c r="I778">
        <f t="shared" si="7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6"/>
        <v>theater</v>
      </c>
      <c r="R778" t="str">
        <f t="shared" si="77"/>
        <v>plays</v>
      </c>
      <c r="S778" s="10">
        <f t="shared" si="72"/>
        <v>43650.208333333328</v>
      </c>
      <c r="T778" s="8">
        <f t="shared" si="73"/>
        <v>43668.208333333328</v>
      </c>
    </row>
    <row r="779" spans="1:20" ht="19.5" x14ac:dyDescent="0.4">
      <c r="A779">
        <v>777</v>
      </c>
      <c r="B779" t="s">
        <v>1589</v>
      </c>
      <c r="C779" s="3" t="s">
        <v>1590</v>
      </c>
      <c r="D779" s="5">
        <v>93800</v>
      </c>
      <c r="E779">
        <v>45987</v>
      </c>
      <c r="F779" s="5">
        <f t="shared" si="74"/>
        <v>49.026652452025587</v>
      </c>
      <c r="G779" t="s">
        <v>14</v>
      </c>
      <c r="H779">
        <v>676</v>
      </c>
      <c r="I779">
        <f t="shared" si="7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6"/>
        <v>theater</v>
      </c>
      <c r="R779" t="str">
        <f t="shared" si="77"/>
        <v>plays</v>
      </c>
      <c r="S779" s="10">
        <f t="shared" si="72"/>
        <v>40809.208333333336</v>
      </c>
      <c r="T779" s="8">
        <f t="shared" si="73"/>
        <v>40838.208333333336</v>
      </c>
    </row>
    <row r="780" spans="1:20" ht="19.5" x14ac:dyDescent="0.4">
      <c r="A780">
        <v>778</v>
      </c>
      <c r="B780" t="s">
        <v>1591</v>
      </c>
      <c r="C780" s="3" t="s">
        <v>1592</v>
      </c>
      <c r="D780" s="5">
        <v>1300</v>
      </c>
      <c r="E780">
        <v>10243</v>
      </c>
      <c r="F780" s="5">
        <f t="shared" si="74"/>
        <v>787.92307692307691</v>
      </c>
      <c r="G780" t="s">
        <v>20</v>
      </c>
      <c r="H780">
        <v>174</v>
      </c>
      <c r="I780">
        <f t="shared" si="7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6"/>
        <v>film &amp; video</v>
      </c>
      <c r="R780" t="str">
        <f t="shared" si="77"/>
        <v>animation</v>
      </c>
      <c r="S780" s="10">
        <f t="shared" si="72"/>
        <v>40768.208333333336</v>
      </c>
      <c r="T780" s="8">
        <f t="shared" si="73"/>
        <v>40773.208333333336</v>
      </c>
    </row>
    <row r="781" spans="1:20" ht="19.5" x14ac:dyDescent="0.4">
      <c r="A781">
        <v>779</v>
      </c>
      <c r="B781" t="s">
        <v>1593</v>
      </c>
      <c r="C781" s="3" t="s">
        <v>1594</v>
      </c>
      <c r="D781" s="5">
        <v>108700</v>
      </c>
      <c r="E781">
        <v>87293</v>
      </c>
      <c r="F781" s="5">
        <f t="shared" si="74"/>
        <v>80.306347746090154</v>
      </c>
      <c r="G781" t="s">
        <v>14</v>
      </c>
      <c r="H781">
        <v>831</v>
      </c>
      <c r="I781">
        <f t="shared" si="7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6"/>
        <v>theater</v>
      </c>
      <c r="R781" t="str">
        <f t="shared" si="77"/>
        <v>plays</v>
      </c>
      <c r="S781" s="10">
        <f t="shared" si="72"/>
        <v>42230.208333333328</v>
      </c>
      <c r="T781" s="8">
        <f t="shared" si="73"/>
        <v>42239.208333333328</v>
      </c>
    </row>
    <row r="782" spans="1:20" ht="19.5" x14ac:dyDescent="0.4">
      <c r="A782">
        <v>780</v>
      </c>
      <c r="B782" t="s">
        <v>1595</v>
      </c>
      <c r="C782" s="3" t="s">
        <v>1596</v>
      </c>
      <c r="D782" s="5">
        <v>5100</v>
      </c>
      <c r="E782">
        <v>5421</v>
      </c>
      <c r="F782" s="5">
        <f t="shared" si="74"/>
        <v>106.29411764705883</v>
      </c>
      <c r="G782" t="s">
        <v>20</v>
      </c>
      <c r="H782">
        <v>164</v>
      </c>
      <c r="I782">
        <f t="shared" si="7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6"/>
        <v>film &amp; video</v>
      </c>
      <c r="R782" t="str">
        <f t="shared" si="77"/>
        <v>drama</v>
      </c>
      <c r="S782" s="10">
        <f t="shared" si="72"/>
        <v>42573.208333333328</v>
      </c>
      <c r="T782" s="8">
        <f t="shared" si="73"/>
        <v>42592.208333333328</v>
      </c>
    </row>
    <row r="783" spans="1:20" ht="19.5" x14ac:dyDescent="0.4">
      <c r="A783">
        <v>781</v>
      </c>
      <c r="B783" t="s">
        <v>1597</v>
      </c>
      <c r="C783" s="3" t="s">
        <v>1598</v>
      </c>
      <c r="D783" s="5">
        <v>8700</v>
      </c>
      <c r="E783">
        <v>4414</v>
      </c>
      <c r="F783" s="5">
        <f t="shared" si="74"/>
        <v>50.735632183908038</v>
      </c>
      <c r="G783" t="s">
        <v>74</v>
      </c>
      <c r="H783">
        <v>56</v>
      </c>
      <c r="I783">
        <f t="shared" si="7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6"/>
        <v>theater</v>
      </c>
      <c r="R783" t="str">
        <f t="shared" si="77"/>
        <v>plays</v>
      </c>
      <c r="S783" s="10">
        <f t="shared" si="72"/>
        <v>40482.208333333336</v>
      </c>
      <c r="T783" s="8">
        <f t="shared" si="73"/>
        <v>40533.25</v>
      </c>
    </row>
    <row r="784" spans="1:20" ht="19.5" x14ac:dyDescent="0.4">
      <c r="A784">
        <v>782</v>
      </c>
      <c r="B784" t="s">
        <v>1599</v>
      </c>
      <c r="C784" s="3" t="s">
        <v>1600</v>
      </c>
      <c r="D784" s="5">
        <v>5100</v>
      </c>
      <c r="E784">
        <v>10981</v>
      </c>
      <c r="F784" s="5">
        <f t="shared" si="74"/>
        <v>215.31372549019611</v>
      </c>
      <c r="G784" t="s">
        <v>20</v>
      </c>
      <c r="H784">
        <v>161</v>
      </c>
      <c r="I784">
        <f t="shared" si="7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6"/>
        <v>film &amp; video</v>
      </c>
      <c r="R784" t="str">
        <f t="shared" si="77"/>
        <v>animation</v>
      </c>
      <c r="S784" s="10">
        <f t="shared" si="72"/>
        <v>40603.25</v>
      </c>
      <c r="T784" s="8">
        <f t="shared" si="73"/>
        <v>40631.208333333336</v>
      </c>
    </row>
    <row r="785" spans="1:20" ht="19.5" x14ac:dyDescent="0.4">
      <c r="A785">
        <v>783</v>
      </c>
      <c r="B785" t="s">
        <v>1601</v>
      </c>
      <c r="C785" s="3" t="s">
        <v>1602</v>
      </c>
      <c r="D785" s="5">
        <v>7400</v>
      </c>
      <c r="E785">
        <v>10451</v>
      </c>
      <c r="F785" s="5">
        <f t="shared" si="74"/>
        <v>141.22972972972974</v>
      </c>
      <c r="G785" t="s">
        <v>20</v>
      </c>
      <c r="H785">
        <v>138</v>
      </c>
      <c r="I785">
        <f t="shared" si="7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6"/>
        <v>music</v>
      </c>
      <c r="R785" t="str">
        <f t="shared" si="77"/>
        <v>rock</v>
      </c>
      <c r="S785" s="10">
        <f t="shared" si="72"/>
        <v>41625.25</v>
      </c>
      <c r="T785" s="8">
        <f t="shared" si="73"/>
        <v>41632.25</v>
      </c>
    </row>
    <row r="786" spans="1:20" ht="19.5" x14ac:dyDescent="0.4">
      <c r="A786">
        <v>784</v>
      </c>
      <c r="B786" t="s">
        <v>1603</v>
      </c>
      <c r="C786" s="3" t="s">
        <v>1604</v>
      </c>
      <c r="D786" s="5">
        <v>88900</v>
      </c>
      <c r="E786">
        <v>102535</v>
      </c>
      <c r="F786" s="5">
        <f t="shared" si="74"/>
        <v>115.33745781777279</v>
      </c>
      <c r="G786" t="s">
        <v>20</v>
      </c>
      <c r="H786">
        <v>3308</v>
      </c>
      <c r="I786">
        <f t="shared" si="7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6"/>
        <v>technology</v>
      </c>
      <c r="R786" t="str">
        <f t="shared" si="77"/>
        <v>web</v>
      </c>
      <c r="S786" s="10">
        <f t="shared" si="72"/>
        <v>42435.25</v>
      </c>
      <c r="T786" s="8">
        <f t="shared" si="73"/>
        <v>42446.208333333328</v>
      </c>
    </row>
    <row r="787" spans="1:20" ht="33.75" x14ac:dyDescent="0.4">
      <c r="A787">
        <v>785</v>
      </c>
      <c r="B787" t="s">
        <v>1605</v>
      </c>
      <c r="C787" s="3" t="s">
        <v>1606</v>
      </c>
      <c r="D787" s="5">
        <v>6700</v>
      </c>
      <c r="E787">
        <v>12939</v>
      </c>
      <c r="F787" s="5">
        <f t="shared" si="74"/>
        <v>193.11940298507463</v>
      </c>
      <c r="G787" t="s">
        <v>20</v>
      </c>
      <c r="H787">
        <v>127</v>
      </c>
      <c r="I787">
        <f t="shared" si="7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6"/>
        <v>film &amp; video</v>
      </c>
      <c r="R787" t="str">
        <f t="shared" si="77"/>
        <v>animation</v>
      </c>
      <c r="S787" s="10">
        <f t="shared" si="72"/>
        <v>43582.208333333328</v>
      </c>
      <c r="T787" s="8">
        <f t="shared" si="73"/>
        <v>43616.208333333328</v>
      </c>
    </row>
    <row r="788" spans="1:20" ht="19.5" x14ac:dyDescent="0.4">
      <c r="A788">
        <v>786</v>
      </c>
      <c r="B788" t="s">
        <v>1607</v>
      </c>
      <c r="C788" s="3" t="s">
        <v>1608</v>
      </c>
      <c r="D788" s="5">
        <v>1500</v>
      </c>
      <c r="E788">
        <v>10946</v>
      </c>
      <c r="F788" s="5">
        <f t="shared" si="74"/>
        <v>729.73333333333335</v>
      </c>
      <c r="G788" t="s">
        <v>20</v>
      </c>
      <c r="H788">
        <v>207</v>
      </c>
      <c r="I788">
        <f t="shared" si="7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6"/>
        <v>music</v>
      </c>
      <c r="R788" t="str">
        <f t="shared" si="77"/>
        <v>jazz</v>
      </c>
      <c r="S788" s="10">
        <f t="shared" si="72"/>
        <v>43186.208333333328</v>
      </c>
      <c r="T788" s="8">
        <f t="shared" si="73"/>
        <v>43193.208333333328</v>
      </c>
    </row>
    <row r="789" spans="1:20" ht="19.5" x14ac:dyDescent="0.4">
      <c r="A789">
        <v>787</v>
      </c>
      <c r="B789" t="s">
        <v>1609</v>
      </c>
      <c r="C789" s="3" t="s">
        <v>1610</v>
      </c>
      <c r="D789" s="5">
        <v>61200</v>
      </c>
      <c r="E789">
        <v>60994</v>
      </c>
      <c r="F789" s="5">
        <f t="shared" si="74"/>
        <v>99.66339869281046</v>
      </c>
      <c r="G789" t="s">
        <v>14</v>
      </c>
      <c r="H789">
        <v>859</v>
      </c>
      <c r="I789">
        <f t="shared" si="7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6"/>
        <v>music</v>
      </c>
      <c r="R789" t="str">
        <f t="shared" si="77"/>
        <v>rock</v>
      </c>
      <c r="S789" s="10">
        <f t="shared" si="72"/>
        <v>40684.208333333336</v>
      </c>
      <c r="T789" s="8">
        <f t="shared" si="73"/>
        <v>40693.208333333336</v>
      </c>
    </row>
    <row r="790" spans="1:20" ht="19.5" x14ac:dyDescent="0.4">
      <c r="A790">
        <v>788</v>
      </c>
      <c r="B790" t="s">
        <v>1611</v>
      </c>
      <c r="C790" s="3" t="s">
        <v>1612</v>
      </c>
      <c r="D790" s="5">
        <v>3600</v>
      </c>
      <c r="E790">
        <v>3174</v>
      </c>
      <c r="F790" s="5">
        <f t="shared" si="74"/>
        <v>88.166666666666671</v>
      </c>
      <c r="G790" t="s">
        <v>47</v>
      </c>
      <c r="H790">
        <v>31</v>
      </c>
      <c r="I790">
        <f t="shared" si="7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6"/>
        <v>film &amp; video</v>
      </c>
      <c r="R790" t="str">
        <f t="shared" si="77"/>
        <v>animation</v>
      </c>
      <c r="S790" s="10">
        <f t="shared" si="72"/>
        <v>41202.208333333336</v>
      </c>
      <c r="T790" s="8">
        <f t="shared" si="73"/>
        <v>41223.25</v>
      </c>
    </row>
    <row r="791" spans="1:20" ht="19.5" x14ac:dyDescent="0.4">
      <c r="A791">
        <v>789</v>
      </c>
      <c r="B791" t="s">
        <v>1613</v>
      </c>
      <c r="C791" s="3" t="s">
        <v>1614</v>
      </c>
      <c r="D791" s="5">
        <v>9000</v>
      </c>
      <c r="E791">
        <v>3351</v>
      </c>
      <c r="F791" s="5">
        <f t="shared" si="74"/>
        <v>37.233333333333334</v>
      </c>
      <c r="G791" t="s">
        <v>14</v>
      </c>
      <c r="H791">
        <v>45</v>
      </c>
      <c r="I791">
        <f t="shared" si="7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6"/>
        <v>theater</v>
      </c>
      <c r="R791" t="str">
        <f t="shared" si="77"/>
        <v>plays</v>
      </c>
      <c r="S791" s="10">
        <f t="shared" si="72"/>
        <v>41786.208333333336</v>
      </c>
      <c r="T791" s="8">
        <f t="shared" si="73"/>
        <v>41823.208333333336</v>
      </c>
    </row>
    <row r="792" spans="1:20" ht="19.5" x14ac:dyDescent="0.4">
      <c r="A792">
        <v>790</v>
      </c>
      <c r="B792" t="s">
        <v>1615</v>
      </c>
      <c r="C792" s="3" t="s">
        <v>1616</v>
      </c>
      <c r="D792" s="5">
        <v>185900</v>
      </c>
      <c r="E792">
        <v>56774</v>
      </c>
      <c r="F792" s="5">
        <f t="shared" si="74"/>
        <v>30.540075309306079</v>
      </c>
      <c r="G792" t="s">
        <v>74</v>
      </c>
      <c r="H792">
        <v>1113</v>
      </c>
      <c r="I792">
        <f t="shared" si="7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6"/>
        <v>theater</v>
      </c>
      <c r="R792" t="str">
        <f t="shared" si="77"/>
        <v>plays</v>
      </c>
      <c r="S792" s="10">
        <f t="shared" si="72"/>
        <v>40223.25</v>
      </c>
      <c r="T792" s="8">
        <f t="shared" si="73"/>
        <v>40229.25</v>
      </c>
    </row>
    <row r="793" spans="1:20" ht="19.5" x14ac:dyDescent="0.4">
      <c r="A793">
        <v>791</v>
      </c>
      <c r="B793" t="s">
        <v>1617</v>
      </c>
      <c r="C793" s="3" t="s">
        <v>1618</v>
      </c>
      <c r="D793" s="5">
        <v>2100</v>
      </c>
      <c r="E793">
        <v>540</v>
      </c>
      <c r="F793" s="5">
        <f t="shared" si="74"/>
        <v>25.714285714285712</v>
      </c>
      <c r="G793" t="s">
        <v>14</v>
      </c>
      <c r="H793">
        <v>6</v>
      </c>
      <c r="I793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6"/>
        <v>food</v>
      </c>
      <c r="R793" t="str">
        <f t="shared" si="77"/>
        <v>food trucks</v>
      </c>
      <c r="S793" s="10">
        <f t="shared" si="72"/>
        <v>42715.25</v>
      </c>
      <c r="T793" s="8">
        <f t="shared" si="73"/>
        <v>42731.25</v>
      </c>
    </row>
    <row r="794" spans="1:20" ht="19.5" x14ac:dyDescent="0.4">
      <c r="A794">
        <v>792</v>
      </c>
      <c r="B794" t="s">
        <v>1619</v>
      </c>
      <c r="C794" s="3" t="s">
        <v>1620</v>
      </c>
      <c r="D794" s="5">
        <v>2000</v>
      </c>
      <c r="E794">
        <v>680</v>
      </c>
      <c r="F794" s="5">
        <f t="shared" si="74"/>
        <v>34</v>
      </c>
      <c r="G794" t="s">
        <v>14</v>
      </c>
      <c r="H794">
        <v>7</v>
      </c>
      <c r="I794">
        <f t="shared" si="7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6"/>
        <v>theater</v>
      </c>
      <c r="R794" t="str">
        <f t="shared" si="77"/>
        <v>plays</v>
      </c>
      <c r="S794" s="10">
        <f t="shared" si="72"/>
        <v>41451.208333333336</v>
      </c>
      <c r="T794" s="8">
        <f t="shared" si="73"/>
        <v>41479.208333333336</v>
      </c>
    </row>
    <row r="795" spans="1:20" ht="19.5" x14ac:dyDescent="0.4">
      <c r="A795">
        <v>793</v>
      </c>
      <c r="B795" t="s">
        <v>1621</v>
      </c>
      <c r="C795" s="3" t="s">
        <v>1622</v>
      </c>
      <c r="D795" s="5">
        <v>1100</v>
      </c>
      <c r="E795">
        <v>13045</v>
      </c>
      <c r="F795" s="5">
        <f t="shared" si="74"/>
        <v>1185.909090909091</v>
      </c>
      <c r="G795" t="s">
        <v>20</v>
      </c>
      <c r="H795">
        <v>181</v>
      </c>
      <c r="I795">
        <f t="shared" si="7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6"/>
        <v>publishing</v>
      </c>
      <c r="R795" t="str">
        <f t="shared" si="77"/>
        <v>nonfiction</v>
      </c>
      <c r="S795" s="10">
        <f t="shared" si="72"/>
        <v>41450.208333333336</v>
      </c>
      <c r="T795" s="8">
        <f t="shared" si="73"/>
        <v>41454.208333333336</v>
      </c>
    </row>
    <row r="796" spans="1:20" ht="19.5" x14ac:dyDescent="0.4">
      <c r="A796">
        <v>794</v>
      </c>
      <c r="B796" t="s">
        <v>1623</v>
      </c>
      <c r="C796" s="3" t="s">
        <v>1624</v>
      </c>
      <c r="D796" s="5">
        <v>6600</v>
      </c>
      <c r="E796">
        <v>8276</v>
      </c>
      <c r="F796" s="5">
        <f t="shared" si="74"/>
        <v>125.39393939393939</v>
      </c>
      <c r="G796" t="s">
        <v>20</v>
      </c>
      <c r="H796">
        <v>110</v>
      </c>
      <c r="I796">
        <f t="shared" si="7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6"/>
        <v>music</v>
      </c>
      <c r="R796" t="str">
        <f t="shared" si="77"/>
        <v>rock</v>
      </c>
      <c r="S796" s="10">
        <f t="shared" si="72"/>
        <v>43091.25</v>
      </c>
      <c r="T796" s="8">
        <f t="shared" si="73"/>
        <v>43103.25</v>
      </c>
    </row>
    <row r="797" spans="1:20" ht="33.75" x14ac:dyDescent="0.4">
      <c r="A797">
        <v>795</v>
      </c>
      <c r="B797" t="s">
        <v>1625</v>
      </c>
      <c r="C797" s="3" t="s">
        <v>1626</v>
      </c>
      <c r="D797" s="5">
        <v>7100</v>
      </c>
      <c r="E797">
        <v>1022</v>
      </c>
      <c r="F797" s="5">
        <f t="shared" si="74"/>
        <v>14.394366197183098</v>
      </c>
      <c r="G797" t="s">
        <v>14</v>
      </c>
      <c r="H797">
        <v>31</v>
      </c>
      <c r="I797">
        <f t="shared" si="7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6"/>
        <v>film &amp; video</v>
      </c>
      <c r="R797" t="str">
        <f t="shared" si="77"/>
        <v>drama</v>
      </c>
      <c r="S797" s="10">
        <f t="shared" si="72"/>
        <v>42675.208333333328</v>
      </c>
      <c r="T797" s="8">
        <f t="shared" si="73"/>
        <v>42678.208333333328</v>
      </c>
    </row>
    <row r="798" spans="1:20" ht="19.5" x14ac:dyDescent="0.4">
      <c r="A798">
        <v>796</v>
      </c>
      <c r="B798" t="s">
        <v>1627</v>
      </c>
      <c r="C798" s="3" t="s">
        <v>1628</v>
      </c>
      <c r="D798" s="5">
        <v>7800</v>
      </c>
      <c r="E798">
        <v>4275</v>
      </c>
      <c r="F798" s="5">
        <f t="shared" si="74"/>
        <v>54.807692307692314</v>
      </c>
      <c r="G798" t="s">
        <v>14</v>
      </c>
      <c r="H798">
        <v>78</v>
      </c>
      <c r="I798">
        <f t="shared" si="7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6"/>
        <v>games</v>
      </c>
      <c r="R798" t="str">
        <f t="shared" si="77"/>
        <v>mobile games</v>
      </c>
      <c r="S798" s="10">
        <f t="shared" si="72"/>
        <v>41859.208333333336</v>
      </c>
      <c r="T798" s="8">
        <f t="shared" si="73"/>
        <v>41866.208333333336</v>
      </c>
    </row>
    <row r="799" spans="1:20" ht="19.5" x14ac:dyDescent="0.4">
      <c r="A799">
        <v>797</v>
      </c>
      <c r="B799" t="s">
        <v>1629</v>
      </c>
      <c r="C799" s="3" t="s">
        <v>1630</v>
      </c>
      <c r="D799" s="5">
        <v>7600</v>
      </c>
      <c r="E799">
        <v>8332</v>
      </c>
      <c r="F799" s="5">
        <f t="shared" si="74"/>
        <v>109.63157894736841</v>
      </c>
      <c r="G799" t="s">
        <v>20</v>
      </c>
      <c r="H799">
        <v>185</v>
      </c>
      <c r="I799">
        <f t="shared" si="7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6"/>
        <v>technology</v>
      </c>
      <c r="R799" t="str">
        <f t="shared" si="77"/>
        <v>web</v>
      </c>
      <c r="S799" s="10">
        <f t="shared" si="72"/>
        <v>43464.25</v>
      </c>
      <c r="T799" s="8">
        <f t="shared" si="73"/>
        <v>43487.25</v>
      </c>
    </row>
    <row r="800" spans="1:20" ht="19.5" x14ac:dyDescent="0.4">
      <c r="A800">
        <v>798</v>
      </c>
      <c r="B800" t="s">
        <v>1631</v>
      </c>
      <c r="C800" s="3" t="s">
        <v>1632</v>
      </c>
      <c r="D800" s="5">
        <v>3400</v>
      </c>
      <c r="E800">
        <v>6408</v>
      </c>
      <c r="F800" s="5">
        <f t="shared" si="74"/>
        <v>188.47058823529412</v>
      </c>
      <c r="G800" t="s">
        <v>20</v>
      </c>
      <c r="H800">
        <v>121</v>
      </c>
      <c r="I800">
        <f t="shared" si="7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6"/>
        <v>theater</v>
      </c>
      <c r="R800" t="str">
        <f t="shared" si="77"/>
        <v>plays</v>
      </c>
      <c r="S800" s="10">
        <f t="shared" si="72"/>
        <v>41060.208333333336</v>
      </c>
      <c r="T800" s="8">
        <f t="shared" si="73"/>
        <v>41088.208333333336</v>
      </c>
    </row>
    <row r="801" spans="1:20" ht="19.5" x14ac:dyDescent="0.4">
      <c r="A801">
        <v>799</v>
      </c>
      <c r="B801" t="s">
        <v>1633</v>
      </c>
      <c r="C801" s="3" t="s">
        <v>1634</v>
      </c>
      <c r="D801" s="5">
        <v>84500</v>
      </c>
      <c r="E801">
        <v>73522</v>
      </c>
      <c r="F801" s="5">
        <f t="shared" si="74"/>
        <v>87.008284023668637</v>
      </c>
      <c r="G801" t="s">
        <v>14</v>
      </c>
      <c r="H801">
        <v>1225</v>
      </c>
      <c r="I801">
        <f t="shared" si="7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6"/>
        <v>theater</v>
      </c>
      <c r="R801" t="str">
        <f t="shared" si="77"/>
        <v>plays</v>
      </c>
      <c r="S801" s="10">
        <f t="shared" si="72"/>
        <v>42399.25</v>
      </c>
      <c r="T801" s="8">
        <f t="shared" si="73"/>
        <v>42403.25</v>
      </c>
    </row>
    <row r="802" spans="1:20" ht="19.5" x14ac:dyDescent="0.4">
      <c r="A802">
        <v>800</v>
      </c>
      <c r="B802" t="s">
        <v>1635</v>
      </c>
      <c r="C802" s="3" t="s">
        <v>1636</v>
      </c>
      <c r="D802" s="5">
        <v>100</v>
      </c>
      <c r="E802">
        <v>1</v>
      </c>
      <c r="F802" s="5">
        <f t="shared" si="74"/>
        <v>1</v>
      </c>
      <c r="G802" t="s">
        <v>14</v>
      </c>
      <c r="H802">
        <v>1</v>
      </c>
      <c r="I802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6"/>
        <v>music</v>
      </c>
      <c r="R802" t="str">
        <f t="shared" si="77"/>
        <v>rock</v>
      </c>
      <c r="S802" s="10">
        <f t="shared" si="72"/>
        <v>42167.208333333328</v>
      </c>
      <c r="T802" s="8">
        <f t="shared" si="73"/>
        <v>42171.208333333328</v>
      </c>
    </row>
    <row r="803" spans="1:20" ht="19.5" x14ac:dyDescent="0.4">
      <c r="A803">
        <v>801</v>
      </c>
      <c r="B803" t="s">
        <v>1637</v>
      </c>
      <c r="C803" s="3" t="s">
        <v>1638</v>
      </c>
      <c r="D803" s="5">
        <v>2300</v>
      </c>
      <c r="E803">
        <v>4667</v>
      </c>
      <c r="F803" s="5">
        <f t="shared" si="74"/>
        <v>202.9130434782609</v>
      </c>
      <c r="G803" t="s">
        <v>20</v>
      </c>
      <c r="H803">
        <v>106</v>
      </c>
      <c r="I803">
        <f t="shared" si="7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6"/>
        <v>photography</v>
      </c>
      <c r="R803" t="str">
        <f t="shared" si="77"/>
        <v>photography books</v>
      </c>
      <c r="S803" s="10">
        <f t="shared" si="72"/>
        <v>43830.25</v>
      </c>
      <c r="T803" s="8">
        <f t="shared" si="73"/>
        <v>43852.25</v>
      </c>
    </row>
    <row r="804" spans="1:20" ht="33.75" x14ac:dyDescent="0.4">
      <c r="A804">
        <v>802</v>
      </c>
      <c r="B804" t="s">
        <v>1639</v>
      </c>
      <c r="C804" s="3" t="s">
        <v>1640</v>
      </c>
      <c r="D804" s="5">
        <v>6200</v>
      </c>
      <c r="E804">
        <v>12216</v>
      </c>
      <c r="F804" s="5">
        <f t="shared" si="74"/>
        <v>197.03225806451613</v>
      </c>
      <c r="G804" t="s">
        <v>20</v>
      </c>
      <c r="H804">
        <v>142</v>
      </c>
      <c r="I804">
        <f t="shared" si="7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6"/>
        <v>photography</v>
      </c>
      <c r="R804" t="str">
        <f t="shared" si="77"/>
        <v>photography books</v>
      </c>
      <c r="S804" s="10">
        <f t="shared" si="72"/>
        <v>43650.208333333328</v>
      </c>
      <c r="T804" s="8">
        <f t="shared" si="73"/>
        <v>43652.208333333328</v>
      </c>
    </row>
    <row r="805" spans="1:20" ht="33.75" x14ac:dyDescent="0.4">
      <c r="A805">
        <v>803</v>
      </c>
      <c r="B805" t="s">
        <v>1641</v>
      </c>
      <c r="C805" s="3" t="s">
        <v>1642</v>
      </c>
      <c r="D805" s="5">
        <v>6100</v>
      </c>
      <c r="E805">
        <v>6527</v>
      </c>
      <c r="F805" s="5">
        <f t="shared" si="74"/>
        <v>107</v>
      </c>
      <c r="G805" t="s">
        <v>20</v>
      </c>
      <c r="H805">
        <v>233</v>
      </c>
      <c r="I805">
        <f t="shared" si="7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6"/>
        <v>theater</v>
      </c>
      <c r="R805" t="str">
        <f t="shared" si="77"/>
        <v>plays</v>
      </c>
      <c r="S805" s="10">
        <f t="shared" si="72"/>
        <v>43492.25</v>
      </c>
      <c r="T805" s="8">
        <f t="shared" si="73"/>
        <v>43526.25</v>
      </c>
    </row>
    <row r="806" spans="1:20" ht="19.5" x14ac:dyDescent="0.4">
      <c r="A806">
        <v>804</v>
      </c>
      <c r="B806" t="s">
        <v>1643</v>
      </c>
      <c r="C806" s="3" t="s">
        <v>1644</v>
      </c>
      <c r="D806" s="5">
        <v>2600</v>
      </c>
      <c r="E806">
        <v>6987</v>
      </c>
      <c r="F806" s="5">
        <f t="shared" si="74"/>
        <v>268.73076923076923</v>
      </c>
      <c r="G806" t="s">
        <v>20</v>
      </c>
      <c r="H806">
        <v>218</v>
      </c>
      <c r="I806">
        <f t="shared" si="7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6"/>
        <v>music</v>
      </c>
      <c r="R806" t="str">
        <f t="shared" si="77"/>
        <v>rock</v>
      </c>
      <c r="S806" s="10">
        <f t="shared" si="72"/>
        <v>43102.25</v>
      </c>
      <c r="T806" s="8">
        <f t="shared" si="73"/>
        <v>43122.25</v>
      </c>
    </row>
    <row r="807" spans="1:20" ht="33.75" x14ac:dyDescent="0.4">
      <c r="A807">
        <v>805</v>
      </c>
      <c r="B807" t="s">
        <v>1645</v>
      </c>
      <c r="C807" s="3" t="s">
        <v>1646</v>
      </c>
      <c r="D807" s="5">
        <v>9700</v>
      </c>
      <c r="E807">
        <v>4932</v>
      </c>
      <c r="F807" s="5">
        <f t="shared" si="74"/>
        <v>50.845360824742272</v>
      </c>
      <c r="G807" t="s">
        <v>14</v>
      </c>
      <c r="H807">
        <v>67</v>
      </c>
      <c r="I807">
        <f t="shared" si="7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6"/>
        <v>film &amp; video</v>
      </c>
      <c r="R807" t="str">
        <f t="shared" si="77"/>
        <v>documentary</v>
      </c>
      <c r="S807" s="10">
        <f t="shared" si="72"/>
        <v>41958.25</v>
      </c>
      <c r="T807" s="8">
        <f t="shared" si="73"/>
        <v>42009.25</v>
      </c>
    </row>
    <row r="808" spans="1:20" ht="19.5" x14ac:dyDescent="0.4">
      <c r="A808">
        <v>806</v>
      </c>
      <c r="B808" t="s">
        <v>1647</v>
      </c>
      <c r="C808" s="3" t="s">
        <v>1648</v>
      </c>
      <c r="D808" s="5">
        <v>700</v>
      </c>
      <c r="E808">
        <v>8262</v>
      </c>
      <c r="F808" s="5">
        <f t="shared" si="74"/>
        <v>1180.2857142857142</v>
      </c>
      <c r="G808" t="s">
        <v>20</v>
      </c>
      <c r="H808">
        <v>76</v>
      </c>
      <c r="I808">
        <f t="shared" si="7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6"/>
        <v>film &amp; video</v>
      </c>
      <c r="R808" t="str">
        <f t="shared" si="77"/>
        <v>drama</v>
      </c>
      <c r="S808" s="10">
        <f t="shared" si="72"/>
        <v>40973.25</v>
      </c>
      <c r="T808" s="8">
        <f t="shared" si="73"/>
        <v>40997.208333333336</v>
      </c>
    </row>
    <row r="809" spans="1:20" ht="19.5" x14ac:dyDescent="0.4">
      <c r="A809">
        <v>807</v>
      </c>
      <c r="B809" t="s">
        <v>1649</v>
      </c>
      <c r="C809" s="3" t="s">
        <v>1650</v>
      </c>
      <c r="D809" s="5">
        <v>700</v>
      </c>
      <c r="E809">
        <v>1848</v>
      </c>
      <c r="F809" s="5">
        <f t="shared" si="74"/>
        <v>264</v>
      </c>
      <c r="G809" t="s">
        <v>20</v>
      </c>
      <c r="H809">
        <v>43</v>
      </c>
      <c r="I809">
        <f t="shared" si="7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6"/>
        <v>theater</v>
      </c>
      <c r="R809" t="str">
        <f t="shared" si="77"/>
        <v>plays</v>
      </c>
      <c r="S809" s="10">
        <f t="shared" si="72"/>
        <v>43753.208333333328</v>
      </c>
      <c r="T809" s="8">
        <f t="shared" si="73"/>
        <v>43797.25</v>
      </c>
    </row>
    <row r="810" spans="1:20" ht="19.5" x14ac:dyDescent="0.4">
      <c r="A810">
        <v>808</v>
      </c>
      <c r="B810" t="s">
        <v>1651</v>
      </c>
      <c r="C810" s="3" t="s">
        <v>1652</v>
      </c>
      <c r="D810" s="5">
        <v>5200</v>
      </c>
      <c r="E810">
        <v>1583</v>
      </c>
      <c r="F810" s="5">
        <f t="shared" si="74"/>
        <v>30.44230769230769</v>
      </c>
      <c r="G810" t="s">
        <v>14</v>
      </c>
      <c r="H810">
        <v>19</v>
      </c>
      <c r="I810">
        <f t="shared" si="7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6"/>
        <v>food</v>
      </c>
      <c r="R810" t="str">
        <f t="shared" si="77"/>
        <v>food trucks</v>
      </c>
      <c r="S810" s="10">
        <f t="shared" si="72"/>
        <v>42507.208333333328</v>
      </c>
      <c r="T810" s="8">
        <f t="shared" si="73"/>
        <v>42524.208333333328</v>
      </c>
    </row>
    <row r="811" spans="1:20" ht="19.5" x14ac:dyDescent="0.4">
      <c r="A811">
        <v>809</v>
      </c>
      <c r="B811" t="s">
        <v>1599</v>
      </c>
      <c r="C811" s="3" t="s">
        <v>1653</v>
      </c>
      <c r="D811" s="5">
        <v>140800</v>
      </c>
      <c r="E811">
        <v>88536</v>
      </c>
      <c r="F811" s="5">
        <f t="shared" si="74"/>
        <v>62.880681818181813</v>
      </c>
      <c r="G811" t="s">
        <v>14</v>
      </c>
      <c r="H811">
        <v>2108</v>
      </c>
      <c r="I811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6"/>
        <v>film &amp; video</v>
      </c>
      <c r="R811" t="str">
        <f t="shared" si="77"/>
        <v>documentary</v>
      </c>
      <c r="S811" s="10">
        <f t="shared" si="72"/>
        <v>41135.208333333336</v>
      </c>
      <c r="T811" s="8">
        <f t="shared" si="73"/>
        <v>41136.208333333336</v>
      </c>
    </row>
    <row r="812" spans="1:20" ht="19.5" x14ac:dyDescent="0.4">
      <c r="A812">
        <v>810</v>
      </c>
      <c r="B812" t="s">
        <v>1654</v>
      </c>
      <c r="C812" s="3" t="s">
        <v>1655</v>
      </c>
      <c r="D812" s="5">
        <v>6400</v>
      </c>
      <c r="E812">
        <v>12360</v>
      </c>
      <c r="F812" s="5">
        <f t="shared" si="74"/>
        <v>193.125</v>
      </c>
      <c r="G812" t="s">
        <v>20</v>
      </c>
      <c r="H812">
        <v>221</v>
      </c>
      <c r="I812">
        <f t="shared" si="7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6"/>
        <v>theater</v>
      </c>
      <c r="R812" t="str">
        <f t="shared" si="77"/>
        <v>plays</v>
      </c>
      <c r="S812" s="10">
        <f t="shared" si="72"/>
        <v>43067.25</v>
      </c>
      <c r="T812" s="8">
        <f t="shared" si="73"/>
        <v>43077.25</v>
      </c>
    </row>
    <row r="813" spans="1:20" ht="19.5" x14ac:dyDescent="0.4">
      <c r="A813">
        <v>811</v>
      </c>
      <c r="B813" t="s">
        <v>1656</v>
      </c>
      <c r="C813" s="3" t="s">
        <v>1657</v>
      </c>
      <c r="D813" s="5">
        <v>92500</v>
      </c>
      <c r="E813">
        <v>71320</v>
      </c>
      <c r="F813" s="5">
        <f t="shared" si="74"/>
        <v>77.102702702702715</v>
      </c>
      <c r="G813" t="s">
        <v>14</v>
      </c>
      <c r="H813">
        <v>679</v>
      </c>
      <c r="I813">
        <f t="shared" si="7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6"/>
        <v>games</v>
      </c>
      <c r="R813" t="str">
        <f t="shared" si="77"/>
        <v>video games</v>
      </c>
      <c r="S813" s="10">
        <f t="shared" si="72"/>
        <v>42378.25</v>
      </c>
      <c r="T813" s="8">
        <f t="shared" si="73"/>
        <v>42380.25</v>
      </c>
    </row>
    <row r="814" spans="1:20" ht="19.5" x14ac:dyDescent="0.4">
      <c r="A814">
        <v>812</v>
      </c>
      <c r="B814" t="s">
        <v>1658</v>
      </c>
      <c r="C814" s="3" t="s">
        <v>1659</v>
      </c>
      <c r="D814" s="5">
        <v>59700</v>
      </c>
      <c r="E814">
        <v>134640</v>
      </c>
      <c r="F814" s="5">
        <f t="shared" si="74"/>
        <v>225.52763819095478</v>
      </c>
      <c r="G814" t="s">
        <v>20</v>
      </c>
      <c r="H814">
        <v>2805</v>
      </c>
      <c r="I814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6"/>
        <v>publishing</v>
      </c>
      <c r="R814" t="str">
        <f t="shared" si="77"/>
        <v>nonfiction</v>
      </c>
      <c r="S814" s="10">
        <f t="shared" si="72"/>
        <v>43206.208333333328</v>
      </c>
      <c r="T814" s="8">
        <f t="shared" si="73"/>
        <v>43211.208333333328</v>
      </c>
    </row>
    <row r="815" spans="1:20" ht="19.5" x14ac:dyDescent="0.4">
      <c r="A815">
        <v>813</v>
      </c>
      <c r="B815" t="s">
        <v>1660</v>
      </c>
      <c r="C815" s="3" t="s">
        <v>1661</v>
      </c>
      <c r="D815" s="5">
        <v>3200</v>
      </c>
      <c r="E815">
        <v>7661</v>
      </c>
      <c r="F815" s="5">
        <f t="shared" si="74"/>
        <v>239.40625</v>
      </c>
      <c r="G815" t="s">
        <v>20</v>
      </c>
      <c r="H815">
        <v>68</v>
      </c>
      <c r="I815">
        <f t="shared" si="7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6"/>
        <v>games</v>
      </c>
      <c r="R815" t="str">
        <f t="shared" si="77"/>
        <v>video games</v>
      </c>
      <c r="S815" s="10">
        <f t="shared" si="72"/>
        <v>41148.208333333336</v>
      </c>
      <c r="T815" s="8">
        <f t="shared" si="73"/>
        <v>41158.208333333336</v>
      </c>
    </row>
    <row r="816" spans="1:20" ht="19.5" x14ac:dyDescent="0.4">
      <c r="A816">
        <v>814</v>
      </c>
      <c r="B816" t="s">
        <v>1662</v>
      </c>
      <c r="C816" s="3" t="s">
        <v>1663</v>
      </c>
      <c r="D816" s="5">
        <v>3200</v>
      </c>
      <c r="E816">
        <v>2950</v>
      </c>
      <c r="F816" s="5">
        <f t="shared" si="74"/>
        <v>92.1875</v>
      </c>
      <c r="G816" t="s">
        <v>14</v>
      </c>
      <c r="H816">
        <v>36</v>
      </c>
      <c r="I816">
        <f t="shared" si="7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6"/>
        <v>music</v>
      </c>
      <c r="R816" t="str">
        <f t="shared" si="77"/>
        <v>rock</v>
      </c>
      <c r="S816" s="10">
        <f t="shared" si="72"/>
        <v>42517.208333333328</v>
      </c>
      <c r="T816" s="8">
        <f t="shared" si="73"/>
        <v>42519.208333333328</v>
      </c>
    </row>
    <row r="817" spans="1:20" ht="33.75" x14ac:dyDescent="0.4">
      <c r="A817">
        <v>815</v>
      </c>
      <c r="B817" t="s">
        <v>1664</v>
      </c>
      <c r="C817" s="3" t="s">
        <v>1665</v>
      </c>
      <c r="D817" s="5">
        <v>9000</v>
      </c>
      <c r="E817">
        <v>11721</v>
      </c>
      <c r="F817" s="5">
        <f t="shared" si="74"/>
        <v>130.23333333333335</v>
      </c>
      <c r="G817" t="s">
        <v>20</v>
      </c>
      <c r="H817">
        <v>183</v>
      </c>
      <c r="I817">
        <f t="shared" si="7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6"/>
        <v>music</v>
      </c>
      <c r="R817" t="str">
        <f t="shared" si="77"/>
        <v>rock</v>
      </c>
      <c r="S817" s="10">
        <f t="shared" si="72"/>
        <v>43068.25</v>
      </c>
      <c r="T817" s="8">
        <f t="shared" si="73"/>
        <v>43094.25</v>
      </c>
    </row>
    <row r="818" spans="1:20" ht="19.5" x14ac:dyDescent="0.4">
      <c r="A818">
        <v>816</v>
      </c>
      <c r="B818" t="s">
        <v>1666</v>
      </c>
      <c r="C818" s="3" t="s">
        <v>1667</v>
      </c>
      <c r="D818" s="5">
        <v>2300</v>
      </c>
      <c r="E818">
        <v>14150</v>
      </c>
      <c r="F818" s="5">
        <f t="shared" si="74"/>
        <v>615.21739130434787</v>
      </c>
      <c r="G818" t="s">
        <v>20</v>
      </c>
      <c r="H818">
        <v>133</v>
      </c>
      <c r="I818">
        <f t="shared" si="7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6"/>
        <v>theater</v>
      </c>
      <c r="R818" t="str">
        <f t="shared" si="77"/>
        <v>plays</v>
      </c>
      <c r="S818" s="10">
        <f t="shared" si="72"/>
        <v>41680.25</v>
      </c>
      <c r="T818" s="8">
        <f t="shared" si="73"/>
        <v>41682.25</v>
      </c>
    </row>
    <row r="819" spans="1:20" ht="19.5" x14ac:dyDescent="0.4">
      <c r="A819">
        <v>817</v>
      </c>
      <c r="B819" t="s">
        <v>1668</v>
      </c>
      <c r="C819" s="3" t="s">
        <v>1669</v>
      </c>
      <c r="D819" s="5">
        <v>51300</v>
      </c>
      <c r="E819">
        <v>189192</v>
      </c>
      <c r="F819" s="5">
        <f t="shared" si="74"/>
        <v>368.79532163742692</v>
      </c>
      <c r="G819" t="s">
        <v>20</v>
      </c>
      <c r="H819">
        <v>2489</v>
      </c>
      <c r="I819">
        <f t="shared" si="7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6"/>
        <v>publishing</v>
      </c>
      <c r="R819" t="str">
        <f t="shared" si="77"/>
        <v>nonfiction</v>
      </c>
      <c r="S819" s="10">
        <f t="shared" si="72"/>
        <v>43589.208333333328</v>
      </c>
      <c r="T819" s="8">
        <f t="shared" si="73"/>
        <v>43617.208333333328</v>
      </c>
    </row>
    <row r="820" spans="1:20" ht="19.5" x14ac:dyDescent="0.4">
      <c r="A820">
        <v>818</v>
      </c>
      <c r="B820" t="s">
        <v>676</v>
      </c>
      <c r="C820" s="3" t="s">
        <v>1670</v>
      </c>
      <c r="D820" s="5">
        <v>700</v>
      </c>
      <c r="E820">
        <v>7664</v>
      </c>
      <c r="F820" s="5">
        <f t="shared" si="74"/>
        <v>1094.8571428571429</v>
      </c>
      <c r="G820" t="s">
        <v>20</v>
      </c>
      <c r="H820">
        <v>69</v>
      </c>
      <c r="I820">
        <f t="shared" si="7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6"/>
        <v>theater</v>
      </c>
      <c r="R820" t="str">
        <f t="shared" si="77"/>
        <v>plays</v>
      </c>
      <c r="S820" s="10">
        <f t="shared" si="72"/>
        <v>43486.25</v>
      </c>
      <c r="T820" s="8">
        <f t="shared" si="73"/>
        <v>43499.25</v>
      </c>
    </row>
    <row r="821" spans="1:20" ht="33.75" x14ac:dyDescent="0.4">
      <c r="A821">
        <v>819</v>
      </c>
      <c r="B821" t="s">
        <v>1671</v>
      </c>
      <c r="C821" s="3" t="s">
        <v>1672</v>
      </c>
      <c r="D821" s="5">
        <v>8900</v>
      </c>
      <c r="E821">
        <v>4509</v>
      </c>
      <c r="F821" s="5">
        <f t="shared" si="74"/>
        <v>50.662921348314605</v>
      </c>
      <c r="G821" t="s">
        <v>14</v>
      </c>
      <c r="H821">
        <v>47</v>
      </c>
      <c r="I821">
        <f t="shared" si="7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6"/>
        <v>games</v>
      </c>
      <c r="R821" t="str">
        <f t="shared" si="77"/>
        <v>video games</v>
      </c>
      <c r="S821" s="10">
        <f t="shared" si="72"/>
        <v>41237.25</v>
      </c>
      <c r="T821" s="8">
        <f t="shared" si="73"/>
        <v>41252.25</v>
      </c>
    </row>
    <row r="822" spans="1:20" ht="19.5" x14ac:dyDescent="0.4">
      <c r="A822">
        <v>820</v>
      </c>
      <c r="B822" t="s">
        <v>1673</v>
      </c>
      <c r="C822" s="3" t="s">
        <v>1674</v>
      </c>
      <c r="D822" s="5">
        <v>1500</v>
      </c>
      <c r="E822">
        <v>12009</v>
      </c>
      <c r="F822" s="5">
        <f t="shared" si="74"/>
        <v>800.6</v>
      </c>
      <c r="G822" t="s">
        <v>20</v>
      </c>
      <c r="H822">
        <v>279</v>
      </c>
      <c r="I822">
        <f t="shared" si="7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6"/>
        <v>music</v>
      </c>
      <c r="R822" t="str">
        <f t="shared" si="77"/>
        <v>rock</v>
      </c>
      <c r="S822" s="10">
        <f t="shared" si="72"/>
        <v>43310.208333333328</v>
      </c>
      <c r="T822" s="8">
        <f t="shared" si="73"/>
        <v>43323.208333333328</v>
      </c>
    </row>
    <row r="823" spans="1:20" ht="19.5" x14ac:dyDescent="0.4">
      <c r="A823">
        <v>821</v>
      </c>
      <c r="B823" t="s">
        <v>1675</v>
      </c>
      <c r="C823" s="3" t="s">
        <v>1676</v>
      </c>
      <c r="D823" s="5">
        <v>4900</v>
      </c>
      <c r="E823">
        <v>14273</v>
      </c>
      <c r="F823" s="5">
        <f t="shared" si="74"/>
        <v>291.28571428571428</v>
      </c>
      <c r="G823" t="s">
        <v>20</v>
      </c>
      <c r="H823">
        <v>210</v>
      </c>
      <c r="I823">
        <f t="shared" si="7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6"/>
        <v>film &amp; video</v>
      </c>
      <c r="R823" t="str">
        <f t="shared" si="77"/>
        <v>documentary</v>
      </c>
      <c r="S823" s="10">
        <f t="shared" si="72"/>
        <v>42794.25</v>
      </c>
      <c r="T823" s="8">
        <f t="shared" si="73"/>
        <v>42807.208333333328</v>
      </c>
    </row>
    <row r="824" spans="1:20" ht="19.5" x14ac:dyDescent="0.4">
      <c r="A824">
        <v>822</v>
      </c>
      <c r="B824" t="s">
        <v>1677</v>
      </c>
      <c r="C824" s="3" t="s">
        <v>1678</v>
      </c>
      <c r="D824" s="5">
        <v>54000</v>
      </c>
      <c r="E824">
        <v>188982</v>
      </c>
      <c r="F824" s="5">
        <f t="shared" si="74"/>
        <v>349.9666666666667</v>
      </c>
      <c r="G824" t="s">
        <v>20</v>
      </c>
      <c r="H824">
        <v>2100</v>
      </c>
      <c r="I824">
        <f t="shared" si="7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6"/>
        <v>music</v>
      </c>
      <c r="R824" t="str">
        <f t="shared" si="77"/>
        <v>rock</v>
      </c>
      <c r="S824" s="10">
        <f t="shared" si="72"/>
        <v>41698.25</v>
      </c>
      <c r="T824" s="8">
        <f t="shared" si="73"/>
        <v>41715.208333333336</v>
      </c>
    </row>
    <row r="825" spans="1:20" ht="19.5" x14ac:dyDescent="0.4">
      <c r="A825">
        <v>823</v>
      </c>
      <c r="B825" t="s">
        <v>1679</v>
      </c>
      <c r="C825" s="3" t="s">
        <v>1680</v>
      </c>
      <c r="D825" s="5">
        <v>4100</v>
      </c>
      <c r="E825">
        <v>14640</v>
      </c>
      <c r="F825" s="5">
        <f t="shared" si="74"/>
        <v>357.07317073170731</v>
      </c>
      <c r="G825" t="s">
        <v>20</v>
      </c>
      <c r="H825">
        <v>252</v>
      </c>
      <c r="I825">
        <f t="shared" si="7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6"/>
        <v>music</v>
      </c>
      <c r="R825" t="str">
        <f t="shared" si="77"/>
        <v>rock</v>
      </c>
      <c r="S825" s="10">
        <f t="shared" si="72"/>
        <v>41892.208333333336</v>
      </c>
      <c r="T825" s="8">
        <f t="shared" si="73"/>
        <v>41917.208333333336</v>
      </c>
    </row>
    <row r="826" spans="1:20" ht="19.5" x14ac:dyDescent="0.4">
      <c r="A826">
        <v>824</v>
      </c>
      <c r="B826" t="s">
        <v>1681</v>
      </c>
      <c r="C826" s="3" t="s">
        <v>1682</v>
      </c>
      <c r="D826" s="5">
        <v>85000</v>
      </c>
      <c r="E826">
        <v>107516</v>
      </c>
      <c r="F826" s="5">
        <f t="shared" si="74"/>
        <v>126.48941176470588</v>
      </c>
      <c r="G826" t="s">
        <v>20</v>
      </c>
      <c r="H826">
        <v>1280</v>
      </c>
      <c r="I826">
        <f t="shared" si="7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6"/>
        <v>publishing</v>
      </c>
      <c r="R826" t="str">
        <f t="shared" si="77"/>
        <v>nonfiction</v>
      </c>
      <c r="S826" s="10">
        <f t="shared" si="72"/>
        <v>40348.208333333336</v>
      </c>
      <c r="T826" s="8">
        <f t="shared" si="73"/>
        <v>40380.208333333336</v>
      </c>
    </row>
    <row r="827" spans="1:20" ht="19.5" x14ac:dyDescent="0.4">
      <c r="A827">
        <v>825</v>
      </c>
      <c r="B827" t="s">
        <v>1683</v>
      </c>
      <c r="C827" s="3" t="s">
        <v>1684</v>
      </c>
      <c r="D827" s="5">
        <v>3600</v>
      </c>
      <c r="E827">
        <v>13950</v>
      </c>
      <c r="F827" s="5">
        <f t="shared" si="74"/>
        <v>387.5</v>
      </c>
      <c r="G827" t="s">
        <v>20</v>
      </c>
      <c r="H827">
        <v>157</v>
      </c>
      <c r="I827">
        <f t="shared" si="7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6"/>
        <v>film &amp; video</v>
      </c>
      <c r="R827" t="str">
        <f t="shared" si="77"/>
        <v>shorts</v>
      </c>
      <c r="S827" s="10">
        <f t="shared" si="72"/>
        <v>42941.208333333328</v>
      </c>
      <c r="T827" s="8">
        <f t="shared" si="73"/>
        <v>42953.208333333328</v>
      </c>
    </row>
    <row r="828" spans="1:20" ht="33.75" x14ac:dyDescent="0.4">
      <c r="A828">
        <v>826</v>
      </c>
      <c r="B828" t="s">
        <v>1685</v>
      </c>
      <c r="C828" s="3" t="s">
        <v>1686</v>
      </c>
      <c r="D828" s="5">
        <v>2800</v>
      </c>
      <c r="E828">
        <v>12797</v>
      </c>
      <c r="F828" s="5">
        <f t="shared" si="74"/>
        <v>457.03571428571428</v>
      </c>
      <c r="G828" t="s">
        <v>20</v>
      </c>
      <c r="H828">
        <v>194</v>
      </c>
      <c r="I828">
        <f t="shared" si="7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6"/>
        <v>theater</v>
      </c>
      <c r="R828" t="str">
        <f t="shared" si="77"/>
        <v>plays</v>
      </c>
      <c r="S828" s="10">
        <f t="shared" si="72"/>
        <v>40525.25</v>
      </c>
      <c r="T828" s="8">
        <f t="shared" si="73"/>
        <v>40553.25</v>
      </c>
    </row>
    <row r="829" spans="1:20" ht="33.75" x14ac:dyDescent="0.4">
      <c r="A829">
        <v>827</v>
      </c>
      <c r="B829" t="s">
        <v>1687</v>
      </c>
      <c r="C829" s="3" t="s">
        <v>1688</v>
      </c>
      <c r="D829" s="5">
        <v>2300</v>
      </c>
      <c r="E829">
        <v>6134</v>
      </c>
      <c r="F829" s="5">
        <f t="shared" si="74"/>
        <v>266.69565217391306</v>
      </c>
      <c r="G829" t="s">
        <v>20</v>
      </c>
      <c r="H829">
        <v>82</v>
      </c>
      <c r="I829">
        <f t="shared" si="7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6"/>
        <v>film &amp; video</v>
      </c>
      <c r="R829" t="str">
        <f t="shared" si="77"/>
        <v>drama</v>
      </c>
      <c r="S829" s="10">
        <f t="shared" si="72"/>
        <v>40666.208333333336</v>
      </c>
      <c r="T829" s="8">
        <f t="shared" si="73"/>
        <v>40678.208333333336</v>
      </c>
    </row>
    <row r="830" spans="1:20" ht="33.75" x14ac:dyDescent="0.4">
      <c r="A830">
        <v>828</v>
      </c>
      <c r="B830" t="s">
        <v>1689</v>
      </c>
      <c r="C830" s="3" t="s">
        <v>1690</v>
      </c>
      <c r="D830" s="5">
        <v>7100</v>
      </c>
      <c r="E830">
        <v>4899</v>
      </c>
      <c r="F830" s="5">
        <f t="shared" si="74"/>
        <v>69</v>
      </c>
      <c r="G830" t="s">
        <v>14</v>
      </c>
      <c r="H830">
        <v>70</v>
      </c>
      <c r="I830">
        <f t="shared" si="7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6"/>
        <v>theater</v>
      </c>
      <c r="R830" t="str">
        <f t="shared" si="77"/>
        <v>plays</v>
      </c>
      <c r="S830" s="10">
        <f t="shared" si="72"/>
        <v>43340.208333333328</v>
      </c>
      <c r="T830" s="8">
        <f t="shared" si="73"/>
        <v>43365.208333333328</v>
      </c>
    </row>
    <row r="831" spans="1:20" ht="19.5" x14ac:dyDescent="0.4">
      <c r="A831">
        <v>829</v>
      </c>
      <c r="B831" t="s">
        <v>1691</v>
      </c>
      <c r="C831" s="3" t="s">
        <v>1692</v>
      </c>
      <c r="D831" s="5">
        <v>9600</v>
      </c>
      <c r="E831">
        <v>4929</v>
      </c>
      <c r="F831" s="5">
        <f t="shared" si="74"/>
        <v>51.34375</v>
      </c>
      <c r="G831" t="s">
        <v>14</v>
      </c>
      <c r="H831">
        <v>154</v>
      </c>
      <c r="I831">
        <f t="shared" si="7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6"/>
        <v>theater</v>
      </c>
      <c r="R831" t="str">
        <f t="shared" si="77"/>
        <v>plays</v>
      </c>
      <c r="S831" s="10">
        <f t="shared" si="72"/>
        <v>42164.208333333328</v>
      </c>
      <c r="T831" s="8">
        <f t="shared" si="73"/>
        <v>42179.208333333328</v>
      </c>
    </row>
    <row r="832" spans="1:20" ht="33.75" x14ac:dyDescent="0.4">
      <c r="A832">
        <v>830</v>
      </c>
      <c r="B832" t="s">
        <v>1693</v>
      </c>
      <c r="C832" s="3" t="s">
        <v>1694</v>
      </c>
      <c r="D832" s="5">
        <v>121600</v>
      </c>
      <c r="E832">
        <v>1424</v>
      </c>
      <c r="F832" s="5">
        <f t="shared" si="74"/>
        <v>1.1710526315789473</v>
      </c>
      <c r="G832" t="s">
        <v>14</v>
      </c>
      <c r="H832">
        <v>22</v>
      </c>
      <c r="I832">
        <f t="shared" si="7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6"/>
        <v>theater</v>
      </c>
      <c r="R832" t="str">
        <f t="shared" si="77"/>
        <v>plays</v>
      </c>
      <c r="S832" s="10">
        <f t="shared" si="72"/>
        <v>43103.25</v>
      </c>
      <c r="T832" s="8">
        <f t="shared" si="73"/>
        <v>43162.25</v>
      </c>
    </row>
    <row r="833" spans="1:20" ht="33.75" x14ac:dyDescent="0.4">
      <c r="A833">
        <v>831</v>
      </c>
      <c r="B833" t="s">
        <v>1695</v>
      </c>
      <c r="C833" s="3" t="s">
        <v>1696</v>
      </c>
      <c r="D833" s="5">
        <v>97100</v>
      </c>
      <c r="E833">
        <v>105817</v>
      </c>
      <c r="F833" s="5">
        <f t="shared" si="74"/>
        <v>108.97734294541709</v>
      </c>
      <c r="G833" t="s">
        <v>20</v>
      </c>
      <c r="H833">
        <v>4233</v>
      </c>
      <c r="I833">
        <f t="shared" si="7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6"/>
        <v>photography</v>
      </c>
      <c r="R833" t="str">
        <f t="shared" si="77"/>
        <v>photography books</v>
      </c>
      <c r="S833" s="10">
        <f t="shared" si="72"/>
        <v>40994.208333333336</v>
      </c>
      <c r="T833" s="8">
        <f t="shared" si="73"/>
        <v>41028.208333333336</v>
      </c>
    </row>
    <row r="834" spans="1:20" ht="19.5" x14ac:dyDescent="0.4">
      <c r="A834">
        <v>832</v>
      </c>
      <c r="B834" t="s">
        <v>1697</v>
      </c>
      <c r="C834" s="3" t="s">
        <v>1698</v>
      </c>
      <c r="D834" s="5">
        <v>43200</v>
      </c>
      <c r="E834">
        <v>136156</v>
      </c>
      <c r="F834" s="5">
        <f t="shared" si="74"/>
        <v>315.17592592592592</v>
      </c>
      <c r="G834" t="s">
        <v>20</v>
      </c>
      <c r="H834">
        <v>1297</v>
      </c>
      <c r="I834">
        <f t="shared" si="7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6"/>
        <v>publishing</v>
      </c>
      <c r="R834" t="str">
        <f t="shared" si="77"/>
        <v>translations</v>
      </c>
      <c r="S834" s="10">
        <f t="shared" ref="S834:S897" si="78">(((L834/60)/60)/24)+DATE(1970,1,1)</f>
        <v>42299.208333333328</v>
      </c>
      <c r="T834" s="8">
        <f t="shared" ref="T834:T897" si="79">(((M834/60)/60)/24)+DATE(1970,1,1)</f>
        <v>42333.25</v>
      </c>
    </row>
    <row r="835" spans="1:20" ht="19.5" x14ac:dyDescent="0.4">
      <c r="A835">
        <v>833</v>
      </c>
      <c r="B835" t="s">
        <v>1699</v>
      </c>
      <c r="C835" s="3" t="s">
        <v>1700</v>
      </c>
      <c r="D835" s="5">
        <v>6800</v>
      </c>
      <c r="E835">
        <v>10723</v>
      </c>
      <c r="F835" s="5">
        <f t="shared" ref="F835:F898" si="80">(E835/D835)*100</f>
        <v>157.69117647058823</v>
      </c>
      <c r="G835" t="s">
        <v>20</v>
      </c>
      <c r="H835">
        <v>165</v>
      </c>
      <c r="I835">
        <f t="shared" ref="I835:I898" si="81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2">LEFT(P835, SEARCH("/", P835) - 1)</f>
        <v>publishing</v>
      </c>
      <c r="R835" t="str">
        <f t="shared" ref="R835:R898" si="83">MID(P835,SEARCH("/",P835)+1,LEN(P835))</f>
        <v>translations</v>
      </c>
      <c r="S835" s="10">
        <f t="shared" si="78"/>
        <v>40588.25</v>
      </c>
      <c r="T835" s="8">
        <f t="shared" si="79"/>
        <v>40599.25</v>
      </c>
    </row>
    <row r="836" spans="1:20" ht="19.5" x14ac:dyDescent="0.4">
      <c r="A836">
        <v>834</v>
      </c>
      <c r="B836" t="s">
        <v>1701</v>
      </c>
      <c r="C836" s="3" t="s">
        <v>1702</v>
      </c>
      <c r="D836" s="5">
        <v>7300</v>
      </c>
      <c r="E836">
        <v>11228</v>
      </c>
      <c r="F836" s="5">
        <f t="shared" si="80"/>
        <v>153.8082191780822</v>
      </c>
      <c r="G836" t="s">
        <v>20</v>
      </c>
      <c r="H836">
        <v>119</v>
      </c>
      <c r="I836">
        <f t="shared" si="81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2"/>
        <v>theater</v>
      </c>
      <c r="R836" t="str">
        <f t="shared" si="83"/>
        <v>plays</v>
      </c>
      <c r="S836" s="10">
        <f t="shared" si="78"/>
        <v>41448.208333333336</v>
      </c>
      <c r="T836" s="8">
        <f t="shared" si="79"/>
        <v>41454.208333333336</v>
      </c>
    </row>
    <row r="837" spans="1:20" ht="19.5" x14ac:dyDescent="0.4">
      <c r="A837">
        <v>835</v>
      </c>
      <c r="B837" t="s">
        <v>1703</v>
      </c>
      <c r="C837" s="3" t="s">
        <v>1704</v>
      </c>
      <c r="D837" s="5">
        <v>86200</v>
      </c>
      <c r="E837">
        <v>77355</v>
      </c>
      <c r="F837" s="5">
        <f t="shared" si="80"/>
        <v>89.738979118329468</v>
      </c>
      <c r="G837" t="s">
        <v>14</v>
      </c>
      <c r="H837">
        <v>1758</v>
      </c>
      <c r="I837">
        <f t="shared" si="81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2"/>
        <v>technology</v>
      </c>
      <c r="R837" t="str">
        <f t="shared" si="83"/>
        <v>web</v>
      </c>
      <c r="S837" s="10">
        <f t="shared" si="78"/>
        <v>42063.25</v>
      </c>
      <c r="T837" s="8">
        <f t="shared" si="79"/>
        <v>42069.25</v>
      </c>
    </row>
    <row r="838" spans="1:20" ht="19.5" x14ac:dyDescent="0.4">
      <c r="A838">
        <v>836</v>
      </c>
      <c r="B838" t="s">
        <v>1705</v>
      </c>
      <c r="C838" s="3" t="s">
        <v>1706</v>
      </c>
      <c r="D838" s="5">
        <v>8100</v>
      </c>
      <c r="E838">
        <v>6086</v>
      </c>
      <c r="F838" s="5">
        <f t="shared" si="80"/>
        <v>75.135802469135797</v>
      </c>
      <c r="G838" t="s">
        <v>14</v>
      </c>
      <c r="H838">
        <v>94</v>
      </c>
      <c r="I838">
        <f t="shared" si="81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2"/>
        <v>music</v>
      </c>
      <c r="R838" t="str">
        <f t="shared" si="83"/>
        <v>indie rock</v>
      </c>
      <c r="S838" s="10">
        <f t="shared" si="78"/>
        <v>40214.25</v>
      </c>
      <c r="T838" s="8">
        <f t="shared" si="79"/>
        <v>40225.25</v>
      </c>
    </row>
    <row r="839" spans="1:20" ht="19.5" x14ac:dyDescent="0.4">
      <c r="A839">
        <v>837</v>
      </c>
      <c r="B839" t="s">
        <v>1707</v>
      </c>
      <c r="C839" s="3" t="s">
        <v>1708</v>
      </c>
      <c r="D839" s="5">
        <v>17700</v>
      </c>
      <c r="E839">
        <v>150960</v>
      </c>
      <c r="F839" s="5">
        <f t="shared" si="80"/>
        <v>852.88135593220341</v>
      </c>
      <c r="G839" t="s">
        <v>20</v>
      </c>
      <c r="H839">
        <v>1797</v>
      </c>
      <c r="I839">
        <f t="shared" si="81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2"/>
        <v>music</v>
      </c>
      <c r="R839" t="str">
        <f t="shared" si="83"/>
        <v>jazz</v>
      </c>
      <c r="S839" s="10">
        <f t="shared" si="78"/>
        <v>40629.208333333336</v>
      </c>
      <c r="T839" s="8">
        <f t="shared" si="79"/>
        <v>40683.208333333336</v>
      </c>
    </row>
    <row r="840" spans="1:20" ht="19.5" x14ac:dyDescent="0.4">
      <c r="A840">
        <v>838</v>
      </c>
      <c r="B840" t="s">
        <v>1709</v>
      </c>
      <c r="C840" s="3" t="s">
        <v>1710</v>
      </c>
      <c r="D840" s="5">
        <v>6400</v>
      </c>
      <c r="E840">
        <v>8890</v>
      </c>
      <c r="F840" s="5">
        <f t="shared" si="80"/>
        <v>138.90625</v>
      </c>
      <c r="G840" t="s">
        <v>20</v>
      </c>
      <c r="H840">
        <v>261</v>
      </c>
      <c r="I840">
        <f t="shared" si="81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2"/>
        <v>theater</v>
      </c>
      <c r="R840" t="str">
        <f t="shared" si="83"/>
        <v>plays</v>
      </c>
      <c r="S840" s="10">
        <f t="shared" si="78"/>
        <v>43370.208333333328</v>
      </c>
      <c r="T840" s="8">
        <f t="shared" si="79"/>
        <v>43379.208333333328</v>
      </c>
    </row>
    <row r="841" spans="1:20" ht="19.5" x14ac:dyDescent="0.4">
      <c r="A841">
        <v>839</v>
      </c>
      <c r="B841" t="s">
        <v>1711</v>
      </c>
      <c r="C841" s="3" t="s">
        <v>1712</v>
      </c>
      <c r="D841" s="5">
        <v>7700</v>
      </c>
      <c r="E841">
        <v>14644</v>
      </c>
      <c r="F841" s="5">
        <f t="shared" si="80"/>
        <v>190.18181818181819</v>
      </c>
      <c r="G841" t="s">
        <v>20</v>
      </c>
      <c r="H841">
        <v>157</v>
      </c>
      <c r="I841">
        <f t="shared" si="81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2"/>
        <v>film &amp; video</v>
      </c>
      <c r="R841" t="str">
        <f t="shared" si="83"/>
        <v>documentary</v>
      </c>
      <c r="S841" s="10">
        <f t="shared" si="78"/>
        <v>41715.208333333336</v>
      </c>
      <c r="T841" s="8">
        <f t="shared" si="79"/>
        <v>41760.208333333336</v>
      </c>
    </row>
    <row r="842" spans="1:20" ht="19.5" x14ac:dyDescent="0.4">
      <c r="A842">
        <v>840</v>
      </c>
      <c r="B842" t="s">
        <v>1713</v>
      </c>
      <c r="C842" s="3" t="s">
        <v>1714</v>
      </c>
      <c r="D842" s="5">
        <v>116300</v>
      </c>
      <c r="E842">
        <v>116583</v>
      </c>
      <c r="F842" s="5">
        <f t="shared" si="80"/>
        <v>100.24333619948409</v>
      </c>
      <c r="G842" t="s">
        <v>20</v>
      </c>
      <c r="H842">
        <v>3533</v>
      </c>
      <c r="I842">
        <f t="shared" si="81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2"/>
        <v>theater</v>
      </c>
      <c r="R842" t="str">
        <f t="shared" si="83"/>
        <v>plays</v>
      </c>
      <c r="S842" s="10">
        <f t="shared" si="78"/>
        <v>41836.208333333336</v>
      </c>
      <c r="T842" s="8">
        <f t="shared" si="79"/>
        <v>41838.208333333336</v>
      </c>
    </row>
    <row r="843" spans="1:20" ht="19.5" x14ac:dyDescent="0.4">
      <c r="A843">
        <v>841</v>
      </c>
      <c r="B843" t="s">
        <v>1715</v>
      </c>
      <c r="C843" s="3" t="s">
        <v>1716</v>
      </c>
      <c r="D843" s="5">
        <v>9100</v>
      </c>
      <c r="E843">
        <v>12991</v>
      </c>
      <c r="F843" s="5">
        <f t="shared" si="80"/>
        <v>142.75824175824175</v>
      </c>
      <c r="G843" t="s">
        <v>20</v>
      </c>
      <c r="H843">
        <v>155</v>
      </c>
      <c r="I843">
        <f t="shared" si="81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2"/>
        <v>technology</v>
      </c>
      <c r="R843" t="str">
        <f t="shared" si="83"/>
        <v>web</v>
      </c>
      <c r="S843" s="10">
        <f t="shared" si="78"/>
        <v>42419.25</v>
      </c>
      <c r="T843" s="8">
        <f t="shared" si="79"/>
        <v>42435.25</v>
      </c>
    </row>
    <row r="844" spans="1:20" ht="33.75" x14ac:dyDescent="0.4">
      <c r="A844">
        <v>842</v>
      </c>
      <c r="B844" t="s">
        <v>1717</v>
      </c>
      <c r="C844" s="3" t="s">
        <v>1718</v>
      </c>
      <c r="D844" s="5">
        <v>1500</v>
      </c>
      <c r="E844">
        <v>8447</v>
      </c>
      <c r="F844" s="5">
        <f t="shared" si="80"/>
        <v>563.13333333333333</v>
      </c>
      <c r="G844" t="s">
        <v>20</v>
      </c>
      <c r="H844">
        <v>132</v>
      </c>
      <c r="I844">
        <f t="shared" si="81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2"/>
        <v>technology</v>
      </c>
      <c r="R844" t="str">
        <f t="shared" si="83"/>
        <v>wearables</v>
      </c>
      <c r="S844" s="10">
        <f t="shared" si="78"/>
        <v>43266.208333333328</v>
      </c>
      <c r="T844" s="8">
        <f t="shared" si="79"/>
        <v>43269.208333333328</v>
      </c>
    </row>
    <row r="845" spans="1:20" ht="33.75" x14ac:dyDescent="0.4">
      <c r="A845">
        <v>843</v>
      </c>
      <c r="B845" t="s">
        <v>1719</v>
      </c>
      <c r="C845" s="3" t="s">
        <v>1720</v>
      </c>
      <c r="D845" s="5">
        <v>8800</v>
      </c>
      <c r="E845">
        <v>2703</v>
      </c>
      <c r="F845" s="5">
        <f t="shared" si="80"/>
        <v>30.715909090909086</v>
      </c>
      <c r="G845" t="s">
        <v>14</v>
      </c>
      <c r="H845">
        <v>33</v>
      </c>
      <c r="I845">
        <f t="shared" si="81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2"/>
        <v>photography</v>
      </c>
      <c r="R845" t="str">
        <f t="shared" si="83"/>
        <v>photography books</v>
      </c>
      <c r="S845" s="10">
        <f t="shared" si="78"/>
        <v>43338.208333333328</v>
      </c>
      <c r="T845" s="8">
        <f t="shared" si="79"/>
        <v>43344.208333333328</v>
      </c>
    </row>
    <row r="846" spans="1:20" ht="19.5" x14ac:dyDescent="0.4">
      <c r="A846">
        <v>844</v>
      </c>
      <c r="B846" t="s">
        <v>1721</v>
      </c>
      <c r="C846" s="3" t="s">
        <v>1722</v>
      </c>
      <c r="D846" s="5">
        <v>8800</v>
      </c>
      <c r="E846">
        <v>8747</v>
      </c>
      <c r="F846" s="5">
        <f t="shared" si="80"/>
        <v>99.39772727272728</v>
      </c>
      <c r="G846" t="s">
        <v>74</v>
      </c>
      <c r="H846">
        <v>94</v>
      </c>
      <c r="I846">
        <f t="shared" si="81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2"/>
        <v>film &amp; video</v>
      </c>
      <c r="R846" t="str">
        <f t="shared" si="83"/>
        <v>documentary</v>
      </c>
      <c r="S846" s="10">
        <f t="shared" si="78"/>
        <v>40930.25</v>
      </c>
      <c r="T846" s="8">
        <f t="shared" si="79"/>
        <v>40933.25</v>
      </c>
    </row>
    <row r="847" spans="1:20" ht="19.5" x14ac:dyDescent="0.4">
      <c r="A847">
        <v>845</v>
      </c>
      <c r="B847" t="s">
        <v>1723</v>
      </c>
      <c r="C847" s="3" t="s">
        <v>1724</v>
      </c>
      <c r="D847" s="5">
        <v>69900</v>
      </c>
      <c r="E847">
        <v>138087</v>
      </c>
      <c r="F847" s="5">
        <f t="shared" si="80"/>
        <v>197.54935622317598</v>
      </c>
      <c r="G847" t="s">
        <v>20</v>
      </c>
      <c r="H847">
        <v>1354</v>
      </c>
      <c r="I847">
        <f t="shared" si="81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2"/>
        <v>technology</v>
      </c>
      <c r="R847" t="str">
        <f t="shared" si="83"/>
        <v>web</v>
      </c>
      <c r="S847" s="10">
        <f t="shared" si="78"/>
        <v>43235.208333333328</v>
      </c>
      <c r="T847" s="8">
        <f t="shared" si="79"/>
        <v>43272.208333333328</v>
      </c>
    </row>
    <row r="848" spans="1:20" ht="19.5" x14ac:dyDescent="0.4">
      <c r="A848">
        <v>846</v>
      </c>
      <c r="B848" t="s">
        <v>1725</v>
      </c>
      <c r="C848" s="3" t="s">
        <v>1726</v>
      </c>
      <c r="D848" s="5">
        <v>1000</v>
      </c>
      <c r="E848">
        <v>5085</v>
      </c>
      <c r="F848" s="5">
        <f t="shared" si="80"/>
        <v>508.5</v>
      </c>
      <c r="G848" t="s">
        <v>20</v>
      </c>
      <c r="H848">
        <v>48</v>
      </c>
      <c r="I848">
        <f t="shared" si="81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2"/>
        <v>technology</v>
      </c>
      <c r="R848" t="str">
        <f t="shared" si="83"/>
        <v>web</v>
      </c>
      <c r="S848" s="10">
        <f t="shared" si="78"/>
        <v>43302.208333333328</v>
      </c>
      <c r="T848" s="8">
        <f t="shared" si="79"/>
        <v>43338.208333333328</v>
      </c>
    </row>
    <row r="849" spans="1:20" ht="19.5" x14ac:dyDescent="0.4">
      <c r="A849">
        <v>847</v>
      </c>
      <c r="B849" t="s">
        <v>1727</v>
      </c>
      <c r="C849" s="3" t="s">
        <v>1728</v>
      </c>
      <c r="D849" s="5">
        <v>4700</v>
      </c>
      <c r="E849">
        <v>11174</v>
      </c>
      <c r="F849" s="5">
        <f t="shared" si="80"/>
        <v>237.74468085106383</v>
      </c>
      <c r="G849" t="s">
        <v>20</v>
      </c>
      <c r="H849">
        <v>110</v>
      </c>
      <c r="I849">
        <f t="shared" si="81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2"/>
        <v>food</v>
      </c>
      <c r="R849" t="str">
        <f t="shared" si="83"/>
        <v>food trucks</v>
      </c>
      <c r="S849" s="10">
        <f t="shared" si="78"/>
        <v>43107.25</v>
      </c>
      <c r="T849" s="8">
        <f t="shared" si="79"/>
        <v>43110.25</v>
      </c>
    </row>
    <row r="850" spans="1:20" ht="19.5" x14ac:dyDescent="0.4">
      <c r="A850">
        <v>848</v>
      </c>
      <c r="B850" t="s">
        <v>1729</v>
      </c>
      <c r="C850" s="3" t="s">
        <v>1730</v>
      </c>
      <c r="D850" s="5">
        <v>3200</v>
      </c>
      <c r="E850">
        <v>10831</v>
      </c>
      <c r="F850" s="5">
        <f t="shared" si="80"/>
        <v>338.46875</v>
      </c>
      <c r="G850" t="s">
        <v>20</v>
      </c>
      <c r="H850">
        <v>172</v>
      </c>
      <c r="I850">
        <f t="shared" si="81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2"/>
        <v>film &amp; video</v>
      </c>
      <c r="R850" t="str">
        <f t="shared" si="83"/>
        <v>drama</v>
      </c>
      <c r="S850" s="10">
        <f t="shared" si="78"/>
        <v>40341.208333333336</v>
      </c>
      <c r="T850" s="8">
        <f t="shared" si="79"/>
        <v>40350.208333333336</v>
      </c>
    </row>
    <row r="851" spans="1:20" ht="19.5" x14ac:dyDescent="0.4">
      <c r="A851">
        <v>849</v>
      </c>
      <c r="B851" t="s">
        <v>1731</v>
      </c>
      <c r="C851" s="3" t="s">
        <v>1732</v>
      </c>
      <c r="D851" s="5">
        <v>6700</v>
      </c>
      <c r="E851">
        <v>8917</v>
      </c>
      <c r="F851" s="5">
        <f t="shared" si="80"/>
        <v>133.08955223880596</v>
      </c>
      <c r="G851" t="s">
        <v>20</v>
      </c>
      <c r="H851">
        <v>307</v>
      </c>
      <c r="I851">
        <f t="shared" si="81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2"/>
        <v>music</v>
      </c>
      <c r="R851" t="str">
        <f t="shared" si="83"/>
        <v>indie rock</v>
      </c>
      <c r="S851" s="10">
        <f t="shared" si="78"/>
        <v>40948.25</v>
      </c>
      <c r="T851" s="8">
        <f t="shared" si="79"/>
        <v>40951.25</v>
      </c>
    </row>
    <row r="852" spans="1:20" ht="19.5" x14ac:dyDescent="0.4">
      <c r="A852">
        <v>850</v>
      </c>
      <c r="B852" t="s">
        <v>1733</v>
      </c>
      <c r="C852" s="3" t="s">
        <v>1734</v>
      </c>
      <c r="D852" s="5">
        <v>100</v>
      </c>
      <c r="E852">
        <v>1</v>
      </c>
      <c r="F852" s="5">
        <f t="shared" si="80"/>
        <v>1</v>
      </c>
      <c r="G852" t="s">
        <v>14</v>
      </c>
      <c r="H852">
        <v>1</v>
      </c>
      <c r="I852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2"/>
        <v>music</v>
      </c>
      <c r="R852" t="str">
        <f t="shared" si="83"/>
        <v>rock</v>
      </c>
      <c r="S852" s="10">
        <f t="shared" si="78"/>
        <v>40866.25</v>
      </c>
      <c r="T852" s="8">
        <f t="shared" si="79"/>
        <v>40881.25</v>
      </c>
    </row>
    <row r="853" spans="1:20" ht="33.75" x14ac:dyDescent="0.4">
      <c r="A853">
        <v>851</v>
      </c>
      <c r="B853" t="s">
        <v>1735</v>
      </c>
      <c r="C853" s="3" t="s">
        <v>1736</v>
      </c>
      <c r="D853" s="5">
        <v>6000</v>
      </c>
      <c r="E853">
        <v>12468</v>
      </c>
      <c r="F853" s="5">
        <f t="shared" si="80"/>
        <v>207.79999999999998</v>
      </c>
      <c r="G853" t="s">
        <v>20</v>
      </c>
      <c r="H853">
        <v>160</v>
      </c>
      <c r="I853">
        <f t="shared" si="81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2"/>
        <v>music</v>
      </c>
      <c r="R853" t="str">
        <f t="shared" si="83"/>
        <v>electric music</v>
      </c>
      <c r="S853" s="10">
        <f t="shared" si="78"/>
        <v>41031.208333333336</v>
      </c>
      <c r="T853" s="8">
        <f t="shared" si="79"/>
        <v>41064.208333333336</v>
      </c>
    </row>
    <row r="854" spans="1:20" ht="19.5" x14ac:dyDescent="0.4">
      <c r="A854">
        <v>852</v>
      </c>
      <c r="B854" t="s">
        <v>1737</v>
      </c>
      <c r="C854" s="3" t="s">
        <v>1738</v>
      </c>
      <c r="D854" s="5">
        <v>4900</v>
      </c>
      <c r="E854">
        <v>2505</v>
      </c>
      <c r="F854" s="5">
        <f t="shared" si="80"/>
        <v>51.122448979591837</v>
      </c>
      <c r="G854" t="s">
        <v>14</v>
      </c>
      <c r="H854">
        <v>31</v>
      </c>
      <c r="I854">
        <f t="shared" si="81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2"/>
        <v>games</v>
      </c>
      <c r="R854" t="str">
        <f t="shared" si="83"/>
        <v>video games</v>
      </c>
      <c r="S854" s="10">
        <f t="shared" si="78"/>
        <v>40740.208333333336</v>
      </c>
      <c r="T854" s="8">
        <f t="shared" si="79"/>
        <v>40750.208333333336</v>
      </c>
    </row>
    <row r="855" spans="1:20" ht="19.5" x14ac:dyDescent="0.4">
      <c r="A855">
        <v>853</v>
      </c>
      <c r="B855" t="s">
        <v>1739</v>
      </c>
      <c r="C855" s="3" t="s">
        <v>1740</v>
      </c>
      <c r="D855" s="5">
        <v>17100</v>
      </c>
      <c r="E855">
        <v>111502</v>
      </c>
      <c r="F855" s="5">
        <f t="shared" si="80"/>
        <v>652.05847953216369</v>
      </c>
      <c r="G855" t="s">
        <v>20</v>
      </c>
      <c r="H855">
        <v>1467</v>
      </c>
      <c r="I855">
        <f t="shared" si="81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2"/>
        <v>music</v>
      </c>
      <c r="R855" t="str">
        <f t="shared" si="83"/>
        <v>indie rock</v>
      </c>
      <c r="S855" s="10">
        <f t="shared" si="78"/>
        <v>40714.208333333336</v>
      </c>
      <c r="T855" s="8">
        <f t="shared" si="79"/>
        <v>40719.208333333336</v>
      </c>
    </row>
    <row r="856" spans="1:20" ht="19.5" x14ac:dyDescent="0.4">
      <c r="A856">
        <v>854</v>
      </c>
      <c r="B856" t="s">
        <v>1741</v>
      </c>
      <c r="C856" s="3" t="s">
        <v>1742</v>
      </c>
      <c r="D856" s="5">
        <v>171000</v>
      </c>
      <c r="E856">
        <v>194309</v>
      </c>
      <c r="F856" s="5">
        <f t="shared" si="80"/>
        <v>113.63099415204678</v>
      </c>
      <c r="G856" t="s">
        <v>20</v>
      </c>
      <c r="H856">
        <v>2662</v>
      </c>
      <c r="I856">
        <f t="shared" si="81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2"/>
        <v>publishing</v>
      </c>
      <c r="R856" t="str">
        <f t="shared" si="83"/>
        <v>fiction</v>
      </c>
      <c r="S856" s="10">
        <f t="shared" si="78"/>
        <v>43787.25</v>
      </c>
      <c r="T856" s="8">
        <f t="shared" si="79"/>
        <v>43814.25</v>
      </c>
    </row>
    <row r="857" spans="1:20" ht="19.5" x14ac:dyDescent="0.4">
      <c r="A857">
        <v>855</v>
      </c>
      <c r="B857" t="s">
        <v>1743</v>
      </c>
      <c r="C857" s="3" t="s">
        <v>1744</v>
      </c>
      <c r="D857" s="5">
        <v>23400</v>
      </c>
      <c r="E857">
        <v>23956</v>
      </c>
      <c r="F857" s="5">
        <f t="shared" si="80"/>
        <v>102.37606837606839</v>
      </c>
      <c r="G857" t="s">
        <v>20</v>
      </c>
      <c r="H857">
        <v>452</v>
      </c>
      <c r="I857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2"/>
        <v>theater</v>
      </c>
      <c r="R857" t="str">
        <f t="shared" si="83"/>
        <v>plays</v>
      </c>
      <c r="S857" s="10">
        <f t="shared" si="78"/>
        <v>40712.208333333336</v>
      </c>
      <c r="T857" s="8">
        <f t="shared" si="79"/>
        <v>40743.208333333336</v>
      </c>
    </row>
    <row r="858" spans="1:20" ht="19.5" x14ac:dyDescent="0.4">
      <c r="A858">
        <v>856</v>
      </c>
      <c r="B858" t="s">
        <v>1599</v>
      </c>
      <c r="C858" s="3" t="s">
        <v>1745</v>
      </c>
      <c r="D858" s="5">
        <v>2400</v>
      </c>
      <c r="E858">
        <v>8558</v>
      </c>
      <c r="F858" s="5">
        <f t="shared" si="80"/>
        <v>356.58333333333331</v>
      </c>
      <c r="G858" t="s">
        <v>20</v>
      </c>
      <c r="H858">
        <v>158</v>
      </c>
      <c r="I858">
        <f t="shared" si="81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2"/>
        <v>food</v>
      </c>
      <c r="R858" t="str">
        <f t="shared" si="83"/>
        <v>food trucks</v>
      </c>
      <c r="S858" s="10">
        <f t="shared" si="78"/>
        <v>41023.208333333336</v>
      </c>
      <c r="T858" s="8">
        <f t="shared" si="79"/>
        <v>41040.208333333336</v>
      </c>
    </row>
    <row r="859" spans="1:20" ht="33.75" x14ac:dyDescent="0.4">
      <c r="A859">
        <v>857</v>
      </c>
      <c r="B859" t="s">
        <v>1746</v>
      </c>
      <c r="C859" s="3" t="s">
        <v>1747</v>
      </c>
      <c r="D859" s="5">
        <v>5300</v>
      </c>
      <c r="E859">
        <v>7413</v>
      </c>
      <c r="F859" s="5">
        <f t="shared" si="80"/>
        <v>139.86792452830187</v>
      </c>
      <c r="G859" t="s">
        <v>20</v>
      </c>
      <c r="H859">
        <v>225</v>
      </c>
      <c r="I859">
        <f t="shared" si="81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2"/>
        <v>film &amp; video</v>
      </c>
      <c r="R859" t="str">
        <f t="shared" si="83"/>
        <v>shorts</v>
      </c>
      <c r="S859" s="10">
        <f t="shared" si="78"/>
        <v>40944.25</v>
      </c>
      <c r="T859" s="8">
        <f t="shared" si="79"/>
        <v>40967.25</v>
      </c>
    </row>
    <row r="860" spans="1:20" ht="33.75" x14ac:dyDescent="0.4">
      <c r="A860">
        <v>858</v>
      </c>
      <c r="B860" t="s">
        <v>1748</v>
      </c>
      <c r="C860" s="3" t="s">
        <v>1749</v>
      </c>
      <c r="D860" s="5">
        <v>4000</v>
      </c>
      <c r="E860">
        <v>2778</v>
      </c>
      <c r="F860" s="5">
        <f t="shared" si="80"/>
        <v>69.45</v>
      </c>
      <c r="G860" t="s">
        <v>14</v>
      </c>
      <c r="H860">
        <v>35</v>
      </c>
      <c r="I860">
        <f t="shared" si="81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2"/>
        <v>food</v>
      </c>
      <c r="R860" t="str">
        <f t="shared" si="83"/>
        <v>food trucks</v>
      </c>
      <c r="S860" s="10">
        <f t="shared" si="78"/>
        <v>43211.208333333328</v>
      </c>
      <c r="T860" s="8">
        <f t="shared" si="79"/>
        <v>43218.208333333328</v>
      </c>
    </row>
    <row r="861" spans="1:20" ht="33.75" x14ac:dyDescent="0.4">
      <c r="A861">
        <v>859</v>
      </c>
      <c r="B861" t="s">
        <v>1750</v>
      </c>
      <c r="C861" s="3" t="s">
        <v>1751</v>
      </c>
      <c r="D861" s="5">
        <v>7300</v>
      </c>
      <c r="E861">
        <v>2594</v>
      </c>
      <c r="F861" s="5">
        <f t="shared" si="80"/>
        <v>35.534246575342465</v>
      </c>
      <c r="G861" t="s">
        <v>14</v>
      </c>
      <c r="H861">
        <v>63</v>
      </c>
      <c r="I861">
        <f t="shared" si="81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2"/>
        <v>theater</v>
      </c>
      <c r="R861" t="str">
        <f t="shared" si="83"/>
        <v>plays</v>
      </c>
      <c r="S861" s="10">
        <f t="shared" si="78"/>
        <v>41334.25</v>
      </c>
      <c r="T861" s="8">
        <f t="shared" si="79"/>
        <v>41352.208333333336</v>
      </c>
    </row>
    <row r="862" spans="1:20" ht="33.75" x14ac:dyDescent="0.4">
      <c r="A862">
        <v>860</v>
      </c>
      <c r="B862" t="s">
        <v>1752</v>
      </c>
      <c r="C862" s="3" t="s">
        <v>1753</v>
      </c>
      <c r="D862" s="5">
        <v>2000</v>
      </c>
      <c r="E862">
        <v>5033</v>
      </c>
      <c r="F862" s="5">
        <f t="shared" si="80"/>
        <v>251.65</v>
      </c>
      <c r="G862" t="s">
        <v>20</v>
      </c>
      <c r="H862">
        <v>65</v>
      </c>
      <c r="I862">
        <f t="shared" si="81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2"/>
        <v>technology</v>
      </c>
      <c r="R862" t="str">
        <f t="shared" si="83"/>
        <v>wearables</v>
      </c>
      <c r="S862" s="10">
        <f t="shared" si="78"/>
        <v>43515.25</v>
      </c>
      <c r="T862" s="8">
        <f t="shared" si="79"/>
        <v>43525.25</v>
      </c>
    </row>
    <row r="863" spans="1:20" ht="19.5" x14ac:dyDescent="0.4">
      <c r="A863">
        <v>861</v>
      </c>
      <c r="B863" t="s">
        <v>1754</v>
      </c>
      <c r="C863" s="3" t="s">
        <v>1755</v>
      </c>
      <c r="D863" s="5">
        <v>8800</v>
      </c>
      <c r="E863">
        <v>9317</v>
      </c>
      <c r="F863" s="5">
        <f t="shared" si="80"/>
        <v>105.87500000000001</v>
      </c>
      <c r="G863" t="s">
        <v>20</v>
      </c>
      <c r="H863">
        <v>163</v>
      </c>
      <c r="I863">
        <f t="shared" si="81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2"/>
        <v>theater</v>
      </c>
      <c r="R863" t="str">
        <f t="shared" si="83"/>
        <v>plays</v>
      </c>
      <c r="S863" s="10">
        <f t="shared" si="78"/>
        <v>40258.208333333336</v>
      </c>
      <c r="T863" s="8">
        <f t="shared" si="79"/>
        <v>40266.208333333336</v>
      </c>
    </row>
    <row r="864" spans="1:20" ht="19.5" x14ac:dyDescent="0.4">
      <c r="A864">
        <v>862</v>
      </c>
      <c r="B864" t="s">
        <v>1756</v>
      </c>
      <c r="C864" s="3" t="s">
        <v>1757</v>
      </c>
      <c r="D864" s="5">
        <v>3500</v>
      </c>
      <c r="E864">
        <v>6560</v>
      </c>
      <c r="F864" s="5">
        <f t="shared" si="80"/>
        <v>187.42857142857144</v>
      </c>
      <c r="G864" t="s">
        <v>20</v>
      </c>
      <c r="H864">
        <v>85</v>
      </c>
      <c r="I864">
        <f t="shared" si="81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2"/>
        <v>theater</v>
      </c>
      <c r="R864" t="str">
        <f t="shared" si="83"/>
        <v>plays</v>
      </c>
      <c r="S864" s="10">
        <f t="shared" si="78"/>
        <v>40756.208333333336</v>
      </c>
      <c r="T864" s="8">
        <f t="shared" si="79"/>
        <v>40760.208333333336</v>
      </c>
    </row>
    <row r="865" spans="1:20" ht="19.5" x14ac:dyDescent="0.4">
      <c r="A865">
        <v>863</v>
      </c>
      <c r="B865" t="s">
        <v>1758</v>
      </c>
      <c r="C865" s="3" t="s">
        <v>1759</v>
      </c>
      <c r="D865" s="5">
        <v>1400</v>
      </c>
      <c r="E865">
        <v>5415</v>
      </c>
      <c r="F865" s="5">
        <f t="shared" si="80"/>
        <v>386.78571428571428</v>
      </c>
      <c r="G865" t="s">
        <v>20</v>
      </c>
      <c r="H865">
        <v>217</v>
      </c>
      <c r="I865">
        <f t="shared" si="81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2"/>
        <v>film &amp; video</v>
      </c>
      <c r="R865" t="str">
        <f t="shared" si="83"/>
        <v>television</v>
      </c>
      <c r="S865" s="10">
        <f t="shared" si="78"/>
        <v>42172.208333333328</v>
      </c>
      <c r="T865" s="8">
        <f t="shared" si="79"/>
        <v>42195.208333333328</v>
      </c>
    </row>
    <row r="866" spans="1:20" ht="19.5" x14ac:dyDescent="0.4">
      <c r="A866">
        <v>864</v>
      </c>
      <c r="B866" t="s">
        <v>1760</v>
      </c>
      <c r="C866" s="3" t="s">
        <v>1761</v>
      </c>
      <c r="D866" s="5">
        <v>4200</v>
      </c>
      <c r="E866">
        <v>14577</v>
      </c>
      <c r="F866" s="5">
        <f t="shared" si="80"/>
        <v>347.07142857142856</v>
      </c>
      <c r="G866" t="s">
        <v>20</v>
      </c>
      <c r="H866">
        <v>150</v>
      </c>
      <c r="I866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2"/>
        <v>film &amp; video</v>
      </c>
      <c r="R866" t="str">
        <f t="shared" si="83"/>
        <v>shorts</v>
      </c>
      <c r="S866" s="10">
        <f t="shared" si="78"/>
        <v>42601.208333333328</v>
      </c>
      <c r="T866" s="8">
        <f t="shared" si="79"/>
        <v>42606.208333333328</v>
      </c>
    </row>
    <row r="867" spans="1:20" ht="19.5" x14ac:dyDescent="0.4">
      <c r="A867">
        <v>865</v>
      </c>
      <c r="B867" t="s">
        <v>1762</v>
      </c>
      <c r="C867" s="3" t="s">
        <v>1763</v>
      </c>
      <c r="D867" s="5">
        <v>81000</v>
      </c>
      <c r="E867">
        <v>150515</v>
      </c>
      <c r="F867" s="5">
        <f t="shared" si="80"/>
        <v>185.82098765432099</v>
      </c>
      <c r="G867" t="s">
        <v>20</v>
      </c>
      <c r="H867">
        <v>3272</v>
      </c>
      <c r="I867">
        <f t="shared" si="81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2"/>
        <v>theater</v>
      </c>
      <c r="R867" t="str">
        <f t="shared" si="83"/>
        <v>plays</v>
      </c>
      <c r="S867" s="10">
        <f t="shared" si="78"/>
        <v>41897.208333333336</v>
      </c>
      <c r="T867" s="8">
        <f t="shared" si="79"/>
        <v>41906.208333333336</v>
      </c>
    </row>
    <row r="868" spans="1:20" ht="19.5" x14ac:dyDescent="0.4">
      <c r="A868">
        <v>866</v>
      </c>
      <c r="B868" t="s">
        <v>1764</v>
      </c>
      <c r="C868" s="3" t="s">
        <v>1765</v>
      </c>
      <c r="D868" s="5">
        <v>182800</v>
      </c>
      <c r="E868">
        <v>79045</v>
      </c>
      <c r="F868" s="5">
        <f t="shared" si="80"/>
        <v>43.241247264770237</v>
      </c>
      <c r="G868" t="s">
        <v>74</v>
      </c>
      <c r="H868">
        <v>898</v>
      </c>
      <c r="I868">
        <f t="shared" si="81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2"/>
        <v>photography</v>
      </c>
      <c r="R868" t="str">
        <f t="shared" si="83"/>
        <v>photography books</v>
      </c>
      <c r="S868" s="10">
        <f t="shared" si="78"/>
        <v>40671.208333333336</v>
      </c>
      <c r="T868" s="8">
        <f t="shared" si="79"/>
        <v>40672.208333333336</v>
      </c>
    </row>
    <row r="869" spans="1:20" ht="33.75" x14ac:dyDescent="0.4">
      <c r="A869">
        <v>867</v>
      </c>
      <c r="B869" t="s">
        <v>1766</v>
      </c>
      <c r="C869" s="3" t="s">
        <v>1767</v>
      </c>
      <c r="D869" s="5">
        <v>4800</v>
      </c>
      <c r="E869">
        <v>7797</v>
      </c>
      <c r="F869" s="5">
        <f t="shared" si="80"/>
        <v>162.4375</v>
      </c>
      <c r="G869" t="s">
        <v>20</v>
      </c>
      <c r="H869">
        <v>300</v>
      </c>
      <c r="I869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2"/>
        <v>food</v>
      </c>
      <c r="R869" t="str">
        <f t="shared" si="83"/>
        <v>food trucks</v>
      </c>
      <c r="S869" s="10">
        <f t="shared" si="78"/>
        <v>43382.208333333328</v>
      </c>
      <c r="T869" s="8">
        <f t="shared" si="79"/>
        <v>43388.208333333328</v>
      </c>
    </row>
    <row r="870" spans="1:20" ht="19.5" x14ac:dyDescent="0.4">
      <c r="A870">
        <v>868</v>
      </c>
      <c r="B870" t="s">
        <v>1768</v>
      </c>
      <c r="C870" s="3" t="s">
        <v>1769</v>
      </c>
      <c r="D870" s="5">
        <v>7000</v>
      </c>
      <c r="E870">
        <v>12939</v>
      </c>
      <c r="F870" s="5">
        <f t="shared" si="80"/>
        <v>184.84285714285716</v>
      </c>
      <c r="G870" t="s">
        <v>20</v>
      </c>
      <c r="H870">
        <v>126</v>
      </c>
      <c r="I870">
        <f t="shared" si="81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2"/>
        <v>theater</v>
      </c>
      <c r="R870" t="str">
        <f t="shared" si="83"/>
        <v>plays</v>
      </c>
      <c r="S870" s="10">
        <f t="shared" si="78"/>
        <v>41559.208333333336</v>
      </c>
      <c r="T870" s="8">
        <f t="shared" si="79"/>
        <v>41570.208333333336</v>
      </c>
    </row>
    <row r="871" spans="1:20" ht="19.5" x14ac:dyDescent="0.4">
      <c r="A871">
        <v>869</v>
      </c>
      <c r="B871" t="s">
        <v>1770</v>
      </c>
      <c r="C871" s="3" t="s">
        <v>1771</v>
      </c>
      <c r="D871" s="5">
        <v>161900</v>
      </c>
      <c r="E871">
        <v>38376</v>
      </c>
      <c r="F871" s="5">
        <f t="shared" si="80"/>
        <v>23.703520691785052</v>
      </c>
      <c r="G871" t="s">
        <v>14</v>
      </c>
      <c r="H871">
        <v>526</v>
      </c>
      <c r="I871">
        <f t="shared" si="81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2"/>
        <v>film &amp; video</v>
      </c>
      <c r="R871" t="str">
        <f t="shared" si="83"/>
        <v>drama</v>
      </c>
      <c r="S871" s="10">
        <f t="shared" si="78"/>
        <v>40350.208333333336</v>
      </c>
      <c r="T871" s="8">
        <f t="shared" si="79"/>
        <v>40364.208333333336</v>
      </c>
    </row>
    <row r="872" spans="1:20" ht="19.5" x14ac:dyDescent="0.4">
      <c r="A872">
        <v>870</v>
      </c>
      <c r="B872" t="s">
        <v>1772</v>
      </c>
      <c r="C872" s="3" t="s">
        <v>1773</v>
      </c>
      <c r="D872" s="5">
        <v>7700</v>
      </c>
      <c r="E872">
        <v>6920</v>
      </c>
      <c r="F872" s="5">
        <f t="shared" si="80"/>
        <v>89.870129870129873</v>
      </c>
      <c r="G872" t="s">
        <v>14</v>
      </c>
      <c r="H872">
        <v>121</v>
      </c>
      <c r="I872">
        <f t="shared" si="81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2"/>
        <v>theater</v>
      </c>
      <c r="R872" t="str">
        <f t="shared" si="83"/>
        <v>plays</v>
      </c>
      <c r="S872" s="10">
        <f t="shared" si="78"/>
        <v>42240.208333333328</v>
      </c>
      <c r="T872" s="8">
        <f t="shared" si="79"/>
        <v>42265.208333333328</v>
      </c>
    </row>
    <row r="873" spans="1:20" ht="33.75" x14ac:dyDescent="0.4">
      <c r="A873">
        <v>871</v>
      </c>
      <c r="B873" t="s">
        <v>1774</v>
      </c>
      <c r="C873" s="3" t="s">
        <v>1775</v>
      </c>
      <c r="D873" s="5">
        <v>71500</v>
      </c>
      <c r="E873">
        <v>194912</v>
      </c>
      <c r="F873" s="5">
        <f t="shared" si="80"/>
        <v>272.6041958041958</v>
      </c>
      <c r="G873" t="s">
        <v>20</v>
      </c>
      <c r="H873">
        <v>2320</v>
      </c>
      <c r="I873">
        <f t="shared" si="81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2"/>
        <v>theater</v>
      </c>
      <c r="R873" t="str">
        <f t="shared" si="83"/>
        <v>plays</v>
      </c>
      <c r="S873" s="10">
        <f t="shared" si="78"/>
        <v>43040.208333333328</v>
      </c>
      <c r="T873" s="8">
        <f t="shared" si="79"/>
        <v>43058.25</v>
      </c>
    </row>
    <row r="874" spans="1:20" ht="19.5" x14ac:dyDescent="0.4">
      <c r="A874">
        <v>872</v>
      </c>
      <c r="B874" t="s">
        <v>1776</v>
      </c>
      <c r="C874" s="3" t="s">
        <v>1777</v>
      </c>
      <c r="D874" s="5">
        <v>4700</v>
      </c>
      <c r="E874">
        <v>7992</v>
      </c>
      <c r="F874" s="5">
        <f t="shared" si="80"/>
        <v>170.04255319148936</v>
      </c>
      <c r="G874" t="s">
        <v>20</v>
      </c>
      <c r="H874">
        <v>81</v>
      </c>
      <c r="I874">
        <f t="shared" si="81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2"/>
        <v>film &amp; video</v>
      </c>
      <c r="R874" t="str">
        <f t="shared" si="83"/>
        <v>science fiction</v>
      </c>
      <c r="S874" s="10">
        <f t="shared" si="78"/>
        <v>43346.208333333328</v>
      </c>
      <c r="T874" s="8">
        <f t="shared" si="79"/>
        <v>43351.208333333328</v>
      </c>
    </row>
    <row r="875" spans="1:20" ht="19.5" x14ac:dyDescent="0.4">
      <c r="A875">
        <v>873</v>
      </c>
      <c r="B875" t="s">
        <v>1778</v>
      </c>
      <c r="C875" s="3" t="s">
        <v>1779</v>
      </c>
      <c r="D875" s="5">
        <v>42100</v>
      </c>
      <c r="E875">
        <v>79268</v>
      </c>
      <c r="F875" s="5">
        <f t="shared" si="80"/>
        <v>188.28503562945369</v>
      </c>
      <c r="G875" t="s">
        <v>20</v>
      </c>
      <c r="H875">
        <v>1887</v>
      </c>
      <c r="I875">
        <f t="shared" si="81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2"/>
        <v>photography</v>
      </c>
      <c r="R875" t="str">
        <f t="shared" si="83"/>
        <v>photography books</v>
      </c>
      <c r="S875" s="10">
        <f t="shared" si="78"/>
        <v>41647.25</v>
      </c>
      <c r="T875" s="8">
        <f t="shared" si="79"/>
        <v>41652.25</v>
      </c>
    </row>
    <row r="876" spans="1:20" ht="19.5" x14ac:dyDescent="0.4">
      <c r="A876">
        <v>874</v>
      </c>
      <c r="B876" t="s">
        <v>1780</v>
      </c>
      <c r="C876" s="3" t="s">
        <v>1781</v>
      </c>
      <c r="D876" s="5">
        <v>40200</v>
      </c>
      <c r="E876">
        <v>139468</v>
      </c>
      <c r="F876" s="5">
        <f t="shared" si="80"/>
        <v>346.93532338308455</v>
      </c>
      <c r="G876" t="s">
        <v>20</v>
      </c>
      <c r="H876">
        <v>4358</v>
      </c>
      <c r="I876">
        <f t="shared" si="81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2"/>
        <v>photography</v>
      </c>
      <c r="R876" t="str">
        <f t="shared" si="83"/>
        <v>photography books</v>
      </c>
      <c r="S876" s="10">
        <f t="shared" si="78"/>
        <v>40291.208333333336</v>
      </c>
      <c r="T876" s="8">
        <f t="shared" si="79"/>
        <v>40329.208333333336</v>
      </c>
    </row>
    <row r="877" spans="1:20" ht="19.5" x14ac:dyDescent="0.4">
      <c r="A877">
        <v>875</v>
      </c>
      <c r="B877" t="s">
        <v>1782</v>
      </c>
      <c r="C877" s="3" t="s">
        <v>1783</v>
      </c>
      <c r="D877" s="5">
        <v>7900</v>
      </c>
      <c r="E877">
        <v>5465</v>
      </c>
      <c r="F877" s="5">
        <f t="shared" si="80"/>
        <v>69.177215189873422</v>
      </c>
      <c r="G877" t="s">
        <v>14</v>
      </c>
      <c r="H877">
        <v>67</v>
      </c>
      <c r="I877">
        <f t="shared" si="81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2"/>
        <v>music</v>
      </c>
      <c r="R877" t="str">
        <f t="shared" si="83"/>
        <v>rock</v>
      </c>
      <c r="S877" s="10">
        <f t="shared" si="78"/>
        <v>40556.25</v>
      </c>
      <c r="T877" s="8">
        <f t="shared" si="79"/>
        <v>40557.25</v>
      </c>
    </row>
    <row r="878" spans="1:20" ht="33.75" x14ac:dyDescent="0.4">
      <c r="A878">
        <v>876</v>
      </c>
      <c r="B878" t="s">
        <v>1784</v>
      </c>
      <c r="C878" s="3" t="s">
        <v>1785</v>
      </c>
      <c r="D878" s="5">
        <v>8300</v>
      </c>
      <c r="E878">
        <v>2111</v>
      </c>
      <c r="F878" s="5">
        <f t="shared" si="80"/>
        <v>25.433734939759034</v>
      </c>
      <c r="G878" t="s">
        <v>14</v>
      </c>
      <c r="H878">
        <v>57</v>
      </c>
      <c r="I878">
        <f t="shared" si="81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2"/>
        <v>photography</v>
      </c>
      <c r="R878" t="str">
        <f t="shared" si="83"/>
        <v>photography books</v>
      </c>
      <c r="S878" s="10">
        <f t="shared" si="78"/>
        <v>43624.208333333328</v>
      </c>
      <c r="T878" s="8">
        <f t="shared" si="79"/>
        <v>43648.208333333328</v>
      </c>
    </row>
    <row r="879" spans="1:20" ht="19.5" x14ac:dyDescent="0.4">
      <c r="A879">
        <v>877</v>
      </c>
      <c r="B879" t="s">
        <v>1786</v>
      </c>
      <c r="C879" s="3" t="s">
        <v>1787</v>
      </c>
      <c r="D879" s="5">
        <v>163600</v>
      </c>
      <c r="E879">
        <v>126628</v>
      </c>
      <c r="F879" s="5">
        <f t="shared" si="80"/>
        <v>77.400977995110026</v>
      </c>
      <c r="G879" t="s">
        <v>14</v>
      </c>
      <c r="H879">
        <v>1229</v>
      </c>
      <c r="I879">
        <f t="shared" si="81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2"/>
        <v>food</v>
      </c>
      <c r="R879" t="str">
        <f t="shared" si="83"/>
        <v>food trucks</v>
      </c>
      <c r="S879" s="10">
        <f t="shared" si="78"/>
        <v>42577.208333333328</v>
      </c>
      <c r="T879" s="8">
        <f t="shared" si="79"/>
        <v>42578.208333333328</v>
      </c>
    </row>
    <row r="880" spans="1:20" ht="19.5" x14ac:dyDescent="0.4">
      <c r="A880">
        <v>878</v>
      </c>
      <c r="B880" t="s">
        <v>1788</v>
      </c>
      <c r="C880" s="3" t="s">
        <v>1789</v>
      </c>
      <c r="D880" s="5">
        <v>2700</v>
      </c>
      <c r="E880">
        <v>1012</v>
      </c>
      <c r="F880" s="5">
        <f t="shared" si="80"/>
        <v>37.481481481481481</v>
      </c>
      <c r="G880" t="s">
        <v>14</v>
      </c>
      <c r="H880">
        <v>12</v>
      </c>
      <c r="I880">
        <f t="shared" si="81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2"/>
        <v>music</v>
      </c>
      <c r="R880" t="str">
        <f t="shared" si="83"/>
        <v>metal</v>
      </c>
      <c r="S880" s="10">
        <f t="shared" si="78"/>
        <v>43845.25</v>
      </c>
      <c r="T880" s="8">
        <f t="shared" si="79"/>
        <v>43869.25</v>
      </c>
    </row>
    <row r="881" spans="1:20" ht="19.5" x14ac:dyDescent="0.4">
      <c r="A881">
        <v>879</v>
      </c>
      <c r="B881" t="s">
        <v>1790</v>
      </c>
      <c r="C881" s="3" t="s">
        <v>1791</v>
      </c>
      <c r="D881" s="5">
        <v>1000</v>
      </c>
      <c r="E881">
        <v>5438</v>
      </c>
      <c r="F881" s="5">
        <f t="shared" si="80"/>
        <v>543.79999999999995</v>
      </c>
      <c r="G881" t="s">
        <v>20</v>
      </c>
      <c r="H881">
        <v>53</v>
      </c>
      <c r="I881">
        <f t="shared" si="81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2"/>
        <v>publishing</v>
      </c>
      <c r="R881" t="str">
        <f t="shared" si="83"/>
        <v>nonfiction</v>
      </c>
      <c r="S881" s="10">
        <f t="shared" si="78"/>
        <v>42788.25</v>
      </c>
      <c r="T881" s="8">
        <f t="shared" si="79"/>
        <v>42797.25</v>
      </c>
    </row>
    <row r="882" spans="1:20" ht="19.5" x14ac:dyDescent="0.4">
      <c r="A882">
        <v>880</v>
      </c>
      <c r="B882" t="s">
        <v>1792</v>
      </c>
      <c r="C882" s="3" t="s">
        <v>1793</v>
      </c>
      <c r="D882" s="5">
        <v>84500</v>
      </c>
      <c r="E882">
        <v>193101</v>
      </c>
      <c r="F882" s="5">
        <f t="shared" si="80"/>
        <v>228.52189349112427</v>
      </c>
      <c r="G882" t="s">
        <v>20</v>
      </c>
      <c r="H882">
        <v>2414</v>
      </c>
      <c r="I882">
        <f t="shared" si="81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2"/>
        <v>music</v>
      </c>
      <c r="R882" t="str">
        <f t="shared" si="83"/>
        <v>electric music</v>
      </c>
      <c r="S882" s="10">
        <f t="shared" si="78"/>
        <v>43667.208333333328</v>
      </c>
      <c r="T882" s="8">
        <f t="shared" si="79"/>
        <v>43669.208333333328</v>
      </c>
    </row>
    <row r="883" spans="1:20" ht="19.5" x14ac:dyDescent="0.4">
      <c r="A883">
        <v>881</v>
      </c>
      <c r="B883" t="s">
        <v>1794</v>
      </c>
      <c r="C883" s="3" t="s">
        <v>1795</v>
      </c>
      <c r="D883" s="5">
        <v>81300</v>
      </c>
      <c r="E883">
        <v>31665</v>
      </c>
      <c r="F883" s="5">
        <f t="shared" si="80"/>
        <v>38.948339483394832</v>
      </c>
      <c r="G883" t="s">
        <v>14</v>
      </c>
      <c r="H883">
        <v>452</v>
      </c>
      <c r="I883">
        <f t="shared" si="81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2"/>
        <v>theater</v>
      </c>
      <c r="R883" t="str">
        <f t="shared" si="83"/>
        <v>plays</v>
      </c>
      <c r="S883" s="10">
        <f t="shared" si="78"/>
        <v>42194.208333333328</v>
      </c>
      <c r="T883" s="8">
        <f t="shared" si="79"/>
        <v>42223.208333333328</v>
      </c>
    </row>
    <row r="884" spans="1:20" ht="19.5" x14ac:dyDescent="0.4">
      <c r="A884">
        <v>882</v>
      </c>
      <c r="B884" t="s">
        <v>1796</v>
      </c>
      <c r="C884" s="3" t="s">
        <v>1797</v>
      </c>
      <c r="D884" s="5">
        <v>800</v>
      </c>
      <c r="E884">
        <v>2960</v>
      </c>
      <c r="F884" s="5">
        <f t="shared" si="80"/>
        <v>370</v>
      </c>
      <c r="G884" t="s">
        <v>20</v>
      </c>
      <c r="H884">
        <v>80</v>
      </c>
      <c r="I884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2"/>
        <v>theater</v>
      </c>
      <c r="R884" t="str">
        <f t="shared" si="83"/>
        <v>plays</v>
      </c>
      <c r="S884" s="10">
        <f t="shared" si="78"/>
        <v>42025.25</v>
      </c>
      <c r="T884" s="8">
        <f t="shared" si="79"/>
        <v>42029.25</v>
      </c>
    </row>
    <row r="885" spans="1:20" ht="33.75" x14ac:dyDescent="0.4">
      <c r="A885">
        <v>883</v>
      </c>
      <c r="B885" t="s">
        <v>1798</v>
      </c>
      <c r="C885" s="3" t="s">
        <v>1799</v>
      </c>
      <c r="D885" s="5">
        <v>3400</v>
      </c>
      <c r="E885">
        <v>8089</v>
      </c>
      <c r="F885" s="5">
        <f t="shared" si="80"/>
        <v>237.91176470588232</v>
      </c>
      <c r="G885" t="s">
        <v>20</v>
      </c>
      <c r="H885">
        <v>193</v>
      </c>
      <c r="I885">
        <f t="shared" si="81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2"/>
        <v>film &amp; video</v>
      </c>
      <c r="R885" t="str">
        <f t="shared" si="83"/>
        <v>shorts</v>
      </c>
      <c r="S885" s="10">
        <f t="shared" si="78"/>
        <v>40323.208333333336</v>
      </c>
      <c r="T885" s="8">
        <f t="shared" si="79"/>
        <v>40359.208333333336</v>
      </c>
    </row>
    <row r="886" spans="1:20" ht="19.5" x14ac:dyDescent="0.4">
      <c r="A886">
        <v>884</v>
      </c>
      <c r="B886" t="s">
        <v>1800</v>
      </c>
      <c r="C886" s="3" t="s">
        <v>1801</v>
      </c>
      <c r="D886" s="5">
        <v>170800</v>
      </c>
      <c r="E886">
        <v>109374</v>
      </c>
      <c r="F886" s="5">
        <f t="shared" si="80"/>
        <v>64.036299765807954</v>
      </c>
      <c r="G886" t="s">
        <v>14</v>
      </c>
      <c r="H886">
        <v>1886</v>
      </c>
      <c r="I886">
        <f t="shared" si="81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2"/>
        <v>theater</v>
      </c>
      <c r="R886" t="str">
        <f t="shared" si="83"/>
        <v>plays</v>
      </c>
      <c r="S886" s="10">
        <f t="shared" si="78"/>
        <v>41763.208333333336</v>
      </c>
      <c r="T886" s="8">
        <f t="shared" si="79"/>
        <v>41765.208333333336</v>
      </c>
    </row>
    <row r="887" spans="1:20" ht="19.5" x14ac:dyDescent="0.4">
      <c r="A887">
        <v>885</v>
      </c>
      <c r="B887" t="s">
        <v>1802</v>
      </c>
      <c r="C887" s="3" t="s">
        <v>1803</v>
      </c>
      <c r="D887" s="5">
        <v>1800</v>
      </c>
      <c r="E887">
        <v>2129</v>
      </c>
      <c r="F887" s="5">
        <f t="shared" si="80"/>
        <v>118.27777777777777</v>
      </c>
      <c r="G887" t="s">
        <v>20</v>
      </c>
      <c r="H887">
        <v>52</v>
      </c>
      <c r="I887">
        <f t="shared" si="81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2"/>
        <v>theater</v>
      </c>
      <c r="R887" t="str">
        <f t="shared" si="83"/>
        <v>plays</v>
      </c>
      <c r="S887" s="10">
        <f t="shared" si="78"/>
        <v>40335.208333333336</v>
      </c>
      <c r="T887" s="8">
        <f t="shared" si="79"/>
        <v>40373.208333333336</v>
      </c>
    </row>
    <row r="888" spans="1:20" ht="19.5" x14ac:dyDescent="0.4">
      <c r="A888">
        <v>886</v>
      </c>
      <c r="B888" t="s">
        <v>1804</v>
      </c>
      <c r="C888" s="3" t="s">
        <v>1805</v>
      </c>
      <c r="D888" s="5">
        <v>150600</v>
      </c>
      <c r="E888">
        <v>127745</v>
      </c>
      <c r="F888" s="5">
        <f t="shared" si="80"/>
        <v>84.824037184594957</v>
      </c>
      <c r="G888" t="s">
        <v>14</v>
      </c>
      <c r="H888">
        <v>1825</v>
      </c>
      <c r="I888">
        <f t="shared" si="81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2"/>
        <v>music</v>
      </c>
      <c r="R888" t="str">
        <f t="shared" si="83"/>
        <v>indie rock</v>
      </c>
      <c r="S888" s="10">
        <f t="shared" si="78"/>
        <v>40416.208333333336</v>
      </c>
      <c r="T888" s="8">
        <f t="shared" si="79"/>
        <v>40434.208333333336</v>
      </c>
    </row>
    <row r="889" spans="1:20" ht="33.75" x14ac:dyDescent="0.4">
      <c r="A889">
        <v>887</v>
      </c>
      <c r="B889" t="s">
        <v>1806</v>
      </c>
      <c r="C889" s="3" t="s">
        <v>1807</v>
      </c>
      <c r="D889" s="5">
        <v>7800</v>
      </c>
      <c r="E889">
        <v>2289</v>
      </c>
      <c r="F889" s="5">
        <f t="shared" si="80"/>
        <v>29.346153846153843</v>
      </c>
      <c r="G889" t="s">
        <v>14</v>
      </c>
      <c r="H889">
        <v>31</v>
      </c>
      <c r="I889">
        <f t="shared" si="81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2"/>
        <v>theater</v>
      </c>
      <c r="R889" t="str">
        <f t="shared" si="83"/>
        <v>plays</v>
      </c>
      <c r="S889" s="10">
        <f t="shared" si="78"/>
        <v>42202.208333333328</v>
      </c>
      <c r="T889" s="8">
        <f t="shared" si="79"/>
        <v>42249.208333333328</v>
      </c>
    </row>
    <row r="890" spans="1:20" ht="33.75" x14ac:dyDescent="0.4">
      <c r="A890">
        <v>888</v>
      </c>
      <c r="B890" t="s">
        <v>1808</v>
      </c>
      <c r="C890" s="3" t="s">
        <v>1809</v>
      </c>
      <c r="D890" s="5">
        <v>5800</v>
      </c>
      <c r="E890">
        <v>12174</v>
      </c>
      <c r="F890" s="5">
        <f t="shared" si="80"/>
        <v>209.89655172413794</v>
      </c>
      <c r="G890" t="s">
        <v>20</v>
      </c>
      <c r="H890">
        <v>290</v>
      </c>
      <c r="I890">
        <f t="shared" si="81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2"/>
        <v>theater</v>
      </c>
      <c r="R890" t="str">
        <f t="shared" si="83"/>
        <v>plays</v>
      </c>
      <c r="S890" s="10">
        <f t="shared" si="78"/>
        <v>42836.208333333328</v>
      </c>
      <c r="T890" s="8">
        <f t="shared" si="79"/>
        <v>42855.208333333328</v>
      </c>
    </row>
    <row r="891" spans="1:20" ht="19.5" x14ac:dyDescent="0.4">
      <c r="A891">
        <v>889</v>
      </c>
      <c r="B891" t="s">
        <v>1810</v>
      </c>
      <c r="C891" s="3" t="s">
        <v>1811</v>
      </c>
      <c r="D891" s="5">
        <v>5600</v>
      </c>
      <c r="E891">
        <v>9508</v>
      </c>
      <c r="F891" s="5">
        <f t="shared" si="80"/>
        <v>169.78571428571431</v>
      </c>
      <c r="G891" t="s">
        <v>20</v>
      </c>
      <c r="H891">
        <v>122</v>
      </c>
      <c r="I891">
        <f t="shared" si="81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2"/>
        <v>music</v>
      </c>
      <c r="R891" t="str">
        <f t="shared" si="83"/>
        <v>electric music</v>
      </c>
      <c r="S891" s="10">
        <f t="shared" si="78"/>
        <v>41710.208333333336</v>
      </c>
      <c r="T891" s="8">
        <f t="shared" si="79"/>
        <v>41717.208333333336</v>
      </c>
    </row>
    <row r="892" spans="1:20" ht="19.5" x14ac:dyDescent="0.4">
      <c r="A892">
        <v>890</v>
      </c>
      <c r="B892" t="s">
        <v>1812</v>
      </c>
      <c r="C892" s="3" t="s">
        <v>1813</v>
      </c>
      <c r="D892" s="5">
        <v>134400</v>
      </c>
      <c r="E892">
        <v>155849</v>
      </c>
      <c r="F892" s="5">
        <f t="shared" si="80"/>
        <v>115.95907738095239</v>
      </c>
      <c r="G892" t="s">
        <v>20</v>
      </c>
      <c r="H892">
        <v>1470</v>
      </c>
      <c r="I892">
        <f t="shared" si="81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2"/>
        <v>music</v>
      </c>
      <c r="R892" t="str">
        <f t="shared" si="83"/>
        <v>indie rock</v>
      </c>
      <c r="S892" s="10">
        <f t="shared" si="78"/>
        <v>43640.208333333328</v>
      </c>
      <c r="T892" s="8">
        <f t="shared" si="79"/>
        <v>43641.208333333328</v>
      </c>
    </row>
    <row r="893" spans="1:20" ht="33.75" x14ac:dyDescent="0.4">
      <c r="A893">
        <v>891</v>
      </c>
      <c r="B893" t="s">
        <v>1814</v>
      </c>
      <c r="C893" s="3" t="s">
        <v>1815</v>
      </c>
      <c r="D893" s="5">
        <v>3000</v>
      </c>
      <c r="E893">
        <v>7758</v>
      </c>
      <c r="F893" s="5">
        <f t="shared" si="80"/>
        <v>258.59999999999997</v>
      </c>
      <c r="G893" t="s">
        <v>20</v>
      </c>
      <c r="H893">
        <v>165</v>
      </c>
      <c r="I893">
        <f t="shared" si="81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2"/>
        <v>film &amp; video</v>
      </c>
      <c r="R893" t="str">
        <f t="shared" si="83"/>
        <v>documentary</v>
      </c>
      <c r="S893" s="10">
        <f t="shared" si="78"/>
        <v>40880.25</v>
      </c>
      <c r="T893" s="8">
        <f t="shared" si="79"/>
        <v>40924.25</v>
      </c>
    </row>
    <row r="894" spans="1:20" ht="19.5" x14ac:dyDescent="0.4">
      <c r="A894">
        <v>892</v>
      </c>
      <c r="B894" t="s">
        <v>1816</v>
      </c>
      <c r="C894" s="3" t="s">
        <v>1817</v>
      </c>
      <c r="D894" s="5">
        <v>6000</v>
      </c>
      <c r="E894">
        <v>13835</v>
      </c>
      <c r="F894" s="5">
        <f t="shared" si="80"/>
        <v>230.58333333333331</v>
      </c>
      <c r="G894" t="s">
        <v>20</v>
      </c>
      <c r="H894">
        <v>182</v>
      </c>
      <c r="I894">
        <f t="shared" si="81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2"/>
        <v>publishing</v>
      </c>
      <c r="R894" t="str">
        <f t="shared" si="83"/>
        <v>translations</v>
      </c>
      <c r="S894" s="10">
        <f t="shared" si="78"/>
        <v>40319.208333333336</v>
      </c>
      <c r="T894" s="8">
        <f t="shared" si="79"/>
        <v>40360.208333333336</v>
      </c>
    </row>
    <row r="895" spans="1:20" ht="19.5" x14ac:dyDescent="0.4">
      <c r="A895">
        <v>893</v>
      </c>
      <c r="B895" t="s">
        <v>1818</v>
      </c>
      <c r="C895" s="3" t="s">
        <v>1819</v>
      </c>
      <c r="D895" s="5">
        <v>8400</v>
      </c>
      <c r="E895">
        <v>10770</v>
      </c>
      <c r="F895" s="5">
        <f t="shared" si="80"/>
        <v>128.21428571428572</v>
      </c>
      <c r="G895" t="s">
        <v>20</v>
      </c>
      <c r="H895">
        <v>199</v>
      </c>
      <c r="I895">
        <f t="shared" si="81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2"/>
        <v>film &amp; video</v>
      </c>
      <c r="R895" t="str">
        <f t="shared" si="83"/>
        <v>documentary</v>
      </c>
      <c r="S895" s="10">
        <f t="shared" si="78"/>
        <v>42170.208333333328</v>
      </c>
      <c r="T895" s="8">
        <f t="shared" si="79"/>
        <v>42174.208333333328</v>
      </c>
    </row>
    <row r="896" spans="1:20" ht="19.5" x14ac:dyDescent="0.4">
      <c r="A896">
        <v>894</v>
      </c>
      <c r="B896" t="s">
        <v>1820</v>
      </c>
      <c r="C896" s="3" t="s">
        <v>1821</v>
      </c>
      <c r="D896" s="5">
        <v>1700</v>
      </c>
      <c r="E896">
        <v>3208</v>
      </c>
      <c r="F896" s="5">
        <f t="shared" si="80"/>
        <v>188.70588235294116</v>
      </c>
      <c r="G896" t="s">
        <v>20</v>
      </c>
      <c r="H896">
        <v>56</v>
      </c>
      <c r="I896">
        <f t="shared" si="81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2"/>
        <v>film &amp; video</v>
      </c>
      <c r="R896" t="str">
        <f t="shared" si="83"/>
        <v>television</v>
      </c>
      <c r="S896" s="10">
        <f t="shared" si="78"/>
        <v>41466.208333333336</v>
      </c>
      <c r="T896" s="8">
        <f t="shared" si="79"/>
        <v>41496.208333333336</v>
      </c>
    </row>
    <row r="897" spans="1:20" ht="33.75" x14ac:dyDescent="0.4">
      <c r="A897">
        <v>895</v>
      </c>
      <c r="B897" t="s">
        <v>1822</v>
      </c>
      <c r="C897" s="3" t="s">
        <v>1823</v>
      </c>
      <c r="D897" s="5">
        <v>159800</v>
      </c>
      <c r="E897">
        <v>11108</v>
      </c>
      <c r="F897" s="5">
        <f t="shared" si="80"/>
        <v>6.9511889862327907</v>
      </c>
      <c r="G897" t="s">
        <v>14</v>
      </c>
      <c r="H897">
        <v>107</v>
      </c>
      <c r="I897">
        <f t="shared" si="81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2"/>
        <v>theater</v>
      </c>
      <c r="R897" t="str">
        <f t="shared" si="83"/>
        <v>plays</v>
      </c>
      <c r="S897" s="10">
        <f t="shared" si="78"/>
        <v>43134.25</v>
      </c>
      <c r="T897" s="8">
        <f t="shared" si="79"/>
        <v>43143.25</v>
      </c>
    </row>
    <row r="898" spans="1:20" ht="33.75" x14ac:dyDescent="0.4">
      <c r="A898">
        <v>896</v>
      </c>
      <c r="B898" t="s">
        <v>1824</v>
      </c>
      <c r="C898" s="3" t="s">
        <v>1825</v>
      </c>
      <c r="D898" s="5">
        <v>19800</v>
      </c>
      <c r="E898">
        <v>153338</v>
      </c>
      <c r="F898" s="5">
        <f t="shared" si="80"/>
        <v>774.43434343434342</v>
      </c>
      <c r="G898" t="s">
        <v>20</v>
      </c>
      <c r="H898">
        <v>1460</v>
      </c>
      <c r="I898">
        <f t="shared" si="81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2"/>
        <v>food</v>
      </c>
      <c r="R898" t="str">
        <f t="shared" si="83"/>
        <v>food trucks</v>
      </c>
      <c r="S898" s="10">
        <f t="shared" ref="S898:S961" si="84">(((L898/60)/60)/24)+DATE(1970,1,1)</f>
        <v>40738.208333333336</v>
      </c>
      <c r="T898" s="8">
        <f t="shared" ref="T898:T961" si="85">(((M898/60)/60)/24)+DATE(1970,1,1)</f>
        <v>40741.208333333336</v>
      </c>
    </row>
    <row r="899" spans="1:20" ht="19.5" x14ac:dyDescent="0.4">
      <c r="A899">
        <v>897</v>
      </c>
      <c r="B899" t="s">
        <v>1826</v>
      </c>
      <c r="C899" s="3" t="s">
        <v>1827</v>
      </c>
      <c r="D899" s="5">
        <v>8800</v>
      </c>
      <c r="E899">
        <v>2437</v>
      </c>
      <c r="F899" s="5">
        <f t="shared" ref="F899:F962" si="86">(E899/D899)*100</f>
        <v>27.693181818181817</v>
      </c>
      <c r="G899" t="s">
        <v>14</v>
      </c>
      <c r="H899">
        <v>27</v>
      </c>
      <c r="I899">
        <f t="shared" ref="I899:I962" si="87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8">LEFT(P899, SEARCH("/", P899) - 1)</f>
        <v>theater</v>
      </c>
      <c r="R899" t="str">
        <f t="shared" ref="R899:R962" si="89">MID(P899,SEARCH("/",P899)+1,LEN(P899))</f>
        <v>plays</v>
      </c>
      <c r="S899" s="10">
        <f t="shared" si="84"/>
        <v>43583.208333333328</v>
      </c>
      <c r="T899" s="8">
        <f t="shared" si="85"/>
        <v>43585.208333333328</v>
      </c>
    </row>
    <row r="900" spans="1:20" ht="19.5" x14ac:dyDescent="0.4">
      <c r="A900">
        <v>898</v>
      </c>
      <c r="B900" t="s">
        <v>1828</v>
      </c>
      <c r="C900" s="3" t="s">
        <v>1829</v>
      </c>
      <c r="D900" s="5">
        <v>179100</v>
      </c>
      <c r="E900">
        <v>93991</v>
      </c>
      <c r="F900" s="5">
        <f t="shared" si="86"/>
        <v>52.479620323841424</v>
      </c>
      <c r="G900" t="s">
        <v>14</v>
      </c>
      <c r="H900">
        <v>1221</v>
      </c>
      <c r="I900">
        <f t="shared" si="8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8"/>
        <v>film &amp; video</v>
      </c>
      <c r="R900" t="str">
        <f t="shared" si="89"/>
        <v>documentary</v>
      </c>
      <c r="S900" s="10">
        <f t="shared" si="84"/>
        <v>43815.25</v>
      </c>
      <c r="T900" s="8">
        <f t="shared" si="85"/>
        <v>43821.25</v>
      </c>
    </row>
    <row r="901" spans="1:20" ht="19.5" x14ac:dyDescent="0.4">
      <c r="A901">
        <v>899</v>
      </c>
      <c r="B901" t="s">
        <v>1830</v>
      </c>
      <c r="C901" s="3" t="s">
        <v>1831</v>
      </c>
      <c r="D901" s="5">
        <v>3100</v>
      </c>
      <c r="E901">
        <v>12620</v>
      </c>
      <c r="F901" s="5">
        <f t="shared" si="86"/>
        <v>407.09677419354841</v>
      </c>
      <c r="G901" t="s">
        <v>20</v>
      </c>
      <c r="H901">
        <v>123</v>
      </c>
      <c r="I901">
        <f t="shared" si="8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8"/>
        <v>music</v>
      </c>
      <c r="R901" t="str">
        <f t="shared" si="89"/>
        <v>jazz</v>
      </c>
      <c r="S901" s="10">
        <f t="shared" si="84"/>
        <v>41554.208333333336</v>
      </c>
      <c r="T901" s="8">
        <f t="shared" si="85"/>
        <v>41572.208333333336</v>
      </c>
    </row>
    <row r="902" spans="1:20" ht="19.5" x14ac:dyDescent="0.4">
      <c r="A902">
        <v>900</v>
      </c>
      <c r="B902" t="s">
        <v>1832</v>
      </c>
      <c r="C902" s="3" t="s">
        <v>1833</v>
      </c>
      <c r="D902" s="5">
        <v>100</v>
      </c>
      <c r="E902">
        <v>2</v>
      </c>
      <c r="F902" s="5">
        <f t="shared" si="86"/>
        <v>2</v>
      </c>
      <c r="G902" t="s">
        <v>14</v>
      </c>
      <c r="H902">
        <v>1</v>
      </c>
      <c r="I902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8"/>
        <v>technology</v>
      </c>
      <c r="R902" t="str">
        <f t="shared" si="89"/>
        <v>web</v>
      </c>
      <c r="S902" s="10">
        <f t="shared" si="84"/>
        <v>41901.208333333336</v>
      </c>
      <c r="T902" s="8">
        <f t="shared" si="85"/>
        <v>41902.208333333336</v>
      </c>
    </row>
    <row r="903" spans="1:20" ht="19.5" x14ac:dyDescent="0.4">
      <c r="A903">
        <v>901</v>
      </c>
      <c r="B903" t="s">
        <v>1834</v>
      </c>
      <c r="C903" s="3" t="s">
        <v>1835</v>
      </c>
      <c r="D903" s="5">
        <v>5600</v>
      </c>
      <c r="E903">
        <v>8746</v>
      </c>
      <c r="F903" s="5">
        <f t="shared" si="86"/>
        <v>156.17857142857144</v>
      </c>
      <c r="G903" t="s">
        <v>20</v>
      </c>
      <c r="H903">
        <v>159</v>
      </c>
      <c r="I903">
        <f t="shared" si="8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8"/>
        <v>music</v>
      </c>
      <c r="R903" t="str">
        <f t="shared" si="89"/>
        <v>rock</v>
      </c>
      <c r="S903" s="10">
        <f t="shared" si="84"/>
        <v>43298.208333333328</v>
      </c>
      <c r="T903" s="8">
        <f t="shared" si="85"/>
        <v>43331.208333333328</v>
      </c>
    </row>
    <row r="904" spans="1:20" ht="19.5" x14ac:dyDescent="0.4">
      <c r="A904">
        <v>902</v>
      </c>
      <c r="B904" t="s">
        <v>1836</v>
      </c>
      <c r="C904" s="3" t="s">
        <v>1837</v>
      </c>
      <c r="D904" s="5">
        <v>1400</v>
      </c>
      <c r="E904">
        <v>3534</v>
      </c>
      <c r="F904" s="5">
        <f t="shared" si="86"/>
        <v>252.42857142857144</v>
      </c>
      <c r="G904" t="s">
        <v>20</v>
      </c>
      <c r="H904">
        <v>110</v>
      </c>
      <c r="I904">
        <f t="shared" si="8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8"/>
        <v>technology</v>
      </c>
      <c r="R904" t="str">
        <f t="shared" si="89"/>
        <v>web</v>
      </c>
      <c r="S904" s="10">
        <f t="shared" si="84"/>
        <v>42399.25</v>
      </c>
      <c r="T904" s="8">
        <f t="shared" si="85"/>
        <v>42441.25</v>
      </c>
    </row>
    <row r="905" spans="1:20" ht="33.75" x14ac:dyDescent="0.4">
      <c r="A905">
        <v>903</v>
      </c>
      <c r="B905" t="s">
        <v>1838</v>
      </c>
      <c r="C905" s="3" t="s">
        <v>1839</v>
      </c>
      <c r="D905" s="5">
        <v>41000</v>
      </c>
      <c r="E905">
        <v>709</v>
      </c>
      <c r="F905" s="5">
        <f t="shared" si="86"/>
        <v>1.729268292682927</v>
      </c>
      <c r="G905" t="s">
        <v>47</v>
      </c>
      <c r="H905">
        <v>14</v>
      </c>
      <c r="I905">
        <f t="shared" si="8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8"/>
        <v>publishing</v>
      </c>
      <c r="R905" t="str">
        <f t="shared" si="89"/>
        <v>nonfiction</v>
      </c>
      <c r="S905" s="10">
        <f t="shared" si="84"/>
        <v>41034.208333333336</v>
      </c>
      <c r="T905" s="8">
        <f t="shared" si="85"/>
        <v>41049.208333333336</v>
      </c>
    </row>
    <row r="906" spans="1:20" ht="19.5" x14ac:dyDescent="0.4">
      <c r="A906">
        <v>904</v>
      </c>
      <c r="B906" t="s">
        <v>1840</v>
      </c>
      <c r="C906" s="3" t="s">
        <v>1841</v>
      </c>
      <c r="D906" s="5">
        <v>6500</v>
      </c>
      <c r="E906">
        <v>795</v>
      </c>
      <c r="F906" s="5">
        <f t="shared" si="86"/>
        <v>12.230769230769232</v>
      </c>
      <c r="G906" t="s">
        <v>14</v>
      </c>
      <c r="H906">
        <v>16</v>
      </c>
      <c r="I906">
        <f t="shared" si="8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8"/>
        <v>publishing</v>
      </c>
      <c r="R906" t="str">
        <f t="shared" si="89"/>
        <v>radio &amp; podcasts</v>
      </c>
      <c r="S906" s="10">
        <f t="shared" si="84"/>
        <v>41186.208333333336</v>
      </c>
      <c r="T906" s="8">
        <f t="shared" si="85"/>
        <v>41190.208333333336</v>
      </c>
    </row>
    <row r="907" spans="1:20" ht="19.5" x14ac:dyDescent="0.4">
      <c r="A907">
        <v>905</v>
      </c>
      <c r="B907" t="s">
        <v>1842</v>
      </c>
      <c r="C907" s="3" t="s">
        <v>1843</v>
      </c>
      <c r="D907" s="5">
        <v>7900</v>
      </c>
      <c r="E907">
        <v>12955</v>
      </c>
      <c r="F907" s="5">
        <f t="shared" si="86"/>
        <v>163.98734177215189</v>
      </c>
      <c r="G907" t="s">
        <v>20</v>
      </c>
      <c r="H907">
        <v>236</v>
      </c>
      <c r="I907">
        <f t="shared" si="8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8"/>
        <v>theater</v>
      </c>
      <c r="R907" t="str">
        <f t="shared" si="89"/>
        <v>plays</v>
      </c>
      <c r="S907" s="10">
        <f t="shared" si="84"/>
        <v>41536.208333333336</v>
      </c>
      <c r="T907" s="8">
        <f t="shared" si="85"/>
        <v>41539.208333333336</v>
      </c>
    </row>
    <row r="908" spans="1:20" ht="33.75" x14ac:dyDescent="0.4">
      <c r="A908">
        <v>906</v>
      </c>
      <c r="B908" t="s">
        <v>1844</v>
      </c>
      <c r="C908" s="3" t="s">
        <v>1845</v>
      </c>
      <c r="D908" s="5">
        <v>5500</v>
      </c>
      <c r="E908">
        <v>8964</v>
      </c>
      <c r="F908" s="5">
        <f t="shared" si="86"/>
        <v>162.98181818181817</v>
      </c>
      <c r="G908" t="s">
        <v>20</v>
      </c>
      <c r="H908">
        <v>191</v>
      </c>
      <c r="I908">
        <f t="shared" si="8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8"/>
        <v>film &amp; video</v>
      </c>
      <c r="R908" t="str">
        <f t="shared" si="89"/>
        <v>documentary</v>
      </c>
      <c r="S908" s="10">
        <f t="shared" si="84"/>
        <v>42868.208333333328</v>
      </c>
      <c r="T908" s="8">
        <f t="shared" si="85"/>
        <v>42904.208333333328</v>
      </c>
    </row>
    <row r="909" spans="1:20" ht="19.5" x14ac:dyDescent="0.4">
      <c r="A909">
        <v>907</v>
      </c>
      <c r="B909" t="s">
        <v>1846</v>
      </c>
      <c r="C909" s="3" t="s">
        <v>1847</v>
      </c>
      <c r="D909" s="5">
        <v>9100</v>
      </c>
      <c r="E909">
        <v>1843</v>
      </c>
      <c r="F909" s="5">
        <f t="shared" si="86"/>
        <v>20.252747252747252</v>
      </c>
      <c r="G909" t="s">
        <v>14</v>
      </c>
      <c r="H909">
        <v>41</v>
      </c>
      <c r="I909">
        <f t="shared" si="8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8"/>
        <v>theater</v>
      </c>
      <c r="R909" t="str">
        <f t="shared" si="89"/>
        <v>plays</v>
      </c>
      <c r="S909" s="10">
        <f t="shared" si="84"/>
        <v>40660.208333333336</v>
      </c>
      <c r="T909" s="8">
        <f t="shared" si="85"/>
        <v>40667.208333333336</v>
      </c>
    </row>
    <row r="910" spans="1:20" ht="19.5" x14ac:dyDescent="0.4">
      <c r="A910">
        <v>908</v>
      </c>
      <c r="B910" t="s">
        <v>1848</v>
      </c>
      <c r="C910" s="3" t="s">
        <v>1849</v>
      </c>
      <c r="D910" s="5">
        <v>38200</v>
      </c>
      <c r="E910">
        <v>121950</v>
      </c>
      <c r="F910" s="5">
        <f t="shared" si="86"/>
        <v>319.24083769633506</v>
      </c>
      <c r="G910" t="s">
        <v>20</v>
      </c>
      <c r="H910">
        <v>3934</v>
      </c>
      <c r="I910">
        <f t="shared" si="8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8"/>
        <v>games</v>
      </c>
      <c r="R910" t="str">
        <f t="shared" si="89"/>
        <v>video games</v>
      </c>
      <c r="S910" s="10">
        <f t="shared" si="84"/>
        <v>41031.208333333336</v>
      </c>
      <c r="T910" s="8">
        <f t="shared" si="85"/>
        <v>41042.208333333336</v>
      </c>
    </row>
    <row r="911" spans="1:20" ht="19.5" x14ac:dyDescent="0.4">
      <c r="A911">
        <v>909</v>
      </c>
      <c r="B911" t="s">
        <v>1850</v>
      </c>
      <c r="C911" s="3" t="s">
        <v>1851</v>
      </c>
      <c r="D911" s="5">
        <v>1800</v>
      </c>
      <c r="E911">
        <v>8621</v>
      </c>
      <c r="F911" s="5">
        <f t="shared" si="86"/>
        <v>478.94444444444446</v>
      </c>
      <c r="G911" t="s">
        <v>20</v>
      </c>
      <c r="H911">
        <v>80</v>
      </c>
      <c r="I911">
        <f t="shared" si="8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8"/>
        <v>theater</v>
      </c>
      <c r="R911" t="str">
        <f t="shared" si="89"/>
        <v>plays</v>
      </c>
      <c r="S911" s="10">
        <f t="shared" si="84"/>
        <v>43255.208333333328</v>
      </c>
      <c r="T911" s="8">
        <f t="shared" si="85"/>
        <v>43282.208333333328</v>
      </c>
    </row>
    <row r="912" spans="1:20" ht="19.5" x14ac:dyDescent="0.4">
      <c r="A912">
        <v>910</v>
      </c>
      <c r="B912" t="s">
        <v>1852</v>
      </c>
      <c r="C912" s="3" t="s">
        <v>1853</v>
      </c>
      <c r="D912" s="5">
        <v>154500</v>
      </c>
      <c r="E912">
        <v>30215</v>
      </c>
      <c r="F912" s="5">
        <f t="shared" si="86"/>
        <v>19.556634304207122</v>
      </c>
      <c r="G912" t="s">
        <v>74</v>
      </c>
      <c r="H912">
        <v>296</v>
      </c>
      <c r="I912">
        <f t="shared" si="8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8"/>
        <v>theater</v>
      </c>
      <c r="R912" t="str">
        <f t="shared" si="89"/>
        <v>plays</v>
      </c>
      <c r="S912" s="10">
        <f t="shared" si="84"/>
        <v>42026.25</v>
      </c>
      <c r="T912" s="8">
        <f t="shared" si="85"/>
        <v>42027.25</v>
      </c>
    </row>
    <row r="913" spans="1:20" ht="19.5" x14ac:dyDescent="0.4">
      <c r="A913">
        <v>911</v>
      </c>
      <c r="B913" t="s">
        <v>1854</v>
      </c>
      <c r="C913" s="3" t="s">
        <v>1855</v>
      </c>
      <c r="D913" s="5">
        <v>5800</v>
      </c>
      <c r="E913">
        <v>11539</v>
      </c>
      <c r="F913" s="5">
        <f t="shared" si="86"/>
        <v>198.94827586206895</v>
      </c>
      <c r="G913" t="s">
        <v>20</v>
      </c>
      <c r="H913">
        <v>462</v>
      </c>
      <c r="I913">
        <f t="shared" si="8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8"/>
        <v>technology</v>
      </c>
      <c r="R913" t="str">
        <f t="shared" si="89"/>
        <v>web</v>
      </c>
      <c r="S913" s="10">
        <f t="shared" si="84"/>
        <v>43717.208333333328</v>
      </c>
      <c r="T913" s="8">
        <f t="shared" si="85"/>
        <v>43719.208333333328</v>
      </c>
    </row>
    <row r="914" spans="1:20" ht="19.5" x14ac:dyDescent="0.4">
      <c r="A914">
        <v>912</v>
      </c>
      <c r="B914" t="s">
        <v>1856</v>
      </c>
      <c r="C914" s="3" t="s">
        <v>1857</v>
      </c>
      <c r="D914" s="5">
        <v>1800</v>
      </c>
      <c r="E914">
        <v>14310</v>
      </c>
      <c r="F914" s="5">
        <f t="shared" si="86"/>
        <v>795</v>
      </c>
      <c r="G914" t="s">
        <v>20</v>
      </c>
      <c r="H914">
        <v>179</v>
      </c>
      <c r="I914">
        <f t="shared" si="8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8"/>
        <v>film &amp; video</v>
      </c>
      <c r="R914" t="str">
        <f t="shared" si="89"/>
        <v>drama</v>
      </c>
      <c r="S914" s="10">
        <f t="shared" si="84"/>
        <v>41157.208333333336</v>
      </c>
      <c r="T914" s="8">
        <f t="shared" si="85"/>
        <v>41170.208333333336</v>
      </c>
    </row>
    <row r="915" spans="1:20" ht="19.5" x14ac:dyDescent="0.4">
      <c r="A915">
        <v>913</v>
      </c>
      <c r="B915" t="s">
        <v>1858</v>
      </c>
      <c r="C915" s="3" t="s">
        <v>1859</v>
      </c>
      <c r="D915" s="5">
        <v>70200</v>
      </c>
      <c r="E915">
        <v>35536</v>
      </c>
      <c r="F915" s="5">
        <f t="shared" si="86"/>
        <v>50.621082621082621</v>
      </c>
      <c r="G915" t="s">
        <v>14</v>
      </c>
      <c r="H915">
        <v>523</v>
      </c>
      <c r="I915">
        <f t="shared" si="8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8"/>
        <v>film &amp; video</v>
      </c>
      <c r="R915" t="str">
        <f t="shared" si="89"/>
        <v>drama</v>
      </c>
      <c r="S915" s="10">
        <f t="shared" si="84"/>
        <v>43597.208333333328</v>
      </c>
      <c r="T915" s="8">
        <f t="shared" si="85"/>
        <v>43610.208333333328</v>
      </c>
    </row>
    <row r="916" spans="1:20" ht="19.5" x14ac:dyDescent="0.4">
      <c r="A916">
        <v>914</v>
      </c>
      <c r="B916" t="s">
        <v>1860</v>
      </c>
      <c r="C916" s="3" t="s">
        <v>1861</v>
      </c>
      <c r="D916" s="5">
        <v>6400</v>
      </c>
      <c r="E916">
        <v>3676</v>
      </c>
      <c r="F916" s="5">
        <f t="shared" si="86"/>
        <v>57.4375</v>
      </c>
      <c r="G916" t="s">
        <v>14</v>
      </c>
      <c r="H916">
        <v>141</v>
      </c>
      <c r="I916">
        <f t="shared" si="8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8"/>
        <v>theater</v>
      </c>
      <c r="R916" t="str">
        <f t="shared" si="89"/>
        <v>plays</v>
      </c>
      <c r="S916" s="10">
        <f t="shared" si="84"/>
        <v>41490.208333333336</v>
      </c>
      <c r="T916" s="8">
        <f t="shared" si="85"/>
        <v>41502.208333333336</v>
      </c>
    </row>
    <row r="917" spans="1:20" ht="19.5" x14ac:dyDescent="0.4">
      <c r="A917">
        <v>915</v>
      </c>
      <c r="B917" t="s">
        <v>1862</v>
      </c>
      <c r="C917" s="3" t="s">
        <v>1863</v>
      </c>
      <c r="D917" s="5">
        <v>125900</v>
      </c>
      <c r="E917">
        <v>195936</v>
      </c>
      <c r="F917" s="5">
        <f t="shared" si="86"/>
        <v>155.62827640984909</v>
      </c>
      <c r="G917" t="s">
        <v>20</v>
      </c>
      <c r="H917">
        <v>1866</v>
      </c>
      <c r="I917">
        <f t="shared" si="8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8"/>
        <v>film &amp; video</v>
      </c>
      <c r="R917" t="str">
        <f t="shared" si="89"/>
        <v>television</v>
      </c>
      <c r="S917" s="10">
        <f t="shared" si="84"/>
        <v>42976.208333333328</v>
      </c>
      <c r="T917" s="8">
        <f t="shared" si="85"/>
        <v>42985.208333333328</v>
      </c>
    </row>
    <row r="918" spans="1:20" ht="33.75" x14ac:dyDescent="0.4">
      <c r="A918">
        <v>916</v>
      </c>
      <c r="B918" t="s">
        <v>1864</v>
      </c>
      <c r="C918" s="3" t="s">
        <v>1865</v>
      </c>
      <c r="D918" s="5">
        <v>3700</v>
      </c>
      <c r="E918">
        <v>1343</v>
      </c>
      <c r="F918" s="5">
        <f t="shared" si="86"/>
        <v>36.297297297297298</v>
      </c>
      <c r="G918" t="s">
        <v>14</v>
      </c>
      <c r="H918">
        <v>52</v>
      </c>
      <c r="I918">
        <f t="shared" si="8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8"/>
        <v>photography</v>
      </c>
      <c r="R918" t="str">
        <f t="shared" si="89"/>
        <v>photography books</v>
      </c>
      <c r="S918" s="10">
        <f t="shared" si="84"/>
        <v>41991.25</v>
      </c>
      <c r="T918" s="8">
        <f t="shared" si="85"/>
        <v>42000.25</v>
      </c>
    </row>
    <row r="919" spans="1:20" ht="19.5" x14ac:dyDescent="0.4">
      <c r="A919">
        <v>917</v>
      </c>
      <c r="B919" t="s">
        <v>1866</v>
      </c>
      <c r="C919" s="3" t="s">
        <v>1867</v>
      </c>
      <c r="D919" s="5">
        <v>3600</v>
      </c>
      <c r="E919">
        <v>2097</v>
      </c>
      <c r="F919" s="5">
        <f t="shared" si="86"/>
        <v>58.25</v>
      </c>
      <c r="G919" t="s">
        <v>47</v>
      </c>
      <c r="H919">
        <v>27</v>
      </c>
      <c r="I919">
        <f t="shared" si="8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8"/>
        <v>film &amp; video</v>
      </c>
      <c r="R919" t="str">
        <f t="shared" si="89"/>
        <v>shorts</v>
      </c>
      <c r="S919" s="10">
        <f t="shared" si="84"/>
        <v>40722.208333333336</v>
      </c>
      <c r="T919" s="8">
        <f t="shared" si="85"/>
        <v>40746.208333333336</v>
      </c>
    </row>
    <row r="920" spans="1:20" ht="19.5" x14ac:dyDescent="0.4">
      <c r="A920">
        <v>918</v>
      </c>
      <c r="B920" t="s">
        <v>1868</v>
      </c>
      <c r="C920" s="3" t="s">
        <v>1869</v>
      </c>
      <c r="D920" s="5">
        <v>3800</v>
      </c>
      <c r="E920">
        <v>9021</v>
      </c>
      <c r="F920" s="5">
        <f t="shared" si="86"/>
        <v>237.39473684210526</v>
      </c>
      <c r="G920" t="s">
        <v>20</v>
      </c>
      <c r="H920">
        <v>156</v>
      </c>
      <c r="I920">
        <f t="shared" si="8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8"/>
        <v>publishing</v>
      </c>
      <c r="R920" t="str">
        <f t="shared" si="89"/>
        <v>radio &amp; podcasts</v>
      </c>
      <c r="S920" s="10">
        <f t="shared" si="84"/>
        <v>41117.208333333336</v>
      </c>
      <c r="T920" s="8">
        <f t="shared" si="85"/>
        <v>41128.208333333336</v>
      </c>
    </row>
    <row r="921" spans="1:20" ht="19.5" x14ac:dyDescent="0.4">
      <c r="A921">
        <v>919</v>
      </c>
      <c r="B921" t="s">
        <v>1870</v>
      </c>
      <c r="C921" s="3" t="s">
        <v>1871</v>
      </c>
      <c r="D921" s="5">
        <v>35600</v>
      </c>
      <c r="E921">
        <v>20915</v>
      </c>
      <c r="F921" s="5">
        <f t="shared" si="86"/>
        <v>58.75</v>
      </c>
      <c r="G921" t="s">
        <v>14</v>
      </c>
      <c r="H921">
        <v>225</v>
      </c>
      <c r="I921">
        <f t="shared" si="8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8"/>
        <v>theater</v>
      </c>
      <c r="R921" t="str">
        <f t="shared" si="89"/>
        <v>plays</v>
      </c>
      <c r="S921" s="10">
        <f t="shared" si="84"/>
        <v>43022.208333333328</v>
      </c>
      <c r="T921" s="8">
        <f t="shared" si="85"/>
        <v>43054.25</v>
      </c>
    </row>
    <row r="922" spans="1:20" ht="19.5" x14ac:dyDescent="0.4">
      <c r="A922">
        <v>920</v>
      </c>
      <c r="B922" t="s">
        <v>1872</v>
      </c>
      <c r="C922" s="3" t="s">
        <v>1873</v>
      </c>
      <c r="D922" s="5">
        <v>5300</v>
      </c>
      <c r="E922">
        <v>9676</v>
      </c>
      <c r="F922" s="5">
        <f t="shared" si="86"/>
        <v>182.56603773584905</v>
      </c>
      <c r="G922" t="s">
        <v>20</v>
      </c>
      <c r="H922">
        <v>255</v>
      </c>
      <c r="I922">
        <f t="shared" si="8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8"/>
        <v>film &amp; video</v>
      </c>
      <c r="R922" t="str">
        <f t="shared" si="89"/>
        <v>animation</v>
      </c>
      <c r="S922" s="10">
        <f t="shared" si="84"/>
        <v>43503.25</v>
      </c>
      <c r="T922" s="8">
        <f t="shared" si="85"/>
        <v>43523.25</v>
      </c>
    </row>
    <row r="923" spans="1:20" ht="19.5" x14ac:dyDescent="0.4">
      <c r="A923">
        <v>921</v>
      </c>
      <c r="B923" t="s">
        <v>1874</v>
      </c>
      <c r="C923" s="3" t="s">
        <v>1875</v>
      </c>
      <c r="D923" s="5">
        <v>160400</v>
      </c>
      <c r="E923">
        <v>1210</v>
      </c>
      <c r="F923" s="5">
        <f t="shared" si="86"/>
        <v>0.75436408977556113</v>
      </c>
      <c r="G923" t="s">
        <v>14</v>
      </c>
      <c r="H923">
        <v>38</v>
      </c>
      <c r="I923">
        <f t="shared" si="8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8"/>
        <v>technology</v>
      </c>
      <c r="R923" t="str">
        <f t="shared" si="89"/>
        <v>web</v>
      </c>
      <c r="S923" s="10">
        <f t="shared" si="84"/>
        <v>40951.25</v>
      </c>
      <c r="T923" s="8">
        <f t="shared" si="85"/>
        <v>40965.25</v>
      </c>
    </row>
    <row r="924" spans="1:20" ht="19.5" x14ac:dyDescent="0.4">
      <c r="A924">
        <v>922</v>
      </c>
      <c r="B924" t="s">
        <v>1876</v>
      </c>
      <c r="C924" s="3" t="s">
        <v>1877</v>
      </c>
      <c r="D924" s="5">
        <v>51400</v>
      </c>
      <c r="E924">
        <v>90440</v>
      </c>
      <c r="F924" s="5">
        <f t="shared" si="86"/>
        <v>175.95330739299609</v>
      </c>
      <c r="G924" t="s">
        <v>20</v>
      </c>
      <c r="H924">
        <v>2261</v>
      </c>
      <c r="I924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8"/>
        <v>music</v>
      </c>
      <c r="R924" t="str">
        <f t="shared" si="89"/>
        <v>world music</v>
      </c>
      <c r="S924" s="10">
        <f t="shared" si="84"/>
        <v>43443.25</v>
      </c>
      <c r="T924" s="8">
        <f t="shared" si="85"/>
        <v>43452.25</v>
      </c>
    </row>
    <row r="925" spans="1:20" ht="19.5" x14ac:dyDescent="0.4">
      <c r="A925">
        <v>923</v>
      </c>
      <c r="B925" t="s">
        <v>1878</v>
      </c>
      <c r="C925" s="3" t="s">
        <v>1879</v>
      </c>
      <c r="D925" s="5">
        <v>1700</v>
      </c>
      <c r="E925">
        <v>4044</v>
      </c>
      <c r="F925" s="5">
        <f t="shared" si="86"/>
        <v>237.88235294117646</v>
      </c>
      <c r="G925" t="s">
        <v>20</v>
      </c>
      <c r="H925">
        <v>40</v>
      </c>
      <c r="I925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8"/>
        <v>theater</v>
      </c>
      <c r="R925" t="str">
        <f t="shared" si="89"/>
        <v>plays</v>
      </c>
      <c r="S925" s="10">
        <f t="shared" si="84"/>
        <v>40373.208333333336</v>
      </c>
      <c r="T925" s="8">
        <f t="shared" si="85"/>
        <v>40374.208333333336</v>
      </c>
    </row>
    <row r="926" spans="1:20" ht="19.5" x14ac:dyDescent="0.4">
      <c r="A926">
        <v>924</v>
      </c>
      <c r="B926" t="s">
        <v>1880</v>
      </c>
      <c r="C926" s="3" t="s">
        <v>1881</v>
      </c>
      <c r="D926" s="5">
        <v>39400</v>
      </c>
      <c r="E926">
        <v>192292</v>
      </c>
      <c r="F926" s="5">
        <f t="shared" si="86"/>
        <v>488.05076142131981</v>
      </c>
      <c r="G926" t="s">
        <v>20</v>
      </c>
      <c r="H926">
        <v>2289</v>
      </c>
      <c r="I926">
        <f t="shared" si="8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8"/>
        <v>theater</v>
      </c>
      <c r="R926" t="str">
        <f t="shared" si="89"/>
        <v>plays</v>
      </c>
      <c r="S926" s="10">
        <f t="shared" si="84"/>
        <v>43769.208333333328</v>
      </c>
      <c r="T926" s="8">
        <f t="shared" si="85"/>
        <v>43780.25</v>
      </c>
    </row>
    <row r="927" spans="1:20" ht="33.75" x14ac:dyDescent="0.4">
      <c r="A927">
        <v>925</v>
      </c>
      <c r="B927" t="s">
        <v>1882</v>
      </c>
      <c r="C927" s="3" t="s">
        <v>1883</v>
      </c>
      <c r="D927" s="5">
        <v>3000</v>
      </c>
      <c r="E927">
        <v>6722</v>
      </c>
      <c r="F927" s="5">
        <f t="shared" si="86"/>
        <v>224.06666666666669</v>
      </c>
      <c r="G927" t="s">
        <v>20</v>
      </c>
      <c r="H927">
        <v>65</v>
      </c>
      <c r="I927">
        <f t="shared" si="8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8"/>
        <v>theater</v>
      </c>
      <c r="R927" t="str">
        <f t="shared" si="89"/>
        <v>plays</v>
      </c>
      <c r="S927" s="10">
        <f t="shared" si="84"/>
        <v>43000.208333333328</v>
      </c>
      <c r="T927" s="8">
        <f t="shared" si="85"/>
        <v>43012.208333333328</v>
      </c>
    </row>
    <row r="928" spans="1:20" ht="19.5" x14ac:dyDescent="0.4">
      <c r="A928">
        <v>926</v>
      </c>
      <c r="B928" t="s">
        <v>1884</v>
      </c>
      <c r="C928" s="3" t="s">
        <v>1885</v>
      </c>
      <c r="D928" s="5">
        <v>8700</v>
      </c>
      <c r="E928">
        <v>1577</v>
      </c>
      <c r="F928" s="5">
        <f t="shared" si="86"/>
        <v>18.126436781609197</v>
      </c>
      <c r="G928" t="s">
        <v>14</v>
      </c>
      <c r="H928">
        <v>15</v>
      </c>
      <c r="I928">
        <f t="shared" si="8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8"/>
        <v>food</v>
      </c>
      <c r="R928" t="str">
        <f t="shared" si="89"/>
        <v>food trucks</v>
      </c>
      <c r="S928" s="10">
        <f t="shared" si="84"/>
        <v>42502.208333333328</v>
      </c>
      <c r="T928" s="8">
        <f t="shared" si="85"/>
        <v>42506.208333333328</v>
      </c>
    </row>
    <row r="929" spans="1:20" ht="19.5" x14ac:dyDescent="0.4">
      <c r="A929">
        <v>927</v>
      </c>
      <c r="B929" t="s">
        <v>1886</v>
      </c>
      <c r="C929" s="3" t="s">
        <v>1887</v>
      </c>
      <c r="D929" s="5">
        <v>7200</v>
      </c>
      <c r="E929">
        <v>3301</v>
      </c>
      <c r="F929" s="5">
        <f t="shared" si="86"/>
        <v>45.847222222222221</v>
      </c>
      <c r="G929" t="s">
        <v>14</v>
      </c>
      <c r="H929">
        <v>37</v>
      </c>
      <c r="I929">
        <f t="shared" si="8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8"/>
        <v>theater</v>
      </c>
      <c r="R929" t="str">
        <f t="shared" si="89"/>
        <v>plays</v>
      </c>
      <c r="S929" s="10">
        <f t="shared" si="84"/>
        <v>41102.208333333336</v>
      </c>
      <c r="T929" s="8">
        <f t="shared" si="85"/>
        <v>41131.208333333336</v>
      </c>
    </row>
    <row r="930" spans="1:20" ht="19.5" x14ac:dyDescent="0.4">
      <c r="A930">
        <v>928</v>
      </c>
      <c r="B930" t="s">
        <v>1888</v>
      </c>
      <c r="C930" s="3" t="s">
        <v>1889</v>
      </c>
      <c r="D930" s="5">
        <v>167400</v>
      </c>
      <c r="E930">
        <v>196386</v>
      </c>
      <c r="F930" s="5">
        <f t="shared" si="86"/>
        <v>117.31541218637993</v>
      </c>
      <c r="G930" t="s">
        <v>20</v>
      </c>
      <c r="H930">
        <v>3777</v>
      </c>
      <c r="I930">
        <f t="shared" si="8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8"/>
        <v>technology</v>
      </c>
      <c r="R930" t="str">
        <f t="shared" si="89"/>
        <v>web</v>
      </c>
      <c r="S930" s="10">
        <f t="shared" si="84"/>
        <v>41637.25</v>
      </c>
      <c r="T930" s="8">
        <f t="shared" si="85"/>
        <v>41646.25</v>
      </c>
    </row>
    <row r="931" spans="1:20" ht="19.5" x14ac:dyDescent="0.4">
      <c r="A931">
        <v>929</v>
      </c>
      <c r="B931" t="s">
        <v>1890</v>
      </c>
      <c r="C931" s="3" t="s">
        <v>1891</v>
      </c>
      <c r="D931" s="5">
        <v>5500</v>
      </c>
      <c r="E931">
        <v>11952</v>
      </c>
      <c r="F931" s="5">
        <f t="shared" si="86"/>
        <v>217.30909090909088</v>
      </c>
      <c r="G931" t="s">
        <v>20</v>
      </c>
      <c r="H931">
        <v>184</v>
      </c>
      <c r="I931">
        <f t="shared" si="8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8"/>
        <v>theater</v>
      </c>
      <c r="R931" t="str">
        <f t="shared" si="89"/>
        <v>plays</v>
      </c>
      <c r="S931" s="10">
        <f t="shared" si="84"/>
        <v>42858.208333333328</v>
      </c>
      <c r="T931" s="8">
        <f t="shared" si="85"/>
        <v>42872.208333333328</v>
      </c>
    </row>
    <row r="932" spans="1:20" ht="19.5" x14ac:dyDescent="0.4">
      <c r="A932">
        <v>930</v>
      </c>
      <c r="B932" t="s">
        <v>1892</v>
      </c>
      <c r="C932" s="3" t="s">
        <v>1893</v>
      </c>
      <c r="D932" s="5">
        <v>3500</v>
      </c>
      <c r="E932">
        <v>3930</v>
      </c>
      <c r="F932" s="5">
        <f t="shared" si="86"/>
        <v>112.28571428571428</v>
      </c>
      <c r="G932" t="s">
        <v>20</v>
      </c>
      <c r="H932">
        <v>85</v>
      </c>
      <c r="I932">
        <f t="shared" si="8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8"/>
        <v>theater</v>
      </c>
      <c r="R932" t="str">
        <f t="shared" si="89"/>
        <v>plays</v>
      </c>
      <c r="S932" s="10">
        <f t="shared" si="84"/>
        <v>42060.25</v>
      </c>
      <c r="T932" s="8">
        <f t="shared" si="85"/>
        <v>42067.25</v>
      </c>
    </row>
    <row r="933" spans="1:20" ht="19.5" x14ac:dyDescent="0.4">
      <c r="A933">
        <v>931</v>
      </c>
      <c r="B933" t="s">
        <v>1894</v>
      </c>
      <c r="C933" s="3" t="s">
        <v>1895</v>
      </c>
      <c r="D933" s="5">
        <v>7900</v>
      </c>
      <c r="E933">
        <v>5729</v>
      </c>
      <c r="F933" s="5">
        <f t="shared" si="86"/>
        <v>72.51898734177216</v>
      </c>
      <c r="G933" t="s">
        <v>14</v>
      </c>
      <c r="H933">
        <v>112</v>
      </c>
      <c r="I933">
        <f t="shared" si="8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8"/>
        <v>theater</v>
      </c>
      <c r="R933" t="str">
        <f t="shared" si="89"/>
        <v>plays</v>
      </c>
      <c r="S933" s="10">
        <f t="shared" si="84"/>
        <v>41818.208333333336</v>
      </c>
      <c r="T933" s="8">
        <f t="shared" si="85"/>
        <v>41820.208333333336</v>
      </c>
    </row>
    <row r="934" spans="1:20" ht="19.5" x14ac:dyDescent="0.4">
      <c r="A934">
        <v>932</v>
      </c>
      <c r="B934" t="s">
        <v>1896</v>
      </c>
      <c r="C934" s="3" t="s">
        <v>1897</v>
      </c>
      <c r="D934" s="5">
        <v>2300</v>
      </c>
      <c r="E934">
        <v>4883</v>
      </c>
      <c r="F934" s="5">
        <f t="shared" si="86"/>
        <v>212.30434782608697</v>
      </c>
      <c r="G934" t="s">
        <v>20</v>
      </c>
      <c r="H934">
        <v>144</v>
      </c>
      <c r="I934">
        <f t="shared" si="8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8"/>
        <v>music</v>
      </c>
      <c r="R934" t="str">
        <f t="shared" si="89"/>
        <v>rock</v>
      </c>
      <c r="S934" s="10">
        <f t="shared" si="84"/>
        <v>41709.208333333336</v>
      </c>
      <c r="T934" s="8">
        <f t="shared" si="85"/>
        <v>41712.208333333336</v>
      </c>
    </row>
    <row r="935" spans="1:20" ht="19.5" x14ac:dyDescent="0.4">
      <c r="A935">
        <v>933</v>
      </c>
      <c r="B935" t="s">
        <v>1898</v>
      </c>
      <c r="C935" s="3" t="s">
        <v>1899</v>
      </c>
      <c r="D935" s="5">
        <v>73000</v>
      </c>
      <c r="E935">
        <v>175015</v>
      </c>
      <c r="F935" s="5">
        <f t="shared" si="86"/>
        <v>239.74657534246577</v>
      </c>
      <c r="G935" t="s">
        <v>20</v>
      </c>
      <c r="H935">
        <v>1902</v>
      </c>
      <c r="I935">
        <f t="shared" si="8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8"/>
        <v>theater</v>
      </c>
      <c r="R935" t="str">
        <f t="shared" si="89"/>
        <v>plays</v>
      </c>
      <c r="S935" s="10">
        <f t="shared" si="84"/>
        <v>41372.208333333336</v>
      </c>
      <c r="T935" s="8">
        <f t="shared" si="85"/>
        <v>41385.208333333336</v>
      </c>
    </row>
    <row r="936" spans="1:20" ht="19.5" x14ac:dyDescent="0.4">
      <c r="A936">
        <v>934</v>
      </c>
      <c r="B936" t="s">
        <v>1900</v>
      </c>
      <c r="C936" s="3" t="s">
        <v>1901</v>
      </c>
      <c r="D936" s="5">
        <v>6200</v>
      </c>
      <c r="E936">
        <v>11280</v>
      </c>
      <c r="F936" s="5">
        <f t="shared" si="86"/>
        <v>181.93548387096774</v>
      </c>
      <c r="G936" t="s">
        <v>20</v>
      </c>
      <c r="H936">
        <v>105</v>
      </c>
      <c r="I936">
        <f t="shared" si="8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8"/>
        <v>theater</v>
      </c>
      <c r="R936" t="str">
        <f t="shared" si="89"/>
        <v>plays</v>
      </c>
      <c r="S936" s="10">
        <f t="shared" si="84"/>
        <v>42422.25</v>
      </c>
      <c r="T936" s="8">
        <f t="shared" si="85"/>
        <v>42428.25</v>
      </c>
    </row>
    <row r="937" spans="1:20" ht="33.75" x14ac:dyDescent="0.4">
      <c r="A937">
        <v>935</v>
      </c>
      <c r="B937" t="s">
        <v>1902</v>
      </c>
      <c r="C937" s="3" t="s">
        <v>1903</v>
      </c>
      <c r="D937" s="5">
        <v>6100</v>
      </c>
      <c r="E937">
        <v>10012</v>
      </c>
      <c r="F937" s="5">
        <f t="shared" si="86"/>
        <v>164.13114754098362</v>
      </c>
      <c r="G937" t="s">
        <v>20</v>
      </c>
      <c r="H937">
        <v>132</v>
      </c>
      <c r="I937">
        <f t="shared" si="8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8"/>
        <v>theater</v>
      </c>
      <c r="R937" t="str">
        <f t="shared" si="89"/>
        <v>plays</v>
      </c>
      <c r="S937" s="10">
        <f t="shared" si="84"/>
        <v>42209.208333333328</v>
      </c>
      <c r="T937" s="8">
        <f t="shared" si="85"/>
        <v>42216.208333333328</v>
      </c>
    </row>
    <row r="938" spans="1:20" ht="19.5" x14ac:dyDescent="0.4">
      <c r="A938">
        <v>936</v>
      </c>
      <c r="B938" t="s">
        <v>1246</v>
      </c>
      <c r="C938" s="3" t="s">
        <v>1904</v>
      </c>
      <c r="D938" s="5">
        <v>103200</v>
      </c>
      <c r="E938">
        <v>1690</v>
      </c>
      <c r="F938" s="5">
        <f t="shared" si="86"/>
        <v>1.6375968992248062</v>
      </c>
      <c r="G938" t="s">
        <v>14</v>
      </c>
      <c r="H938">
        <v>21</v>
      </c>
      <c r="I938">
        <f t="shared" si="8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8"/>
        <v>theater</v>
      </c>
      <c r="R938" t="str">
        <f t="shared" si="89"/>
        <v>plays</v>
      </c>
      <c r="S938" s="10">
        <f t="shared" si="84"/>
        <v>43668.208333333328</v>
      </c>
      <c r="T938" s="8">
        <f t="shared" si="85"/>
        <v>43671.208333333328</v>
      </c>
    </row>
    <row r="939" spans="1:20" ht="19.5" x14ac:dyDescent="0.4">
      <c r="A939">
        <v>937</v>
      </c>
      <c r="B939" t="s">
        <v>1905</v>
      </c>
      <c r="C939" s="3" t="s">
        <v>1906</v>
      </c>
      <c r="D939" s="5">
        <v>171000</v>
      </c>
      <c r="E939">
        <v>84891</v>
      </c>
      <c r="F939" s="5">
        <f t="shared" si="86"/>
        <v>49.64385964912281</v>
      </c>
      <c r="G939" t="s">
        <v>74</v>
      </c>
      <c r="H939">
        <v>976</v>
      </c>
      <c r="I939">
        <f t="shared" si="8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8"/>
        <v>film &amp; video</v>
      </c>
      <c r="R939" t="str">
        <f t="shared" si="89"/>
        <v>documentary</v>
      </c>
      <c r="S939" s="10">
        <f t="shared" si="84"/>
        <v>42334.25</v>
      </c>
      <c r="T939" s="8">
        <f t="shared" si="85"/>
        <v>42343.25</v>
      </c>
    </row>
    <row r="940" spans="1:20" ht="19.5" x14ac:dyDescent="0.4">
      <c r="A940">
        <v>938</v>
      </c>
      <c r="B940" t="s">
        <v>1907</v>
      </c>
      <c r="C940" s="3" t="s">
        <v>1908</v>
      </c>
      <c r="D940" s="5">
        <v>9200</v>
      </c>
      <c r="E940">
        <v>10093</v>
      </c>
      <c r="F940" s="5">
        <f t="shared" si="86"/>
        <v>109.70652173913042</v>
      </c>
      <c r="G940" t="s">
        <v>20</v>
      </c>
      <c r="H940">
        <v>96</v>
      </c>
      <c r="I940">
        <f t="shared" si="8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8"/>
        <v>publishing</v>
      </c>
      <c r="R940" t="str">
        <f t="shared" si="89"/>
        <v>fiction</v>
      </c>
      <c r="S940" s="10">
        <f t="shared" si="84"/>
        <v>43263.208333333328</v>
      </c>
      <c r="T940" s="8">
        <f t="shared" si="85"/>
        <v>43299.208333333328</v>
      </c>
    </row>
    <row r="941" spans="1:20" ht="33.75" x14ac:dyDescent="0.4">
      <c r="A941">
        <v>939</v>
      </c>
      <c r="B941" t="s">
        <v>1909</v>
      </c>
      <c r="C941" s="3" t="s">
        <v>1910</v>
      </c>
      <c r="D941" s="5">
        <v>7800</v>
      </c>
      <c r="E941">
        <v>3839</v>
      </c>
      <c r="F941" s="5">
        <f t="shared" si="86"/>
        <v>49.217948717948715</v>
      </c>
      <c r="G941" t="s">
        <v>14</v>
      </c>
      <c r="H941">
        <v>67</v>
      </c>
      <c r="I941">
        <f t="shared" si="8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8"/>
        <v>games</v>
      </c>
      <c r="R941" t="str">
        <f t="shared" si="89"/>
        <v>video games</v>
      </c>
      <c r="S941" s="10">
        <f t="shared" si="84"/>
        <v>40670.208333333336</v>
      </c>
      <c r="T941" s="8">
        <f t="shared" si="85"/>
        <v>40687.208333333336</v>
      </c>
    </row>
    <row r="942" spans="1:20" ht="19.5" x14ac:dyDescent="0.4">
      <c r="A942">
        <v>940</v>
      </c>
      <c r="B942" t="s">
        <v>1911</v>
      </c>
      <c r="C942" s="3" t="s">
        <v>1912</v>
      </c>
      <c r="D942" s="5">
        <v>9900</v>
      </c>
      <c r="E942">
        <v>6161</v>
      </c>
      <c r="F942" s="5">
        <f t="shared" si="86"/>
        <v>62.232323232323225</v>
      </c>
      <c r="G942" t="s">
        <v>47</v>
      </c>
      <c r="H942">
        <v>66</v>
      </c>
      <c r="I942">
        <f t="shared" si="8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8"/>
        <v>technology</v>
      </c>
      <c r="R942" t="str">
        <f t="shared" si="89"/>
        <v>web</v>
      </c>
      <c r="S942" s="10">
        <f t="shared" si="84"/>
        <v>41244.25</v>
      </c>
      <c r="T942" s="8">
        <f t="shared" si="85"/>
        <v>41266.25</v>
      </c>
    </row>
    <row r="943" spans="1:20" ht="19.5" x14ac:dyDescent="0.4">
      <c r="A943">
        <v>941</v>
      </c>
      <c r="B943" t="s">
        <v>1913</v>
      </c>
      <c r="C943" s="3" t="s">
        <v>1914</v>
      </c>
      <c r="D943" s="5">
        <v>43000</v>
      </c>
      <c r="E943">
        <v>5615</v>
      </c>
      <c r="F943" s="5">
        <f t="shared" si="86"/>
        <v>13.05813953488372</v>
      </c>
      <c r="G943" t="s">
        <v>14</v>
      </c>
      <c r="H943">
        <v>78</v>
      </c>
      <c r="I943">
        <f t="shared" si="8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8"/>
        <v>theater</v>
      </c>
      <c r="R943" t="str">
        <f t="shared" si="89"/>
        <v>plays</v>
      </c>
      <c r="S943" s="10">
        <f t="shared" si="84"/>
        <v>40552.25</v>
      </c>
      <c r="T943" s="8">
        <f t="shared" si="85"/>
        <v>40587.25</v>
      </c>
    </row>
    <row r="944" spans="1:20" ht="19.5" x14ac:dyDescent="0.4">
      <c r="A944">
        <v>942</v>
      </c>
      <c r="B944" t="s">
        <v>1907</v>
      </c>
      <c r="C944" s="3" t="s">
        <v>1915</v>
      </c>
      <c r="D944" s="5">
        <v>9600</v>
      </c>
      <c r="E944">
        <v>6205</v>
      </c>
      <c r="F944" s="5">
        <f t="shared" si="86"/>
        <v>64.635416666666671</v>
      </c>
      <c r="G944" t="s">
        <v>14</v>
      </c>
      <c r="H944">
        <v>67</v>
      </c>
      <c r="I944">
        <f t="shared" si="8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8"/>
        <v>theater</v>
      </c>
      <c r="R944" t="str">
        <f t="shared" si="89"/>
        <v>plays</v>
      </c>
      <c r="S944" s="10">
        <f t="shared" si="84"/>
        <v>40568.25</v>
      </c>
      <c r="T944" s="8">
        <f t="shared" si="85"/>
        <v>40571.25</v>
      </c>
    </row>
    <row r="945" spans="1:20" ht="19.5" x14ac:dyDescent="0.4">
      <c r="A945">
        <v>943</v>
      </c>
      <c r="B945" t="s">
        <v>1916</v>
      </c>
      <c r="C945" s="3" t="s">
        <v>1917</v>
      </c>
      <c r="D945" s="5">
        <v>7500</v>
      </c>
      <c r="E945">
        <v>11969</v>
      </c>
      <c r="F945" s="5">
        <f t="shared" si="86"/>
        <v>159.58666666666667</v>
      </c>
      <c r="G945" t="s">
        <v>20</v>
      </c>
      <c r="H945">
        <v>114</v>
      </c>
      <c r="I945">
        <f t="shared" si="8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8"/>
        <v>food</v>
      </c>
      <c r="R945" t="str">
        <f t="shared" si="89"/>
        <v>food trucks</v>
      </c>
      <c r="S945" s="10">
        <f t="shared" si="84"/>
        <v>41906.208333333336</v>
      </c>
      <c r="T945" s="8">
        <f t="shared" si="85"/>
        <v>41941.208333333336</v>
      </c>
    </row>
    <row r="946" spans="1:20" ht="19.5" x14ac:dyDescent="0.4">
      <c r="A946">
        <v>944</v>
      </c>
      <c r="B946" t="s">
        <v>1918</v>
      </c>
      <c r="C946" s="3" t="s">
        <v>1919</v>
      </c>
      <c r="D946" s="5">
        <v>10000</v>
      </c>
      <c r="E946">
        <v>8142</v>
      </c>
      <c r="F946" s="5">
        <f t="shared" si="86"/>
        <v>81.42</v>
      </c>
      <c r="G946" t="s">
        <v>14</v>
      </c>
      <c r="H946">
        <v>263</v>
      </c>
      <c r="I946">
        <f t="shared" si="8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8"/>
        <v>photography</v>
      </c>
      <c r="R946" t="str">
        <f t="shared" si="89"/>
        <v>photography books</v>
      </c>
      <c r="S946" s="10">
        <f t="shared" si="84"/>
        <v>42776.25</v>
      </c>
      <c r="T946" s="8">
        <f t="shared" si="85"/>
        <v>42795.25</v>
      </c>
    </row>
    <row r="947" spans="1:20" ht="19.5" x14ac:dyDescent="0.4">
      <c r="A947">
        <v>945</v>
      </c>
      <c r="B947" t="s">
        <v>1920</v>
      </c>
      <c r="C947" s="3" t="s">
        <v>1921</v>
      </c>
      <c r="D947" s="5">
        <v>172000</v>
      </c>
      <c r="E947">
        <v>55805</v>
      </c>
      <c r="F947" s="5">
        <f t="shared" si="86"/>
        <v>32.444767441860463</v>
      </c>
      <c r="G947" t="s">
        <v>14</v>
      </c>
      <c r="H947">
        <v>1691</v>
      </c>
      <c r="I947">
        <f t="shared" si="8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8"/>
        <v>photography</v>
      </c>
      <c r="R947" t="str">
        <f t="shared" si="89"/>
        <v>photography books</v>
      </c>
      <c r="S947" s="10">
        <f t="shared" si="84"/>
        <v>41004.208333333336</v>
      </c>
      <c r="T947" s="8">
        <f t="shared" si="85"/>
        <v>41019.208333333336</v>
      </c>
    </row>
    <row r="948" spans="1:20" ht="33.75" x14ac:dyDescent="0.4">
      <c r="A948">
        <v>946</v>
      </c>
      <c r="B948" t="s">
        <v>1922</v>
      </c>
      <c r="C948" s="3" t="s">
        <v>1923</v>
      </c>
      <c r="D948" s="5">
        <v>153700</v>
      </c>
      <c r="E948">
        <v>15238</v>
      </c>
      <c r="F948" s="5">
        <f t="shared" si="86"/>
        <v>9.9141184124918666</v>
      </c>
      <c r="G948" t="s">
        <v>14</v>
      </c>
      <c r="H948">
        <v>181</v>
      </c>
      <c r="I948">
        <f t="shared" si="8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8"/>
        <v>theater</v>
      </c>
      <c r="R948" t="str">
        <f t="shared" si="89"/>
        <v>plays</v>
      </c>
      <c r="S948" s="10">
        <f t="shared" si="84"/>
        <v>40710.208333333336</v>
      </c>
      <c r="T948" s="8">
        <f t="shared" si="85"/>
        <v>40712.208333333336</v>
      </c>
    </row>
    <row r="949" spans="1:20" ht="19.5" x14ac:dyDescent="0.4">
      <c r="A949">
        <v>947</v>
      </c>
      <c r="B949" t="s">
        <v>1924</v>
      </c>
      <c r="C949" s="3" t="s">
        <v>1925</v>
      </c>
      <c r="D949" s="5">
        <v>3600</v>
      </c>
      <c r="E949">
        <v>961</v>
      </c>
      <c r="F949" s="5">
        <f t="shared" si="86"/>
        <v>26.694444444444443</v>
      </c>
      <c r="G949" t="s">
        <v>14</v>
      </c>
      <c r="H949">
        <v>13</v>
      </c>
      <c r="I949">
        <f t="shared" si="8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8"/>
        <v>theater</v>
      </c>
      <c r="R949" t="str">
        <f t="shared" si="89"/>
        <v>plays</v>
      </c>
      <c r="S949" s="10">
        <f t="shared" si="84"/>
        <v>41908.208333333336</v>
      </c>
      <c r="T949" s="8">
        <f t="shared" si="85"/>
        <v>41915.208333333336</v>
      </c>
    </row>
    <row r="950" spans="1:20" ht="19.5" x14ac:dyDescent="0.4">
      <c r="A950">
        <v>948</v>
      </c>
      <c r="B950" t="s">
        <v>1926</v>
      </c>
      <c r="C950" s="3" t="s">
        <v>1927</v>
      </c>
      <c r="D950" s="5">
        <v>9400</v>
      </c>
      <c r="E950">
        <v>5918</v>
      </c>
      <c r="F950" s="5">
        <f t="shared" si="86"/>
        <v>62.957446808510639</v>
      </c>
      <c r="G950" t="s">
        <v>74</v>
      </c>
      <c r="H950">
        <v>160</v>
      </c>
      <c r="I950">
        <f t="shared" si="8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8"/>
        <v>film &amp; video</v>
      </c>
      <c r="R950" t="str">
        <f t="shared" si="89"/>
        <v>documentary</v>
      </c>
      <c r="S950" s="10">
        <f t="shared" si="84"/>
        <v>41985.25</v>
      </c>
      <c r="T950" s="8">
        <f t="shared" si="85"/>
        <v>41995.25</v>
      </c>
    </row>
    <row r="951" spans="1:20" ht="33.75" x14ac:dyDescent="0.4">
      <c r="A951">
        <v>949</v>
      </c>
      <c r="B951" t="s">
        <v>1928</v>
      </c>
      <c r="C951" s="3" t="s">
        <v>1929</v>
      </c>
      <c r="D951" s="5">
        <v>5900</v>
      </c>
      <c r="E951">
        <v>9520</v>
      </c>
      <c r="F951" s="5">
        <f t="shared" si="86"/>
        <v>161.35593220338984</v>
      </c>
      <c r="G951" t="s">
        <v>20</v>
      </c>
      <c r="H951">
        <v>203</v>
      </c>
      <c r="I951">
        <f t="shared" si="8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8"/>
        <v>technology</v>
      </c>
      <c r="R951" t="str">
        <f t="shared" si="89"/>
        <v>web</v>
      </c>
      <c r="S951" s="10">
        <f t="shared" si="84"/>
        <v>42112.208333333328</v>
      </c>
      <c r="T951" s="8">
        <f t="shared" si="85"/>
        <v>42131.208333333328</v>
      </c>
    </row>
    <row r="952" spans="1:20" ht="19.5" x14ac:dyDescent="0.4">
      <c r="A952">
        <v>950</v>
      </c>
      <c r="B952" t="s">
        <v>1930</v>
      </c>
      <c r="C952" s="3" t="s">
        <v>1931</v>
      </c>
      <c r="D952" s="5">
        <v>100</v>
      </c>
      <c r="E952">
        <v>5</v>
      </c>
      <c r="F952" s="5">
        <f t="shared" si="86"/>
        <v>5</v>
      </c>
      <c r="G952" t="s">
        <v>14</v>
      </c>
      <c r="H952">
        <v>1</v>
      </c>
      <c r="I952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8"/>
        <v>theater</v>
      </c>
      <c r="R952" t="str">
        <f t="shared" si="89"/>
        <v>plays</v>
      </c>
      <c r="S952" s="10">
        <f t="shared" si="84"/>
        <v>43571.208333333328</v>
      </c>
      <c r="T952" s="8">
        <f t="shared" si="85"/>
        <v>43576.208333333328</v>
      </c>
    </row>
    <row r="953" spans="1:20" ht="19.5" x14ac:dyDescent="0.4">
      <c r="A953">
        <v>951</v>
      </c>
      <c r="B953" t="s">
        <v>1932</v>
      </c>
      <c r="C953" s="3" t="s">
        <v>1933</v>
      </c>
      <c r="D953" s="5">
        <v>14500</v>
      </c>
      <c r="E953">
        <v>159056</v>
      </c>
      <c r="F953" s="5">
        <f t="shared" si="86"/>
        <v>1096.9379310344827</v>
      </c>
      <c r="G953" t="s">
        <v>20</v>
      </c>
      <c r="H953">
        <v>1559</v>
      </c>
      <c r="I953">
        <f t="shared" si="8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8"/>
        <v>music</v>
      </c>
      <c r="R953" t="str">
        <f t="shared" si="89"/>
        <v>rock</v>
      </c>
      <c r="S953" s="10">
        <f t="shared" si="84"/>
        <v>42730.25</v>
      </c>
      <c r="T953" s="8">
        <f t="shared" si="85"/>
        <v>42731.25</v>
      </c>
    </row>
    <row r="954" spans="1:20" ht="19.5" x14ac:dyDescent="0.4">
      <c r="A954">
        <v>952</v>
      </c>
      <c r="B954" t="s">
        <v>1934</v>
      </c>
      <c r="C954" s="3" t="s">
        <v>1935</v>
      </c>
      <c r="D954" s="5">
        <v>145500</v>
      </c>
      <c r="E954">
        <v>101987</v>
      </c>
      <c r="F954" s="5">
        <f t="shared" si="86"/>
        <v>70.094158075601371</v>
      </c>
      <c r="G954" t="s">
        <v>74</v>
      </c>
      <c r="H954">
        <v>2266</v>
      </c>
      <c r="I954">
        <f t="shared" si="8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8"/>
        <v>film &amp; video</v>
      </c>
      <c r="R954" t="str">
        <f t="shared" si="89"/>
        <v>documentary</v>
      </c>
      <c r="S954" s="10">
        <f t="shared" si="84"/>
        <v>42591.208333333328</v>
      </c>
      <c r="T954" s="8">
        <f t="shared" si="85"/>
        <v>42605.208333333328</v>
      </c>
    </row>
    <row r="955" spans="1:20" ht="33.75" x14ac:dyDescent="0.4">
      <c r="A955">
        <v>953</v>
      </c>
      <c r="B955" t="s">
        <v>1936</v>
      </c>
      <c r="C955" s="3" t="s">
        <v>1937</v>
      </c>
      <c r="D955" s="5">
        <v>3300</v>
      </c>
      <c r="E955">
        <v>1980</v>
      </c>
      <c r="F955" s="5">
        <f t="shared" si="86"/>
        <v>60</v>
      </c>
      <c r="G955" t="s">
        <v>14</v>
      </c>
      <c r="H955">
        <v>21</v>
      </c>
      <c r="I955">
        <f t="shared" si="8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8"/>
        <v>film &amp; video</v>
      </c>
      <c r="R955" t="str">
        <f t="shared" si="89"/>
        <v>science fiction</v>
      </c>
      <c r="S955" s="10">
        <f t="shared" si="84"/>
        <v>42358.25</v>
      </c>
      <c r="T955" s="8">
        <f t="shared" si="85"/>
        <v>42394.25</v>
      </c>
    </row>
    <row r="956" spans="1:20" ht="19.5" x14ac:dyDescent="0.4">
      <c r="A956">
        <v>954</v>
      </c>
      <c r="B956" t="s">
        <v>1938</v>
      </c>
      <c r="C956" s="3" t="s">
        <v>1939</v>
      </c>
      <c r="D956" s="5">
        <v>42600</v>
      </c>
      <c r="E956">
        <v>156384</v>
      </c>
      <c r="F956" s="5">
        <f t="shared" si="86"/>
        <v>367.0985915492958</v>
      </c>
      <c r="G956" t="s">
        <v>20</v>
      </c>
      <c r="H956">
        <v>1548</v>
      </c>
      <c r="I956">
        <f t="shared" si="8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8"/>
        <v>technology</v>
      </c>
      <c r="R956" t="str">
        <f t="shared" si="89"/>
        <v>web</v>
      </c>
      <c r="S956" s="10">
        <f t="shared" si="84"/>
        <v>41174.208333333336</v>
      </c>
      <c r="T956" s="8">
        <f t="shared" si="85"/>
        <v>41198.208333333336</v>
      </c>
    </row>
    <row r="957" spans="1:20" ht="33.75" x14ac:dyDescent="0.4">
      <c r="A957">
        <v>955</v>
      </c>
      <c r="B957" t="s">
        <v>1940</v>
      </c>
      <c r="C957" s="3" t="s">
        <v>1941</v>
      </c>
      <c r="D957" s="5">
        <v>700</v>
      </c>
      <c r="E957">
        <v>7763</v>
      </c>
      <c r="F957" s="5">
        <f t="shared" si="86"/>
        <v>1109</v>
      </c>
      <c r="G957" t="s">
        <v>20</v>
      </c>
      <c r="H957">
        <v>80</v>
      </c>
      <c r="I957">
        <f t="shared" si="8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8"/>
        <v>theater</v>
      </c>
      <c r="R957" t="str">
        <f t="shared" si="89"/>
        <v>plays</v>
      </c>
      <c r="S957" s="10">
        <f t="shared" si="84"/>
        <v>41238.25</v>
      </c>
      <c r="T957" s="8">
        <f t="shared" si="85"/>
        <v>41240.25</v>
      </c>
    </row>
    <row r="958" spans="1:20" ht="19.5" x14ac:dyDescent="0.4">
      <c r="A958">
        <v>956</v>
      </c>
      <c r="B958" t="s">
        <v>1942</v>
      </c>
      <c r="C958" s="3" t="s">
        <v>1943</v>
      </c>
      <c r="D958" s="5">
        <v>187600</v>
      </c>
      <c r="E958">
        <v>35698</v>
      </c>
      <c r="F958" s="5">
        <f t="shared" si="86"/>
        <v>19.028784648187631</v>
      </c>
      <c r="G958" t="s">
        <v>14</v>
      </c>
      <c r="H958">
        <v>830</v>
      </c>
      <c r="I958">
        <f t="shared" si="8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8"/>
        <v>film &amp; video</v>
      </c>
      <c r="R958" t="str">
        <f t="shared" si="89"/>
        <v>science fiction</v>
      </c>
      <c r="S958" s="10">
        <f t="shared" si="84"/>
        <v>42360.25</v>
      </c>
      <c r="T958" s="8">
        <f t="shared" si="85"/>
        <v>42364.25</v>
      </c>
    </row>
    <row r="959" spans="1:20" ht="19.5" x14ac:dyDescent="0.4">
      <c r="A959">
        <v>957</v>
      </c>
      <c r="B959" t="s">
        <v>1944</v>
      </c>
      <c r="C959" s="3" t="s">
        <v>1945</v>
      </c>
      <c r="D959" s="5">
        <v>9800</v>
      </c>
      <c r="E959">
        <v>12434</v>
      </c>
      <c r="F959" s="5">
        <f t="shared" si="86"/>
        <v>126.87755102040816</v>
      </c>
      <c r="G959" t="s">
        <v>20</v>
      </c>
      <c r="H959">
        <v>131</v>
      </c>
      <c r="I959">
        <f t="shared" si="8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8"/>
        <v>theater</v>
      </c>
      <c r="R959" t="str">
        <f t="shared" si="89"/>
        <v>plays</v>
      </c>
      <c r="S959" s="10">
        <f t="shared" si="84"/>
        <v>40955.25</v>
      </c>
      <c r="T959" s="8">
        <f t="shared" si="85"/>
        <v>40958.25</v>
      </c>
    </row>
    <row r="960" spans="1:20" ht="33.75" x14ac:dyDescent="0.4">
      <c r="A960">
        <v>958</v>
      </c>
      <c r="B960" t="s">
        <v>1946</v>
      </c>
      <c r="C960" s="3" t="s">
        <v>1947</v>
      </c>
      <c r="D960" s="5">
        <v>1100</v>
      </c>
      <c r="E960">
        <v>8081</v>
      </c>
      <c r="F960" s="5">
        <f t="shared" si="86"/>
        <v>734.63636363636363</v>
      </c>
      <c r="G960" t="s">
        <v>20</v>
      </c>
      <c r="H960">
        <v>112</v>
      </c>
      <c r="I960">
        <f t="shared" si="8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8"/>
        <v>film &amp; video</v>
      </c>
      <c r="R960" t="str">
        <f t="shared" si="89"/>
        <v>animation</v>
      </c>
      <c r="S960" s="10">
        <f t="shared" si="84"/>
        <v>40350.208333333336</v>
      </c>
      <c r="T960" s="8">
        <f t="shared" si="85"/>
        <v>40372.208333333336</v>
      </c>
    </row>
    <row r="961" spans="1:20" ht="19.5" x14ac:dyDescent="0.4">
      <c r="A961">
        <v>959</v>
      </c>
      <c r="B961" t="s">
        <v>1948</v>
      </c>
      <c r="C961" s="3" t="s">
        <v>1949</v>
      </c>
      <c r="D961" s="5">
        <v>145000</v>
      </c>
      <c r="E961">
        <v>6631</v>
      </c>
      <c r="F961" s="5">
        <f t="shared" si="86"/>
        <v>4.5731034482758623</v>
      </c>
      <c r="G961" t="s">
        <v>14</v>
      </c>
      <c r="H961">
        <v>130</v>
      </c>
      <c r="I961">
        <f t="shared" si="8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8"/>
        <v>publishing</v>
      </c>
      <c r="R961" t="str">
        <f t="shared" si="89"/>
        <v>translations</v>
      </c>
      <c r="S961" s="10">
        <f t="shared" si="84"/>
        <v>40357.208333333336</v>
      </c>
      <c r="T961" s="8">
        <f t="shared" si="85"/>
        <v>40385.208333333336</v>
      </c>
    </row>
    <row r="962" spans="1:20" ht="19.5" x14ac:dyDescent="0.4">
      <c r="A962">
        <v>960</v>
      </c>
      <c r="B962" t="s">
        <v>1950</v>
      </c>
      <c r="C962" s="3" t="s">
        <v>1951</v>
      </c>
      <c r="D962" s="5">
        <v>5500</v>
      </c>
      <c r="E962">
        <v>4678</v>
      </c>
      <c r="F962" s="5">
        <f t="shared" si="86"/>
        <v>85.054545454545448</v>
      </c>
      <c r="G962" t="s">
        <v>14</v>
      </c>
      <c r="H962">
        <v>55</v>
      </c>
      <c r="I962">
        <f t="shared" si="8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8"/>
        <v>technology</v>
      </c>
      <c r="R962" t="str">
        <f t="shared" si="89"/>
        <v>web</v>
      </c>
      <c r="S962" s="10">
        <f t="shared" ref="S962:S1001" si="90">(((L962/60)/60)/24)+DATE(1970,1,1)</f>
        <v>42408.25</v>
      </c>
      <c r="T962" s="8">
        <f t="shared" ref="T962:T1001" si="91">(((M962/60)/60)/24)+DATE(1970,1,1)</f>
        <v>42445.208333333328</v>
      </c>
    </row>
    <row r="963" spans="1:20" ht="19.5" x14ac:dyDescent="0.4">
      <c r="A963">
        <v>961</v>
      </c>
      <c r="B963" t="s">
        <v>1952</v>
      </c>
      <c r="C963" s="3" t="s">
        <v>1953</v>
      </c>
      <c r="D963" s="5">
        <v>5700</v>
      </c>
      <c r="E963">
        <v>6800</v>
      </c>
      <c r="F963" s="5">
        <f t="shared" ref="F963:F1001" si="92">(E963/D963)*100</f>
        <v>119.29824561403508</v>
      </c>
      <c r="G963" t="s">
        <v>20</v>
      </c>
      <c r="H963">
        <v>155</v>
      </c>
      <c r="I963">
        <f t="shared" ref="I963:I1001" si="93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4">LEFT(P963, SEARCH("/", P963) - 1)</f>
        <v>publishing</v>
      </c>
      <c r="R963" t="str">
        <f t="shared" ref="R963:R1001" si="95">MID(P963,SEARCH("/",P963)+1,LEN(P963))</f>
        <v>translations</v>
      </c>
      <c r="S963" s="10">
        <f t="shared" si="90"/>
        <v>40591.25</v>
      </c>
      <c r="T963" s="8">
        <f t="shared" si="91"/>
        <v>40595.25</v>
      </c>
    </row>
    <row r="964" spans="1:20" ht="19.5" x14ac:dyDescent="0.4">
      <c r="A964">
        <v>962</v>
      </c>
      <c r="B964" t="s">
        <v>1954</v>
      </c>
      <c r="C964" s="3" t="s">
        <v>1955</v>
      </c>
      <c r="D964" s="5">
        <v>3600</v>
      </c>
      <c r="E964">
        <v>10657</v>
      </c>
      <c r="F964" s="5">
        <f t="shared" si="92"/>
        <v>296.02777777777777</v>
      </c>
      <c r="G964" t="s">
        <v>20</v>
      </c>
      <c r="H964">
        <v>266</v>
      </c>
      <c r="I964">
        <f t="shared" si="93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4"/>
        <v>food</v>
      </c>
      <c r="R964" t="str">
        <f t="shared" si="95"/>
        <v>food trucks</v>
      </c>
      <c r="S964" s="10">
        <f t="shared" si="90"/>
        <v>41592.25</v>
      </c>
      <c r="T964" s="8">
        <f t="shared" si="91"/>
        <v>41613.25</v>
      </c>
    </row>
    <row r="965" spans="1:20" ht="19.5" x14ac:dyDescent="0.4">
      <c r="A965">
        <v>963</v>
      </c>
      <c r="B965" t="s">
        <v>1956</v>
      </c>
      <c r="C965" s="3" t="s">
        <v>1957</v>
      </c>
      <c r="D965" s="5">
        <v>5900</v>
      </c>
      <c r="E965">
        <v>4997</v>
      </c>
      <c r="F965" s="5">
        <f t="shared" si="92"/>
        <v>84.694915254237287</v>
      </c>
      <c r="G965" t="s">
        <v>14</v>
      </c>
      <c r="H965">
        <v>114</v>
      </c>
      <c r="I965">
        <f t="shared" si="93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4"/>
        <v>photography</v>
      </c>
      <c r="R965" t="str">
        <f t="shared" si="95"/>
        <v>photography books</v>
      </c>
      <c r="S965" s="10">
        <f t="shared" si="90"/>
        <v>40607.25</v>
      </c>
      <c r="T965" s="8">
        <f t="shared" si="91"/>
        <v>40613.25</v>
      </c>
    </row>
    <row r="966" spans="1:20" ht="19.5" x14ac:dyDescent="0.4">
      <c r="A966">
        <v>964</v>
      </c>
      <c r="B966" t="s">
        <v>1958</v>
      </c>
      <c r="C966" s="3" t="s">
        <v>1959</v>
      </c>
      <c r="D966" s="5">
        <v>3700</v>
      </c>
      <c r="E966">
        <v>13164</v>
      </c>
      <c r="F966" s="5">
        <f t="shared" si="92"/>
        <v>355.7837837837838</v>
      </c>
      <c r="G966" t="s">
        <v>20</v>
      </c>
      <c r="H966">
        <v>155</v>
      </c>
      <c r="I966">
        <f t="shared" si="93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4"/>
        <v>theater</v>
      </c>
      <c r="R966" t="str">
        <f t="shared" si="95"/>
        <v>plays</v>
      </c>
      <c r="S966" s="10">
        <f t="shared" si="90"/>
        <v>42135.208333333328</v>
      </c>
      <c r="T966" s="8">
        <f t="shared" si="91"/>
        <v>42140.208333333328</v>
      </c>
    </row>
    <row r="967" spans="1:20" ht="19.5" x14ac:dyDescent="0.4">
      <c r="A967">
        <v>965</v>
      </c>
      <c r="B967" t="s">
        <v>1960</v>
      </c>
      <c r="C967" s="3" t="s">
        <v>1961</v>
      </c>
      <c r="D967" s="5">
        <v>2200</v>
      </c>
      <c r="E967">
        <v>8501</v>
      </c>
      <c r="F967" s="5">
        <f t="shared" si="92"/>
        <v>386.40909090909093</v>
      </c>
      <c r="G967" t="s">
        <v>20</v>
      </c>
      <c r="H967">
        <v>207</v>
      </c>
      <c r="I967">
        <f t="shared" si="93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4"/>
        <v>music</v>
      </c>
      <c r="R967" t="str">
        <f t="shared" si="95"/>
        <v>rock</v>
      </c>
      <c r="S967" s="10">
        <f t="shared" si="90"/>
        <v>40203.25</v>
      </c>
      <c r="T967" s="8">
        <f t="shared" si="91"/>
        <v>40243.25</v>
      </c>
    </row>
    <row r="968" spans="1:20" ht="19.5" x14ac:dyDescent="0.4">
      <c r="A968">
        <v>966</v>
      </c>
      <c r="B968" t="s">
        <v>878</v>
      </c>
      <c r="C968" s="3" t="s">
        <v>1962</v>
      </c>
      <c r="D968" s="5">
        <v>1700</v>
      </c>
      <c r="E968">
        <v>13468</v>
      </c>
      <c r="F968" s="5">
        <f t="shared" si="92"/>
        <v>792.23529411764707</v>
      </c>
      <c r="G968" t="s">
        <v>20</v>
      </c>
      <c r="H968">
        <v>245</v>
      </c>
      <c r="I968">
        <f t="shared" si="93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4"/>
        <v>theater</v>
      </c>
      <c r="R968" t="str">
        <f t="shared" si="95"/>
        <v>plays</v>
      </c>
      <c r="S968" s="10">
        <f t="shared" si="90"/>
        <v>42901.208333333328</v>
      </c>
      <c r="T968" s="8">
        <f t="shared" si="91"/>
        <v>42903.208333333328</v>
      </c>
    </row>
    <row r="969" spans="1:20" ht="19.5" x14ac:dyDescent="0.4">
      <c r="A969">
        <v>967</v>
      </c>
      <c r="B969" t="s">
        <v>1963</v>
      </c>
      <c r="C969" s="3" t="s">
        <v>1964</v>
      </c>
      <c r="D969" s="5">
        <v>88400</v>
      </c>
      <c r="E969">
        <v>121138</v>
      </c>
      <c r="F969" s="5">
        <f t="shared" si="92"/>
        <v>137.03393665158373</v>
      </c>
      <c r="G969" t="s">
        <v>20</v>
      </c>
      <c r="H969">
        <v>1573</v>
      </c>
      <c r="I969">
        <f t="shared" si="9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4"/>
        <v>music</v>
      </c>
      <c r="R969" t="str">
        <f t="shared" si="95"/>
        <v>world music</v>
      </c>
      <c r="S969" s="10">
        <f t="shared" si="90"/>
        <v>41005.208333333336</v>
      </c>
      <c r="T969" s="8">
        <f t="shared" si="91"/>
        <v>41042.208333333336</v>
      </c>
    </row>
    <row r="970" spans="1:20" ht="33.75" x14ac:dyDescent="0.4">
      <c r="A970">
        <v>968</v>
      </c>
      <c r="B970" t="s">
        <v>1965</v>
      </c>
      <c r="C970" s="3" t="s">
        <v>1966</v>
      </c>
      <c r="D970" s="5">
        <v>2400</v>
      </c>
      <c r="E970">
        <v>8117</v>
      </c>
      <c r="F970" s="5">
        <f t="shared" si="92"/>
        <v>338.20833333333337</v>
      </c>
      <c r="G970" t="s">
        <v>20</v>
      </c>
      <c r="H970">
        <v>114</v>
      </c>
      <c r="I970">
        <f t="shared" si="93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4"/>
        <v>food</v>
      </c>
      <c r="R970" t="str">
        <f t="shared" si="95"/>
        <v>food trucks</v>
      </c>
      <c r="S970" s="10">
        <f t="shared" si="90"/>
        <v>40544.25</v>
      </c>
      <c r="T970" s="8">
        <f t="shared" si="91"/>
        <v>40559.25</v>
      </c>
    </row>
    <row r="971" spans="1:20" ht="19.5" x14ac:dyDescent="0.4">
      <c r="A971">
        <v>969</v>
      </c>
      <c r="B971" t="s">
        <v>1967</v>
      </c>
      <c r="C971" s="3" t="s">
        <v>1968</v>
      </c>
      <c r="D971" s="5">
        <v>7900</v>
      </c>
      <c r="E971">
        <v>8550</v>
      </c>
      <c r="F971" s="5">
        <f t="shared" si="92"/>
        <v>108.22784810126582</v>
      </c>
      <c r="G971" t="s">
        <v>20</v>
      </c>
      <c r="H971">
        <v>93</v>
      </c>
      <c r="I971">
        <f t="shared" si="93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4"/>
        <v>theater</v>
      </c>
      <c r="R971" t="str">
        <f t="shared" si="95"/>
        <v>plays</v>
      </c>
      <c r="S971" s="10">
        <f t="shared" si="90"/>
        <v>43821.25</v>
      </c>
      <c r="T971" s="8">
        <f t="shared" si="91"/>
        <v>43828.25</v>
      </c>
    </row>
    <row r="972" spans="1:20" ht="33.75" x14ac:dyDescent="0.4">
      <c r="A972">
        <v>970</v>
      </c>
      <c r="B972" t="s">
        <v>1969</v>
      </c>
      <c r="C972" s="3" t="s">
        <v>1970</v>
      </c>
      <c r="D972" s="5">
        <v>94900</v>
      </c>
      <c r="E972">
        <v>57659</v>
      </c>
      <c r="F972" s="5">
        <f t="shared" si="92"/>
        <v>60.757639620653315</v>
      </c>
      <c r="G972" t="s">
        <v>14</v>
      </c>
      <c r="H972">
        <v>594</v>
      </c>
      <c r="I972">
        <f t="shared" si="93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4"/>
        <v>theater</v>
      </c>
      <c r="R972" t="str">
        <f t="shared" si="95"/>
        <v>plays</v>
      </c>
      <c r="S972" s="10">
        <f t="shared" si="90"/>
        <v>40672.208333333336</v>
      </c>
      <c r="T972" s="8">
        <f t="shared" si="91"/>
        <v>40673.208333333336</v>
      </c>
    </row>
    <row r="973" spans="1:20" ht="19.5" x14ac:dyDescent="0.4">
      <c r="A973">
        <v>971</v>
      </c>
      <c r="B973" t="s">
        <v>1971</v>
      </c>
      <c r="C973" s="3" t="s">
        <v>1972</v>
      </c>
      <c r="D973" s="5">
        <v>5100</v>
      </c>
      <c r="E973">
        <v>1414</v>
      </c>
      <c r="F973" s="5">
        <f t="shared" si="92"/>
        <v>27.725490196078432</v>
      </c>
      <c r="G973" t="s">
        <v>14</v>
      </c>
      <c r="H973">
        <v>24</v>
      </c>
      <c r="I973">
        <f t="shared" si="93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4"/>
        <v>film &amp; video</v>
      </c>
      <c r="R973" t="str">
        <f t="shared" si="95"/>
        <v>television</v>
      </c>
      <c r="S973" s="10">
        <f t="shared" si="90"/>
        <v>41555.208333333336</v>
      </c>
      <c r="T973" s="8">
        <f t="shared" si="91"/>
        <v>41561.208333333336</v>
      </c>
    </row>
    <row r="974" spans="1:20" ht="33.75" x14ac:dyDescent="0.4">
      <c r="A974">
        <v>972</v>
      </c>
      <c r="B974" t="s">
        <v>1973</v>
      </c>
      <c r="C974" s="3" t="s">
        <v>1974</v>
      </c>
      <c r="D974" s="5">
        <v>42700</v>
      </c>
      <c r="E974">
        <v>97524</v>
      </c>
      <c r="F974" s="5">
        <f t="shared" si="92"/>
        <v>228.3934426229508</v>
      </c>
      <c r="G974" t="s">
        <v>20</v>
      </c>
      <c r="H974">
        <v>1681</v>
      </c>
      <c r="I974">
        <f t="shared" si="93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4"/>
        <v>technology</v>
      </c>
      <c r="R974" t="str">
        <f t="shared" si="95"/>
        <v>web</v>
      </c>
      <c r="S974" s="10">
        <f t="shared" si="90"/>
        <v>41792.208333333336</v>
      </c>
      <c r="T974" s="8">
        <f t="shared" si="91"/>
        <v>41801.208333333336</v>
      </c>
    </row>
    <row r="975" spans="1:20" ht="19.5" x14ac:dyDescent="0.4">
      <c r="A975">
        <v>973</v>
      </c>
      <c r="B975" t="s">
        <v>1975</v>
      </c>
      <c r="C975" s="3" t="s">
        <v>1976</v>
      </c>
      <c r="D975" s="5">
        <v>121100</v>
      </c>
      <c r="E975">
        <v>26176</v>
      </c>
      <c r="F975" s="5">
        <f t="shared" si="92"/>
        <v>21.615194054500414</v>
      </c>
      <c r="G975" t="s">
        <v>14</v>
      </c>
      <c r="H975">
        <v>252</v>
      </c>
      <c r="I975">
        <f t="shared" si="93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4"/>
        <v>theater</v>
      </c>
      <c r="R975" t="str">
        <f t="shared" si="95"/>
        <v>plays</v>
      </c>
      <c r="S975" s="10">
        <f t="shared" si="90"/>
        <v>40522.25</v>
      </c>
      <c r="T975" s="8">
        <f t="shared" si="91"/>
        <v>40524.25</v>
      </c>
    </row>
    <row r="976" spans="1:20" ht="19.5" x14ac:dyDescent="0.4">
      <c r="A976">
        <v>974</v>
      </c>
      <c r="B976" t="s">
        <v>1977</v>
      </c>
      <c r="C976" s="3" t="s">
        <v>1978</v>
      </c>
      <c r="D976" s="5">
        <v>800</v>
      </c>
      <c r="E976">
        <v>2991</v>
      </c>
      <c r="F976" s="5">
        <f t="shared" si="92"/>
        <v>373.875</v>
      </c>
      <c r="G976" t="s">
        <v>20</v>
      </c>
      <c r="H976">
        <v>32</v>
      </c>
      <c r="I976">
        <f t="shared" si="93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4"/>
        <v>music</v>
      </c>
      <c r="R976" t="str">
        <f t="shared" si="95"/>
        <v>indie rock</v>
      </c>
      <c r="S976" s="10">
        <f t="shared" si="90"/>
        <v>41412.208333333336</v>
      </c>
      <c r="T976" s="8">
        <f t="shared" si="91"/>
        <v>41413.208333333336</v>
      </c>
    </row>
    <row r="977" spans="1:20" ht="19.5" x14ac:dyDescent="0.4">
      <c r="A977">
        <v>975</v>
      </c>
      <c r="B977" t="s">
        <v>1979</v>
      </c>
      <c r="C977" s="3" t="s">
        <v>1980</v>
      </c>
      <c r="D977" s="5">
        <v>5400</v>
      </c>
      <c r="E977">
        <v>8366</v>
      </c>
      <c r="F977" s="5">
        <f t="shared" si="92"/>
        <v>154.92592592592592</v>
      </c>
      <c r="G977" t="s">
        <v>20</v>
      </c>
      <c r="H977">
        <v>135</v>
      </c>
      <c r="I977">
        <f t="shared" si="93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4"/>
        <v>theater</v>
      </c>
      <c r="R977" t="str">
        <f t="shared" si="95"/>
        <v>plays</v>
      </c>
      <c r="S977" s="10">
        <f t="shared" si="90"/>
        <v>42337.25</v>
      </c>
      <c r="T977" s="8">
        <f t="shared" si="91"/>
        <v>42376.25</v>
      </c>
    </row>
    <row r="978" spans="1:20" ht="33.75" x14ac:dyDescent="0.4">
      <c r="A978">
        <v>976</v>
      </c>
      <c r="B978" t="s">
        <v>1981</v>
      </c>
      <c r="C978" s="3" t="s">
        <v>1982</v>
      </c>
      <c r="D978" s="5">
        <v>4000</v>
      </c>
      <c r="E978">
        <v>12886</v>
      </c>
      <c r="F978" s="5">
        <f t="shared" si="92"/>
        <v>322.14999999999998</v>
      </c>
      <c r="G978" t="s">
        <v>20</v>
      </c>
      <c r="H978">
        <v>140</v>
      </c>
      <c r="I978">
        <f t="shared" si="93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4"/>
        <v>theater</v>
      </c>
      <c r="R978" t="str">
        <f t="shared" si="95"/>
        <v>plays</v>
      </c>
      <c r="S978" s="10">
        <f t="shared" si="90"/>
        <v>40571.25</v>
      </c>
      <c r="T978" s="8">
        <f t="shared" si="91"/>
        <v>40577.25</v>
      </c>
    </row>
    <row r="979" spans="1:20" ht="19.5" x14ac:dyDescent="0.4">
      <c r="A979">
        <v>977</v>
      </c>
      <c r="B979" t="s">
        <v>1258</v>
      </c>
      <c r="C979" s="3" t="s">
        <v>1983</v>
      </c>
      <c r="D979" s="5">
        <v>7000</v>
      </c>
      <c r="E979">
        <v>5177</v>
      </c>
      <c r="F979" s="5">
        <f t="shared" si="92"/>
        <v>73.957142857142856</v>
      </c>
      <c r="G979" t="s">
        <v>14</v>
      </c>
      <c r="H979">
        <v>67</v>
      </c>
      <c r="I979">
        <f t="shared" si="93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4"/>
        <v>food</v>
      </c>
      <c r="R979" t="str">
        <f t="shared" si="95"/>
        <v>food trucks</v>
      </c>
      <c r="S979" s="10">
        <f t="shared" si="90"/>
        <v>43138.25</v>
      </c>
      <c r="T979" s="8">
        <f t="shared" si="91"/>
        <v>43170.25</v>
      </c>
    </row>
    <row r="980" spans="1:20" ht="19.5" x14ac:dyDescent="0.4">
      <c r="A980">
        <v>978</v>
      </c>
      <c r="B980" t="s">
        <v>1984</v>
      </c>
      <c r="C980" s="3" t="s">
        <v>1985</v>
      </c>
      <c r="D980" s="5">
        <v>1000</v>
      </c>
      <c r="E980">
        <v>8641</v>
      </c>
      <c r="F980" s="5">
        <f t="shared" si="92"/>
        <v>864.1</v>
      </c>
      <c r="G980" t="s">
        <v>20</v>
      </c>
      <c r="H980">
        <v>92</v>
      </c>
      <c r="I980">
        <f t="shared" si="93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4"/>
        <v>games</v>
      </c>
      <c r="R980" t="str">
        <f t="shared" si="95"/>
        <v>video games</v>
      </c>
      <c r="S980" s="10">
        <f t="shared" si="90"/>
        <v>42686.25</v>
      </c>
      <c r="T980" s="8">
        <f t="shared" si="91"/>
        <v>42708.25</v>
      </c>
    </row>
    <row r="981" spans="1:20" ht="19.5" x14ac:dyDescent="0.4">
      <c r="A981">
        <v>979</v>
      </c>
      <c r="B981" t="s">
        <v>1986</v>
      </c>
      <c r="C981" s="3" t="s">
        <v>1987</v>
      </c>
      <c r="D981" s="5">
        <v>60200</v>
      </c>
      <c r="E981">
        <v>86244</v>
      </c>
      <c r="F981" s="5">
        <f t="shared" si="92"/>
        <v>143.26245847176079</v>
      </c>
      <c r="G981" t="s">
        <v>20</v>
      </c>
      <c r="H981">
        <v>1015</v>
      </c>
      <c r="I981">
        <f t="shared" si="93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4"/>
        <v>theater</v>
      </c>
      <c r="R981" t="str">
        <f t="shared" si="95"/>
        <v>plays</v>
      </c>
      <c r="S981" s="10">
        <f t="shared" si="90"/>
        <v>42078.208333333328</v>
      </c>
      <c r="T981" s="8">
        <f t="shared" si="91"/>
        <v>42084.208333333328</v>
      </c>
    </row>
    <row r="982" spans="1:20" ht="19.5" x14ac:dyDescent="0.4">
      <c r="A982">
        <v>980</v>
      </c>
      <c r="B982" t="s">
        <v>1988</v>
      </c>
      <c r="C982" s="3" t="s">
        <v>1989</v>
      </c>
      <c r="D982" s="5">
        <v>195200</v>
      </c>
      <c r="E982">
        <v>78630</v>
      </c>
      <c r="F982" s="5">
        <f t="shared" si="92"/>
        <v>40.281762295081968</v>
      </c>
      <c r="G982" t="s">
        <v>14</v>
      </c>
      <c r="H982">
        <v>742</v>
      </c>
      <c r="I982">
        <f t="shared" si="93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4"/>
        <v>publishing</v>
      </c>
      <c r="R982" t="str">
        <f t="shared" si="95"/>
        <v>nonfiction</v>
      </c>
      <c r="S982" s="10">
        <f t="shared" si="90"/>
        <v>42307.208333333328</v>
      </c>
      <c r="T982" s="8">
        <f t="shared" si="91"/>
        <v>42312.25</v>
      </c>
    </row>
    <row r="983" spans="1:20" ht="19.5" x14ac:dyDescent="0.4">
      <c r="A983">
        <v>981</v>
      </c>
      <c r="B983" t="s">
        <v>1990</v>
      </c>
      <c r="C983" s="3" t="s">
        <v>1991</v>
      </c>
      <c r="D983" s="5">
        <v>6700</v>
      </c>
      <c r="E983">
        <v>11941</v>
      </c>
      <c r="F983" s="5">
        <f t="shared" si="92"/>
        <v>178.22388059701493</v>
      </c>
      <c r="G983" t="s">
        <v>20</v>
      </c>
      <c r="H983">
        <v>323</v>
      </c>
      <c r="I983">
        <f t="shared" si="93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4"/>
        <v>technology</v>
      </c>
      <c r="R983" t="str">
        <f t="shared" si="95"/>
        <v>web</v>
      </c>
      <c r="S983" s="10">
        <f t="shared" si="90"/>
        <v>43094.25</v>
      </c>
      <c r="T983" s="8">
        <f t="shared" si="91"/>
        <v>43127.25</v>
      </c>
    </row>
    <row r="984" spans="1:20" ht="19.5" x14ac:dyDescent="0.4">
      <c r="A984">
        <v>982</v>
      </c>
      <c r="B984" t="s">
        <v>1992</v>
      </c>
      <c r="C984" s="3" t="s">
        <v>1993</v>
      </c>
      <c r="D984" s="5">
        <v>7200</v>
      </c>
      <c r="E984">
        <v>6115</v>
      </c>
      <c r="F984" s="5">
        <f t="shared" si="92"/>
        <v>84.930555555555557</v>
      </c>
      <c r="G984" t="s">
        <v>14</v>
      </c>
      <c r="H984">
        <v>75</v>
      </c>
      <c r="I984">
        <f t="shared" si="93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4"/>
        <v>film &amp; video</v>
      </c>
      <c r="R984" t="str">
        <f t="shared" si="95"/>
        <v>documentary</v>
      </c>
      <c r="S984" s="10">
        <f t="shared" si="90"/>
        <v>40743.208333333336</v>
      </c>
      <c r="T984" s="8">
        <f t="shared" si="91"/>
        <v>40745.208333333336</v>
      </c>
    </row>
    <row r="985" spans="1:20" ht="19.5" x14ac:dyDescent="0.4">
      <c r="A985">
        <v>983</v>
      </c>
      <c r="B985" t="s">
        <v>1994</v>
      </c>
      <c r="C985" s="3" t="s">
        <v>1995</v>
      </c>
      <c r="D985" s="5">
        <v>129100</v>
      </c>
      <c r="E985">
        <v>188404</v>
      </c>
      <c r="F985" s="5">
        <f t="shared" si="92"/>
        <v>145.93648334624322</v>
      </c>
      <c r="G985" t="s">
        <v>20</v>
      </c>
      <c r="H985">
        <v>2326</v>
      </c>
      <c r="I985">
        <f t="shared" si="93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4"/>
        <v>film &amp; video</v>
      </c>
      <c r="R985" t="str">
        <f t="shared" si="95"/>
        <v>documentary</v>
      </c>
      <c r="S985" s="10">
        <f t="shared" si="90"/>
        <v>43681.208333333328</v>
      </c>
      <c r="T985" s="8">
        <f t="shared" si="91"/>
        <v>43696.208333333328</v>
      </c>
    </row>
    <row r="986" spans="1:20" ht="33.75" x14ac:dyDescent="0.4">
      <c r="A986">
        <v>984</v>
      </c>
      <c r="B986" t="s">
        <v>1996</v>
      </c>
      <c r="C986" s="3" t="s">
        <v>1997</v>
      </c>
      <c r="D986" s="5">
        <v>6500</v>
      </c>
      <c r="E986">
        <v>9910</v>
      </c>
      <c r="F986" s="5">
        <f t="shared" si="92"/>
        <v>152.46153846153848</v>
      </c>
      <c r="G986" t="s">
        <v>20</v>
      </c>
      <c r="H986">
        <v>381</v>
      </c>
      <c r="I986">
        <f t="shared" si="93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4"/>
        <v>theater</v>
      </c>
      <c r="R986" t="str">
        <f t="shared" si="95"/>
        <v>plays</v>
      </c>
      <c r="S986" s="10">
        <f t="shared" si="90"/>
        <v>43716.208333333328</v>
      </c>
      <c r="T986" s="8">
        <f t="shared" si="91"/>
        <v>43742.208333333328</v>
      </c>
    </row>
    <row r="987" spans="1:20" ht="19.5" x14ac:dyDescent="0.4">
      <c r="A987">
        <v>985</v>
      </c>
      <c r="B987" t="s">
        <v>1998</v>
      </c>
      <c r="C987" s="3" t="s">
        <v>1999</v>
      </c>
      <c r="D987" s="5">
        <v>170600</v>
      </c>
      <c r="E987">
        <v>114523</v>
      </c>
      <c r="F987" s="5">
        <f t="shared" si="92"/>
        <v>67.129542790152414</v>
      </c>
      <c r="G987" t="s">
        <v>14</v>
      </c>
      <c r="H987">
        <v>4405</v>
      </c>
      <c r="I987">
        <f t="shared" si="93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4"/>
        <v>music</v>
      </c>
      <c r="R987" t="str">
        <f t="shared" si="95"/>
        <v>rock</v>
      </c>
      <c r="S987" s="10">
        <f t="shared" si="90"/>
        <v>41614.25</v>
      </c>
      <c r="T987" s="8">
        <f t="shared" si="91"/>
        <v>41640.25</v>
      </c>
    </row>
    <row r="988" spans="1:20" ht="19.5" x14ac:dyDescent="0.4">
      <c r="A988">
        <v>986</v>
      </c>
      <c r="B988" t="s">
        <v>2000</v>
      </c>
      <c r="C988" s="3" t="s">
        <v>2001</v>
      </c>
      <c r="D988" s="5">
        <v>7800</v>
      </c>
      <c r="E988">
        <v>3144</v>
      </c>
      <c r="F988" s="5">
        <f t="shared" si="92"/>
        <v>40.307692307692307</v>
      </c>
      <c r="G988" t="s">
        <v>14</v>
      </c>
      <c r="H988">
        <v>92</v>
      </c>
      <c r="I988">
        <f t="shared" si="93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4"/>
        <v>music</v>
      </c>
      <c r="R988" t="str">
        <f t="shared" si="95"/>
        <v>rock</v>
      </c>
      <c r="S988" s="10">
        <f t="shared" si="90"/>
        <v>40638.208333333336</v>
      </c>
      <c r="T988" s="8">
        <f t="shared" si="91"/>
        <v>40652.208333333336</v>
      </c>
    </row>
    <row r="989" spans="1:20" ht="19.5" x14ac:dyDescent="0.4">
      <c r="A989">
        <v>987</v>
      </c>
      <c r="B989" t="s">
        <v>2002</v>
      </c>
      <c r="C989" s="3" t="s">
        <v>2003</v>
      </c>
      <c r="D989" s="5">
        <v>6200</v>
      </c>
      <c r="E989">
        <v>13441</v>
      </c>
      <c r="F989" s="5">
        <f t="shared" si="92"/>
        <v>216.79032258064518</v>
      </c>
      <c r="G989" t="s">
        <v>20</v>
      </c>
      <c r="H989">
        <v>480</v>
      </c>
      <c r="I989">
        <f t="shared" si="93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4"/>
        <v>film &amp; video</v>
      </c>
      <c r="R989" t="str">
        <f t="shared" si="95"/>
        <v>documentary</v>
      </c>
      <c r="S989" s="10">
        <f t="shared" si="90"/>
        <v>42852.208333333328</v>
      </c>
      <c r="T989" s="8">
        <f t="shared" si="91"/>
        <v>42866.208333333328</v>
      </c>
    </row>
    <row r="990" spans="1:20" ht="19.5" x14ac:dyDescent="0.4">
      <c r="A990">
        <v>988</v>
      </c>
      <c r="B990" t="s">
        <v>2004</v>
      </c>
      <c r="C990" s="3" t="s">
        <v>2005</v>
      </c>
      <c r="D990" s="5">
        <v>9400</v>
      </c>
      <c r="E990">
        <v>4899</v>
      </c>
      <c r="F990" s="5">
        <f t="shared" si="92"/>
        <v>52.117021276595743</v>
      </c>
      <c r="G990" t="s">
        <v>14</v>
      </c>
      <c r="H990">
        <v>64</v>
      </c>
      <c r="I990">
        <f t="shared" si="93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4"/>
        <v>publishing</v>
      </c>
      <c r="R990" t="str">
        <f t="shared" si="95"/>
        <v>radio &amp; podcasts</v>
      </c>
      <c r="S990" s="10">
        <f t="shared" si="90"/>
        <v>42686.25</v>
      </c>
      <c r="T990" s="8">
        <f t="shared" si="91"/>
        <v>42707.25</v>
      </c>
    </row>
    <row r="991" spans="1:20" ht="19.5" x14ac:dyDescent="0.4">
      <c r="A991">
        <v>989</v>
      </c>
      <c r="B991" t="s">
        <v>2006</v>
      </c>
      <c r="C991" s="3" t="s">
        <v>2007</v>
      </c>
      <c r="D991" s="5">
        <v>2400</v>
      </c>
      <c r="E991">
        <v>11990</v>
      </c>
      <c r="F991" s="5">
        <f t="shared" si="92"/>
        <v>499.58333333333337</v>
      </c>
      <c r="G991" t="s">
        <v>20</v>
      </c>
      <c r="H991">
        <v>226</v>
      </c>
      <c r="I991">
        <f t="shared" si="93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4"/>
        <v>publishing</v>
      </c>
      <c r="R991" t="str">
        <f t="shared" si="95"/>
        <v>translations</v>
      </c>
      <c r="S991" s="10">
        <f t="shared" si="90"/>
        <v>43571.208333333328</v>
      </c>
      <c r="T991" s="8">
        <f t="shared" si="91"/>
        <v>43576.208333333328</v>
      </c>
    </row>
    <row r="992" spans="1:20" ht="19.5" x14ac:dyDescent="0.4">
      <c r="A992">
        <v>990</v>
      </c>
      <c r="B992" t="s">
        <v>2008</v>
      </c>
      <c r="C992" s="3" t="s">
        <v>2009</v>
      </c>
      <c r="D992" s="5">
        <v>7800</v>
      </c>
      <c r="E992">
        <v>6839</v>
      </c>
      <c r="F992" s="5">
        <f t="shared" si="92"/>
        <v>87.679487179487182</v>
      </c>
      <c r="G992" t="s">
        <v>14</v>
      </c>
      <c r="H992">
        <v>64</v>
      </c>
      <c r="I992">
        <f t="shared" si="93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4"/>
        <v>film &amp; video</v>
      </c>
      <c r="R992" t="str">
        <f t="shared" si="95"/>
        <v>drama</v>
      </c>
      <c r="S992" s="10">
        <f t="shared" si="90"/>
        <v>42432.25</v>
      </c>
      <c r="T992" s="8">
        <f t="shared" si="91"/>
        <v>42454.208333333328</v>
      </c>
    </row>
    <row r="993" spans="1:20" ht="19.5" x14ac:dyDescent="0.4">
      <c r="A993">
        <v>991</v>
      </c>
      <c r="B993" t="s">
        <v>1080</v>
      </c>
      <c r="C993" s="3" t="s">
        <v>2010</v>
      </c>
      <c r="D993" s="5">
        <v>9800</v>
      </c>
      <c r="E993">
        <v>11091</v>
      </c>
      <c r="F993" s="5">
        <f t="shared" si="92"/>
        <v>113.17346938775511</v>
      </c>
      <c r="G993" t="s">
        <v>20</v>
      </c>
      <c r="H993">
        <v>241</v>
      </c>
      <c r="I993">
        <f t="shared" si="93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4"/>
        <v>music</v>
      </c>
      <c r="R993" t="str">
        <f t="shared" si="95"/>
        <v>rock</v>
      </c>
      <c r="S993" s="10">
        <f t="shared" si="90"/>
        <v>41907.208333333336</v>
      </c>
      <c r="T993" s="8">
        <f t="shared" si="91"/>
        <v>41911.208333333336</v>
      </c>
    </row>
    <row r="994" spans="1:20" ht="19.5" x14ac:dyDescent="0.4">
      <c r="A994">
        <v>992</v>
      </c>
      <c r="B994" t="s">
        <v>2011</v>
      </c>
      <c r="C994" s="3" t="s">
        <v>2012</v>
      </c>
      <c r="D994" s="5">
        <v>3100</v>
      </c>
      <c r="E994">
        <v>13223</v>
      </c>
      <c r="F994" s="5">
        <f t="shared" si="92"/>
        <v>426.54838709677421</v>
      </c>
      <c r="G994" t="s">
        <v>20</v>
      </c>
      <c r="H994">
        <v>132</v>
      </c>
      <c r="I994">
        <f t="shared" si="93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4"/>
        <v>film &amp; video</v>
      </c>
      <c r="R994" t="str">
        <f t="shared" si="95"/>
        <v>drama</v>
      </c>
      <c r="S994" s="10">
        <f t="shared" si="90"/>
        <v>43227.208333333328</v>
      </c>
      <c r="T994" s="8">
        <f t="shared" si="91"/>
        <v>43241.208333333328</v>
      </c>
    </row>
    <row r="995" spans="1:20" ht="19.5" x14ac:dyDescent="0.4">
      <c r="A995">
        <v>993</v>
      </c>
      <c r="B995" t="s">
        <v>2013</v>
      </c>
      <c r="C995" s="3" t="s">
        <v>2014</v>
      </c>
      <c r="D995" s="5">
        <v>9800</v>
      </c>
      <c r="E995">
        <v>7608</v>
      </c>
      <c r="F995" s="5">
        <f t="shared" si="92"/>
        <v>77.632653061224488</v>
      </c>
      <c r="G995" t="s">
        <v>74</v>
      </c>
      <c r="H995">
        <v>75</v>
      </c>
      <c r="I995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4"/>
        <v>photography</v>
      </c>
      <c r="R995" t="str">
        <f t="shared" si="95"/>
        <v>photography books</v>
      </c>
      <c r="S995" s="10">
        <f t="shared" si="90"/>
        <v>42362.25</v>
      </c>
      <c r="T995" s="8">
        <f t="shared" si="91"/>
        <v>42379.25</v>
      </c>
    </row>
    <row r="996" spans="1:20" ht="19.5" x14ac:dyDescent="0.4">
      <c r="A996">
        <v>994</v>
      </c>
      <c r="B996" t="s">
        <v>2015</v>
      </c>
      <c r="C996" s="3" t="s">
        <v>2016</v>
      </c>
      <c r="D996" s="5">
        <v>141100</v>
      </c>
      <c r="E996">
        <v>74073</v>
      </c>
      <c r="F996" s="5">
        <f t="shared" si="92"/>
        <v>52.496810772501767</v>
      </c>
      <c r="G996" t="s">
        <v>14</v>
      </c>
      <c r="H996">
        <v>842</v>
      </c>
      <c r="I996">
        <f t="shared" si="93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4"/>
        <v>publishing</v>
      </c>
      <c r="R996" t="str">
        <f t="shared" si="95"/>
        <v>translations</v>
      </c>
      <c r="S996" s="10">
        <f t="shared" si="90"/>
        <v>41929.208333333336</v>
      </c>
      <c r="T996" s="8">
        <f t="shared" si="91"/>
        <v>41935.208333333336</v>
      </c>
    </row>
    <row r="997" spans="1:20" ht="19.5" x14ac:dyDescent="0.4">
      <c r="A997">
        <v>995</v>
      </c>
      <c r="B997" t="s">
        <v>2017</v>
      </c>
      <c r="C997" s="3" t="s">
        <v>2018</v>
      </c>
      <c r="D997" s="5">
        <v>97300</v>
      </c>
      <c r="E997">
        <v>153216</v>
      </c>
      <c r="F997" s="5">
        <f t="shared" si="92"/>
        <v>157.46762589928059</v>
      </c>
      <c r="G997" t="s">
        <v>20</v>
      </c>
      <c r="H997">
        <v>2043</v>
      </c>
      <c r="I997">
        <f t="shared" si="93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4"/>
        <v>food</v>
      </c>
      <c r="R997" t="str">
        <f t="shared" si="95"/>
        <v>food trucks</v>
      </c>
      <c r="S997" s="10">
        <f t="shared" si="90"/>
        <v>43408.208333333328</v>
      </c>
      <c r="T997" s="8">
        <f t="shared" si="91"/>
        <v>43437.25</v>
      </c>
    </row>
    <row r="998" spans="1:20" ht="33.75" x14ac:dyDescent="0.4">
      <c r="A998">
        <v>996</v>
      </c>
      <c r="B998" t="s">
        <v>2019</v>
      </c>
      <c r="C998" s="3" t="s">
        <v>2020</v>
      </c>
      <c r="D998" s="5">
        <v>6600</v>
      </c>
      <c r="E998">
        <v>4814</v>
      </c>
      <c r="F998" s="5">
        <f t="shared" si="92"/>
        <v>72.939393939393938</v>
      </c>
      <c r="G998" t="s">
        <v>14</v>
      </c>
      <c r="H998">
        <v>112</v>
      </c>
      <c r="I998">
        <f t="shared" si="93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4"/>
        <v>theater</v>
      </c>
      <c r="R998" t="str">
        <f t="shared" si="95"/>
        <v>plays</v>
      </c>
      <c r="S998" s="10">
        <f t="shared" si="90"/>
        <v>41276.25</v>
      </c>
      <c r="T998" s="8">
        <f t="shared" si="91"/>
        <v>41306.25</v>
      </c>
    </row>
    <row r="999" spans="1:20" ht="19.5" x14ac:dyDescent="0.4">
      <c r="A999">
        <v>997</v>
      </c>
      <c r="B999" t="s">
        <v>2021</v>
      </c>
      <c r="C999" s="3" t="s">
        <v>2022</v>
      </c>
      <c r="D999" s="5">
        <v>7600</v>
      </c>
      <c r="E999">
        <v>4603</v>
      </c>
      <c r="F999" s="5">
        <f t="shared" si="92"/>
        <v>60.565789473684205</v>
      </c>
      <c r="G999" t="s">
        <v>74</v>
      </c>
      <c r="H999">
        <v>139</v>
      </c>
      <c r="I999">
        <f t="shared" si="9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4"/>
        <v>theater</v>
      </c>
      <c r="R999" t="str">
        <f t="shared" si="95"/>
        <v>plays</v>
      </c>
      <c r="S999" s="10">
        <f t="shared" si="90"/>
        <v>41659.25</v>
      </c>
      <c r="T999" s="8">
        <f t="shared" si="91"/>
        <v>41664.25</v>
      </c>
    </row>
    <row r="1000" spans="1:20" ht="19.5" x14ac:dyDescent="0.4">
      <c r="A1000">
        <v>998</v>
      </c>
      <c r="B1000" t="s">
        <v>2023</v>
      </c>
      <c r="C1000" s="3" t="s">
        <v>2024</v>
      </c>
      <c r="D1000" s="5">
        <v>66600</v>
      </c>
      <c r="E1000">
        <v>37823</v>
      </c>
      <c r="F1000" s="5">
        <f t="shared" si="92"/>
        <v>56.791291291291287</v>
      </c>
      <c r="G1000" t="s">
        <v>14</v>
      </c>
      <c r="H1000">
        <v>374</v>
      </c>
      <c r="I1000">
        <f t="shared" si="9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4"/>
        <v>music</v>
      </c>
      <c r="R1000" t="str">
        <f t="shared" si="95"/>
        <v>indie rock</v>
      </c>
      <c r="S1000" s="10">
        <f t="shared" si="90"/>
        <v>40220.25</v>
      </c>
      <c r="T1000" s="8">
        <f t="shared" si="91"/>
        <v>40234.25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 s="5">
        <v>111100</v>
      </c>
      <c r="E1001">
        <v>62819</v>
      </c>
      <c r="F1001" s="5">
        <f t="shared" si="92"/>
        <v>56.542754275427541</v>
      </c>
      <c r="G1001" t="s">
        <v>74</v>
      </c>
      <c r="H1001">
        <v>1122</v>
      </c>
      <c r="I1001">
        <f t="shared" si="9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4"/>
        <v>food</v>
      </c>
      <c r="R1001" t="str">
        <f t="shared" si="95"/>
        <v>food trucks</v>
      </c>
      <c r="S1001" s="10">
        <f t="shared" si="90"/>
        <v>42550.208333333328</v>
      </c>
      <c r="T1001" s="8">
        <f t="shared" si="91"/>
        <v>42557.208333333328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ellIs" dxfId="4" priority="3" operator="equal">
      <formula>"live"</formula>
    </cfRule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913A-A7D2-4D91-98CA-98657A312D05}">
  <dimension ref="A1:F14"/>
  <sheetViews>
    <sheetView workbookViewId="0">
      <selection activeCell="K23" sqref="K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2071</v>
      </c>
    </row>
    <row r="3" spans="1:6" x14ac:dyDescent="0.25">
      <c r="A3" s="6" t="s">
        <v>2068</v>
      </c>
      <c r="B3" s="6" t="s">
        <v>2069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2037</v>
      </c>
      <c r="E8">
        <v>4</v>
      </c>
      <c r="F8">
        <v>4</v>
      </c>
    </row>
    <row r="9" spans="1:6" x14ac:dyDescent="0.2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2700-64A2-456C-ADA7-16F53B547AD2}">
  <dimension ref="A1:F30"/>
  <sheetViews>
    <sheetView workbookViewId="0">
      <selection activeCell="A3" sqref="A3:F29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2071</v>
      </c>
    </row>
    <row r="2" spans="1:6" x14ac:dyDescent="0.25">
      <c r="A2" s="6" t="s">
        <v>2031</v>
      </c>
      <c r="B2" t="s">
        <v>2071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2053</v>
      </c>
      <c r="E7">
        <v>4</v>
      </c>
      <c r="F7">
        <v>4</v>
      </c>
    </row>
    <row r="8" spans="1:6" x14ac:dyDescent="0.25">
      <c r="A8" s="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2054</v>
      </c>
      <c r="C10">
        <v>8</v>
      </c>
      <c r="E10">
        <v>10</v>
      </c>
      <c r="F10">
        <v>18</v>
      </c>
    </row>
    <row r="11" spans="1:6" x14ac:dyDescent="0.25">
      <c r="A11" s="7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2063</v>
      </c>
      <c r="C20">
        <v>4</v>
      </c>
      <c r="E20">
        <v>4</v>
      </c>
      <c r="F20">
        <v>8</v>
      </c>
    </row>
    <row r="21" spans="1:6" x14ac:dyDescent="0.25">
      <c r="A21" s="7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2047</v>
      </c>
      <c r="C22">
        <v>9</v>
      </c>
      <c r="E22">
        <v>5</v>
      </c>
      <c r="F22">
        <v>14</v>
      </c>
    </row>
    <row r="23" spans="1:6" x14ac:dyDescent="0.25">
      <c r="A23" s="7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2064</v>
      </c>
      <c r="C25">
        <v>7</v>
      </c>
      <c r="E25">
        <v>14</v>
      </c>
      <c r="F25">
        <v>21</v>
      </c>
    </row>
    <row r="26" spans="1:6" x14ac:dyDescent="0.25">
      <c r="A26" s="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2059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6665-91AD-409D-B7A0-FF4B3F7C8F91}">
  <dimension ref="A1:F18"/>
  <sheetViews>
    <sheetView workbookViewId="0">
      <selection activeCell="E32" sqref="E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2071</v>
      </c>
    </row>
    <row r="2" spans="1:6" x14ac:dyDescent="0.25">
      <c r="A2" s="6" t="s">
        <v>2086</v>
      </c>
      <c r="B2" t="s">
        <v>2071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1" t="s">
        <v>2074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5">
      <c r="A7" s="11" t="s">
        <v>2075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5">
      <c r="A8" s="11" t="s">
        <v>2076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5">
      <c r="A9" s="11" t="s">
        <v>2077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5">
      <c r="A10" s="11" t="s">
        <v>2078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5">
      <c r="A11" s="11" t="s">
        <v>2079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5">
      <c r="A12" s="11" t="s">
        <v>2080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5">
      <c r="A13" s="11" t="s">
        <v>2081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5">
      <c r="A14" s="11" t="s">
        <v>2082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5">
      <c r="A15" s="11" t="s">
        <v>2083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5">
      <c r="A16" s="11" t="s">
        <v>2084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5">
      <c r="A17" s="11" t="s">
        <v>2085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5">
      <c r="A18" s="11" t="s">
        <v>2043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AF8A-D388-489C-817D-EA85C7A2117A}">
  <dimension ref="A1:H13"/>
  <sheetViews>
    <sheetView tabSelected="1" workbookViewId="0">
      <selection activeCell="H1" sqref="H1:H1048576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style="13" bestFit="1" customWidth="1"/>
    <col min="7" max="7" width="15.5" style="13" bestFit="1" customWidth="1"/>
    <col min="8" max="8" width="18.75" style="13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2106</v>
      </c>
      <c r="E1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5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5">
      <c r="A3" t="s">
        <v>2095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3" si="0">SUM(B3:D3)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25">
      <c r="A4" t="s">
        <v>2096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2097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2098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2099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2100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2101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2102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2103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2104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COUNTIFS(Crowdfunding!G:G,"Failed",Crowdfunding!D:D,"&gt;=45000",Crowdfunding!D:D,"&lt;49999")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2105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</vt:lpstr>
      <vt:lpstr>Sub-Category</vt:lpstr>
      <vt:lpstr>Date Created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Elaine McCall</cp:lastModifiedBy>
  <dcterms:created xsi:type="dcterms:W3CDTF">2021-09-29T18:52:28Z</dcterms:created>
  <dcterms:modified xsi:type="dcterms:W3CDTF">2023-12-13T05:10:00Z</dcterms:modified>
</cp:coreProperties>
</file>