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W\ISO 27001\"/>
    </mc:Choice>
  </mc:AlternateContent>
  <xr:revisionPtr revIDLastSave="0" documentId="13_ncr:1_{77317951-A46A-4654-9DF6-6DF8BD9DAA2D}" xr6:coauthVersionLast="47" xr6:coauthVersionMax="47" xr10:uidLastSave="{00000000-0000-0000-0000-000000000000}"/>
  <bookViews>
    <workbookView xWindow="28680" yWindow="-120" windowWidth="29040" windowHeight="15840" tabRatio="573" xr2:uid="{00000000-000D-0000-FFFF-FFFF00000000}"/>
  </bookViews>
  <sheets>
    <sheet name="Version" sheetId="6" r:id="rId1"/>
    <sheet name="Compliance Monitoring Dashboard" sheetId="5" r:id="rId2"/>
    <sheet name="Mandatory ISMS requirements" sheetId="2" r:id="rId3"/>
    <sheet name="Annex A controls" sheetId="3" r:id="rId4"/>
  </sheets>
  <definedNames>
    <definedName name="__xlnm._FilterDatabase" localSheetId="3">'Annex A controls'!$A$2:$K$34</definedName>
    <definedName name="__xlnm._FilterDatabase_1">'Annex A controls'!$A$2:$K$34</definedName>
    <definedName name="__xlnm.Print_Titles" localSheetId="3">'Annex A controls'!$A$2:$IV$2</definedName>
    <definedName name="Applicability">'Compliance Monitoring Dashboard'!$B$15:$B$16</definedName>
    <definedName name="CMM">#REF!</definedName>
    <definedName name="ControlTotal">'Annex A controls'!$J$35</definedName>
    <definedName name="Excel_BuiltIn_Print_Area" localSheetId="2">'Mandatory ISMS requirements'!$B$1:$E$55</definedName>
    <definedName name="Excel_BuiltIn_Print_Titles" localSheetId="3">'Annex A controls'!$A$2:$IV$2</definedName>
    <definedName name="_xlnm.Print_Area" localSheetId="3">'Annex A controls'!$B$1:$K$35</definedName>
    <definedName name="_xlnm.Print_Area" localSheetId="1">'Compliance Monitoring Dashboard'!$B$2:$O$32</definedName>
    <definedName name="_xlnm.Print_Area" localSheetId="2">'Mandatory ISMS requirements'!$B$1:$E$56</definedName>
    <definedName name="_xlnm.Print_Titles" localSheetId="3">'Annex A controls'!$1:$2</definedName>
    <definedName name="_xlnm.Print_Titles" localSheetId="2">'Mandatory ISMS requirements'!$1:$2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5" l="1"/>
  <c r="E9" i="5"/>
  <c r="E10" i="5"/>
  <c r="E11" i="5"/>
  <c r="E12" i="5"/>
  <c r="E13" i="5"/>
  <c r="E14" i="5"/>
  <c r="E7" i="5"/>
  <c r="D58" i="2"/>
  <c r="D7" i="5"/>
  <c r="D8" i="5"/>
  <c r="D9" i="5"/>
  <c r="D10" i="5"/>
  <c r="D11" i="5"/>
  <c r="D13" i="5"/>
  <c r="D14" i="5"/>
  <c r="D12" i="5"/>
  <c r="A59" i="2"/>
  <c r="A60" i="2"/>
  <c r="A61" i="2"/>
  <c r="A62" i="2"/>
  <c r="A63" i="2"/>
  <c r="A64" i="2"/>
  <c r="A65" i="2"/>
  <c r="A66" i="2"/>
  <c r="A67" i="2"/>
</calcChain>
</file>

<file path=xl/sharedStrings.xml><?xml version="1.0" encoding="utf-8"?>
<sst xmlns="http://schemas.openxmlformats.org/spreadsheetml/2006/main" count="526" uniqueCount="305">
  <si>
    <t>Status</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</si>
  <si>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</si>
  <si>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</si>
  <si>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</si>
  <si>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</si>
  <si>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</si>
  <si>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</si>
  <si>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</si>
  <si>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</si>
  <si>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</si>
  <si>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</si>
  <si>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</si>
  <si>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</si>
  <si>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</si>
  <si>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</si>
  <si>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</si>
  <si>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</si>
  <si>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</si>
  <si>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</si>
  <si>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</si>
  <si>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</si>
  <si>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</si>
  <si>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</si>
  <si>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</si>
  <si>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</si>
  <si>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</si>
  <si>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</si>
  <si>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</si>
  <si>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</si>
  <si>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</si>
  <si>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Nonexistent</t>
  </si>
  <si>
    <t>Notes</t>
  </si>
  <si>
    <t>Not applicable</t>
  </si>
  <si>
    <t>Organisational context</t>
  </si>
  <si>
    <t>Context of the organisation</t>
  </si>
  <si>
    <t>Actions to address risks &amp; opportunities</t>
  </si>
  <si>
    <t>Design/plan the ISMS to satisfy the requirements, addressing risks &amp; opportunities</t>
  </si>
  <si>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</si>
  <si>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</si>
  <si>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</si>
  <si>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</si>
  <si>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</si>
  <si>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</si>
  <si>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</si>
  <si>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</si>
  <si>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</si>
  <si>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</si>
  <si>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</si>
  <si>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</si>
  <si>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</si>
  <si>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</si>
  <si>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</si>
  <si>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A5</t>
  </si>
  <si>
    <t>A6</t>
  </si>
  <si>
    <t>Policies for information security</t>
  </si>
  <si>
    <t>Information security roles and responsibilities</t>
  </si>
  <si>
    <t>Segregation of duties</t>
  </si>
  <si>
    <t>Contact with authorities</t>
  </si>
  <si>
    <t>Contact with special interest groups</t>
  </si>
  <si>
    <t>Information security in project management</t>
  </si>
  <si>
    <t>A7</t>
  </si>
  <si>
    <t>Screening</t>
  </si>
  <si>
    <t>Terms and conditions of employment</t>
  </si>
  <si>
    <t>Management responsibilities</t>
  </si>
  <si>
    <t>A8</t>
  </si>
  <si>
    <t>Information security awareness, education and training</t>
  </si>
  <si>
    <t>Disciplinary process</t>
  </si>
  <si>
    <t>Return of assets</t>
  </si>
  <si>
    <t>Classification of information</t>
  </si>
  <si>
    <t>Labelling of information</t>
  </si>
  <si>
    <t>Access control</t>
  </si>
  <si>
    <t>Information security control</t>
  </si>
  <si>
    <t>Information access restriction</t>
  </si>
  <si>
    <t>Use of privileged utility programs</t>
  </si>
  <si>
    <t>Securing offices, rooms and facilities</t>
  </si>
  <si>
    <t>Working in secure areas</t>
  </si>
  <si>
    <t>Equipment siting and protection</t>
  </si>
  <si>
    <t>Supporting utilities</t>
  </si>
  <si>
    <t>Cabling security</t>
  </si>
  <si>
    <t>Equipment maintenance</t>
  </si>
  <si>
    <t>Documented operating procedures</t>
  </si>
  <si>
    <t>Change management</t>
  </si>
  <si>
    <t>Capacity management</t>
  </si>
  <si>
    <t>Information backup</t>
  </si>
  <si>
    <t>Installation of software on operational systems</t>
  </si>
  <si>
    <t>Management of technical vulnerabilities</t>
  </si>
  <si>
    <t>Security of network services</t>
  </si>
  <si>
    <t>Outsourced development</t>
  </si>
  <si>
    <t>Response to information security incidents</t>
  </si>
  <si>
    <t>Learning from information security incidents</t>
  </si>
  <si>
    <t>Collection of evidence</t>
  </si>
  <si>
    <t>Intellectual property rights</t>
  </si>
  <si>
    <t>Protection of records</t>
  </si>
  <si>
    <t>Independent review of information security</t>
  </si>
  <si>
    <t>Information security policies are developed and approved by the CEO. The policies are uploaded on the portal to which all employees have access to.</t>
  </si>
  <si>
    <t>An appropriate set of procedures for information labelling shall be developed and implemented in accordance with the information classification scheme adopted by the organization.</t>
  </si>
  <si>
    <t>Information security incidents shall be responded to in accordance with the documented procedures.</t>
  </si>
  <si>
    <t>Information processing facilities shall be implemented with redundancy sufficient to meet availability requirements.</t>
  </si>
  <si>
    <t>Control</t>
  </si>
  <si>
    <t>Control Status</t>
  </si>
  <si>
    <t xml:space="preserve"> ISMS Requirements</t>
  </si>
  <si>
    <t>Version</t>
  </si>
  <si>
    <t>Legal</t>
  </si>
  <si>
    <t>Operational</t>
  </si>
  <si>
    <t>Regulatory</t>
  </si>
  <si>
    <t>Reason</t>
  </si>
  <si>
    <t>Applicable</t>
  </si>
  <si>
    <t>Contractual</t>
  </si>
  <si>
    <t>Yes</t>
  </si>
  <si>
    <t>No</t>
  </si>
  <si>
    <t>X</t>
  </si>
  <si>
    <t>Annex A Controls</t>
  </si>
  <si>
    <t>Status of ISO 27001:2022 implementation</t>
  </si>
  <si>
    <t>Understanding the organization and its context</t>
  </si>
  <si>
    <t>Understanding the needs and expectations of interested parties</t>
  </si>
  <si>
    <t>Determining the scope of the information security management system</t>
  </si>
  <si>
    <t>Information security management system</t>
  </si>
  <si>
    <t>Leadership and commitment</t>
  </si>
  <si>
    <t>Organizational roles, responsibilities and authorities</t>
  </si>
  <si>
    <t>General</t>
  </si>
  <si>
    <t>Information security objectives and planning to achieve them</t>
  </si>
  <si>
    <t>Control of documented information</t>
  </si>
  <si>
    <t>Establish a security awareness program</t>
  </si>
  <si>
    <t>Determine the need for internal and external communications relevant to the ISMS</t>
  </si>
  <si>
    <t>General (Provide documentation required by the standard plus that required by the organization)</t>
  </si>
  <si>
    <r>
      <t xml:space="preserve">Creating and updating (Provide document titles, authors </t>
    </r>
    <r>
      <rPr>
        <i/>
        <sz val="10"/>
        <rFont val="Calibri"/>
        <family val="2"/>
        <scheme val="minor"/>
      </rPr>
      <t>etc</t>
    </r>
    <r>
      <rPr>
        <sz val="10"/>
        <rFont val="Calibri"/>
        <family val="2"/>
        <scheme val="minor"/>
      </rPr>
      <t>., format them consistently, and review &amp; approve them)</t>
    </r>
  </si>
  <si>
    <t>Follow up on resolving NCs</t>
  </si>
  <si>
    <t>Internal audit programme</t>
  </si>
  <si>
    <t>Maanagement review inputs</t>
  </si>
  <si>
    <t>Management review results</t>
  </si>
  <si>
    <t>9.3.1</t>
  </si>
  <si>
    <t>9.3.2</t>
  </si>
  <si>
    <t>9.3.3</t>
  </si>
  <si>
    <t>Top management must demonstrate leadership &amp; commitment to the ISMS</t>
  </si>
  <si>
    <t>Document the information security policy</t>
  </si>
  <si>
    <t>Assign and communicate information security rôles &amp; responsibilities</t>
  </si>
  <si>
    <t>ISO/IEC 27001:2022 mandatory requirement</t>
  </si>
  <si>
    <r>
      <t>Plan, implement, control &amp; document ISMS processes to manage risks (</t>
    </r>
    <r>
      <rPr>
        <i/>
        <sz val="10"/>
        <rFont val="Calibri"/>
        <family val="2"/>
        <scheme val="minor"/>
      </rPr>
      <t xml:space="preserve">i.e. </t>
    </r>
    <r>
      <rPr>
        <sz val="10"/>
        <rFont val="Calibri"/>
        <family val="2"/>
        <scheme val="minor"/>
      </rPr>
      <t>a risk treatment plan)</t>
    </r>
  </si>
  <si>
    <t xml:space="preserve">(Re)assess &amp; document information security risks regularly &amp; on changes </t>
  </si>
  <si>
    <t>Implement the risk treatment plan (treat the risks!) and document the results</t>
  </si>
  <si>
    <t>Monitor, measure, analyze and evaluate the ISMS and the controls</t>
  </si>
  <si>
    <t>Continually improve the ISMS</t>
  </si>
  <si>
    <t>Statement of Applicability</t>
  </si>
  <si>
    <t>Document</t>
  </si>
  <si>
    <t>Date</t>
  </si>
  <si>
    <t xml:space="preserve">ISO 27001:2022 Statement of Applicability </t>
  </si>
  <si>
    <t>Organizational Controls</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</si>
  <si>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</si>
  <si>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 shall be defined and allocated according to the organization needs.</t>
  </si>
  <si>
    <t>Conflicting duties and conflicting areas of responsibility shall be segregated.</t>
  </si>
  <si>
    <t>Management shall require all personnel to apply information security in accordance with the established information security policy, topic-specific policies and procedures of the organization.</t>
  </si>
  <si>
    <t>The organization shall establish and maintain contact with relevant authorities.</t>
  </si>
  <si>
    <t>The organization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</si>
  <si>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</si>
  <si>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</si>
  <si>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Information security shall be integrated into project management.</t>
  </si>
  <si>
    <t>Inventory of information and other associated assets</t>
  </si>
  <si>
    <t>An inventory of information and other associated assets, including owners, shall be developed and maintained.</t>
  </si>
  <si>
    <t>Acceptable use of information and other associated assets</t>
  </si>
  <si>
    <t>Rules for the acceptable use and procedures for handling information and other associated assets shall be identified, documented and implemented.</t>
  </si>
  <si>
    <t>Personnel and other interested parties as appropriate shall return all the organization’s assets in their possession upon change or termination of their employment, contract or agreement.</t>
  </si>
  <si>
    <t>5.10</t>
  </si>
  <si>
    <t>Information shall be classified according to the information security needs of the organization based on confidentiality, integrity, availability and relevant interested party requirements.</t>
  </si>
  <si>
    <t>Information transfer</t>
  </si>
  <si>
    <t>Information transfer rules, procedures, or agreements shall be in place for all types of transfer facilities within the organization and between the organization and other parties.</t>
  </si>
  <si>
    <t>Rules to control physical and logical access to information and other associated assets shall be established and implemented based on business and information security requirements.</t>
  </si>
  <si>
    <t>Identity management</t>
  </si>
  <si>
    <t>The full life cycle of identities shall be managed.</t>
  </si>
  <si>
    <t>Authentication information</t>
  </si>
  <si>
    <t>Allocation and management of authentication information shall be controlled by a management process, including advising personnel on appropriate handling of authentication information.</t>
  </si>
  <si>
    <t>Access rights</t>
  </si>
  <si>
    <t>Access rights to information and other associated assets shall be provisioned, reviewed, modified and removed in accordance with the organization’s topic-specific policy on and rules for access control.</t>
  </si>
  <si>
    <t>Information security in supplier relationships</t>
  </si>
  <si>
    <t>Processes and procedures shall be defined and implemented to manage the information security risks associated with the use of supplier’s products or services.</t>
  </si>
  <si>
    <t>Addressing information security within supplier agreements</t>
  </si>
  <si>
    <t>Relevant information security requirements shall be established and agreed with each supplier based on the type of supplier relationship.</t>
  </si>
  <si>
    <t>Managing information security in the information and communication technology (ICT) supply chain</t>
  </si>
  <si>
    <t>Processes and procedures shall be defined and implemented to manage the information security risks associated with the ICT products and services supply chain.</t>
  </si>
  <si>
    <t>Monitoring, review and change management of supplier services</t>
  </si>
  <si>
    <t>The organization shall regularly monitor, review, evaluate and manage change in supplier information security practices and service delivery.</t>
  </si>
  <si>
    <t>Information security for use of cloud services</t>
  </si>
  <si>
    <t>Processes for acquisition, use, management and exit from cloud services shall be established in accordance with the organization’s information security requirements.</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</si>
  <si>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</si>
  <si>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</si>
  <si>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5.20</t>
  </si>
  <si>
    <t>#</t>
  </si>
  <si>
    <t>Assessment and decision on information security events</t>
  </si>
  <si>
    <t>The organization shall assess information security events and decide if they are to be categorized as information security incidents.</t>
  </si>
  <si>
    <t>Knowledge gained from information security incidents shall be used to strengthen and improve the information security controls.</t>
  </si>
  <si>
    <t>The organization shall establish and implement procedures for the identification, collection, acquisition and preservation of evidence related to information security events.</t>
  </si>
  <si>
    <t>Information security during disruption</t>
  </si>
  <si>
    <t>The organization shall plan how to maintain information security at an appropriate level during disruption.</t>
  </si>
  <si>
    <t>ICT readiness for business continuity</t>
  </si>
  <si>
    <t>ICT readiness shall be planned, implemented, maintained and tested based on business continuity objectives and ICT continuity requirements.</t>
  </si>
  <si>
    <t>Legal, statutory, regulatory and contractual requirements</t>
  </si>
  <si>
    <t>Legal, statutory, regulatory and contractual requirements relevant to information security and the organization’s approach to meet these requirements shall be identified, documented and kept up to date.</t>
  </si>
  <si>
    <t>The organization shall implement appropriate procedures to protect intellectual property rights.</t>
  </si>
  <si>
    <t>Records shall be protected from loss, destruction, falsification, unauthorized access and unauthorized release.</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</si>
  <si>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</si>
  <si>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</si>
  <si>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shall be reviewed independently at planned intervals, or when significant changes occur.</t>
  </si>
  <si>
    <t>Compliance with policies, rules and standards for information security</t>
  </si>
  <si>
    <t>Compliance with the organization’s information security policy, topic-specific policies, rules and standards shall be regularly reviewed.</t>
  </si>
  <si>
    <t>Operating procedures for information processing facilities shall be documented and made available to personnel who need them.</t>
  </si>
  <si>
    <t>5.30</t>
  </si>
  <si>
    <t>People Controls</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</si>
  <si>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</si>
  <si>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shall state the personnel’s and the organization’s responsibilities for information security.</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</si>
  <si>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</si>
  <si>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disciplinary process shall be formalized and communicated to take actions against personnel and other relevant interested parties who have committed an information security policy violation.</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</si>
  <si>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</si>
  <si>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</si>
  <si>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</si>
  <si>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</si>
  <si>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Remote working</t>
  </si>
  <si>
    <t>Security measures shall be implemented when personnel are working remotely to protect information accessed, processed or stored outside the organization’s premises.</t>
  </si>
  <si>
    <t>Information security event reporting</t>
  </si>
  <si>
    <t>The organization shall provide a mechanism for personnel to report observed or suspected information security events through appropriate channels in a timely manner.</t>
  </si>
  <si>
    <t>Physical Controls</t>
  </si>
  <si>
    <t>Physical security perimeters</t>
  </si>
  <si>
    <t>Security perimeters shall be defined and used to protect areas that contain information and other associated assets.</t>
  </si>
  <si>
    <t>Physical entry</t>
  </si>
  <si>
    <t>Secure areas shall be protected by appropriate entry controls and access points.</t>
  </si>
  <si>
    <t>Physical security for offices, rooms and facilities shall be designed and implemented.</t>
  </si>
  <si>
    <t>Physical security monitoring</t>
  </si>
  <si>
    <t>Premises shall be continuously monitored for unauthorized physical access.</t>
  </si>
  <si>
    <t>Protecting against physical and environmental threats</t>
  </si>
  <si>
    <t>Protection against physical and environmental threats, such as natural disasters and other intentional or unintentional physical threats to infrastructure shall be designed and implemented.</t>
  </si>
  <si>
    <t>Security measures for working in secure areas shall be designed and implemented.</t>
  </si>
  <si>
    <t>Clear desk and clear screen</t>
  </si>
  <si>
    <t>Clear desk rules for papers and removable storage media and clear screen rules for information processing facilities shall be defined and appropriately enforced.</t>
  </si>
  <si>
    <t>Equipment shall be sited securely and protected.</t>
  </si>
  <si>
    <t>Security of assets off-premises</t>
  </si>
  <si>
    <t>Off-site assets shall be protected.</t>
  </si>
  <si>
    <t>Storage media</t>
  </si>
  <si>
    <t>Storage media shall be managed through their life cycle of acquisition, use, transportation and disposal in accordance with the organization’s classification scheme and handling requirements.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</si>
  <si>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</si>
  <si>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</si>
  <si>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Equipment shall be maintained correctly to ensure availability, integrity and confidentiality of information.</t>
  </si>
  <si>
    <t>Secure disposal or re-use of equipment</t>
  </si>
  <si>
    <t>Items of equipment containing storage media shall be verified to ensure that any sensitive data and licensed software has been removed or securely overwritten prior to disposal or re-use.</t>
  </si>
  <si>
    <t>7.10</t>
  </si>
  <si>
    <t>Technological Controls</t>
  </si>
  <si>
    <t>8.10</t>
  </si>
  <si>
    <t>8.20</t>
  </si>
  <si>
    <t>8.30</t>
  </si>
  <si>
    <t>User end point devices</t>
  </si>
  <si>
    <t>Information stored on, processed by or accessible via user end point devices shall be protected.</t>
  </si>
  <si>
    <t>Privileged access rights</t>
  </si>
  <si>
    <t>The allocation and use of privileged access rights shall be restricted and managed.</t>
  </si>
  <si>
    <t>Access to information and other associated assets shall be restricted in accordance with the established topic-specific policy on access control.</t>
  </si>
  <si>
    <t>Access to source code</t>
  </si>
  <si>
    <t>Read and write access to source code, development tools and software libraries shall be appropriately managed.</t>
  </si>
  <si>
    <t>Secure authentication</t>
  </si>
  <si>
    <t>Secure authentication technologies and procedures shall be implemented based on information access restrictions and the topic-specific policy on access control.</t>
  </si>
  <si>
    <t>The use of resources shall be monitored and adjusted in line with current and expected capacity requirements.</t>
  </si>
  <si>
    <t>Protection against malware</t>
  </si>
  <si>
    <t>Protection against malware shall be implemented and supported by appropriate user awareness.</t>
  </si>
  <si>
    <t>Information about technical vulnerabilities of information systems in use shall be obtained, the organization’s exposure to such vulnerabilities shall be evaluated and appropriate measures shall be taken.</t>
  </si>
  <si>
    <t>Configuration management</t>
  </si>
  <si>
    <t>Configurations, including security configurations, of hardware, software, services and networks shall be established, documented, implemented, monitored and reviewed.</t>
  </si>
  <si>
    <t>Information deletion</t>
  </si>
  <si>
    <t>Information stored in information systems, devices or in any other storage media shall be deleted when no longer required.</t>
  </si>
  <si>
    <t>Data masking</t>
  </si>
  <si>
    <t>Data masking shall be used in accordance with the organization’s topic-specific policy on access control and other related topic-specific policies, and business requirements, taking applicable legislation into consideration.</t>
  </si>
  <si>
    <t>Data leakage prevention</t>
  </si>
  <si>
    <t>Data leakage prevention measures shall be applied to systems, networks and any other devices that process, store or transmit sensitive information.</t>
  </si>
  <si>
    <t>Backup copies of information, software and systems shall be maintained and regularly tested in accordance with the agreed topic-specific policy on backup.</t>
  </si>
  <si>
    <t>Redundancy of information processing facilities</t>
  </si>
  <si>
    <t>Logging</t>
  </si>
  <si>
    <t>Logs that record activities, exceptions, faults and other relevant events shall be produced, stored, protected and analysed.</t>
  </si>
  <si>
    <t>Monitoring activities</t>
  </si>
  <si>
    <t>Networks, systems and applications shall be monitored for anomalous behaviour and appropriate actions taken to evaluate potential information security incidents.</t>
  </si>
  <si>
    <t>Clock synchronization</t>
  </si>
  <si>
    <t>The clocks of information processing systems used by the organization shall be synchronized to approved time sources.</t>
  </si>
  <si>
    <t>The use of utility programs that can be capable of overriding system and application controls shall be restricted and tightly controlled.</t>
  </si>
  <si>
    <t>Procedures and measures shall be implemented to securely manage software installation on operational systems.</t>
  </si>
  <si>
    <t>Networks security</t>
  </si>
  <si>
    <t>Networks and network devices shall be secured, managed and controlled to protect information in systems and applications.</t>
  </si>
  <si>
    <t>Security mechanisms, service levels and service requirements of network services shall be identified, implemented and monitored.</t>
  </si>
  <si>
    <t>Segregation of networks</t>
  </si>
  <si>
    <t>Groups of information services, users and information systems shall be segregated in the organization’s networks.</t>
  </si>
  <si>
    <t>Web filtering</t>
  </si>
  <si>
    <t>Access to external websites shall be managed to reduce exposure to malicious content.</t>
  </si>
  <si>
    <t>Use of cryptography</t>
  </si>
  <si>
    <t>Rules for the effective use of cryptography, including cryptographic key management, shall be defined and implemented.</t>
  </si>
  <si>
    <t>Secure development life cycle</t>
  </si>
  <si>
    <t>Rules for the secure development of software and systems shall be established and applied.</t>
  </si>
  <si>
    <t>Application security requirements</t>
  </si>
  <si>
    <t>Information security requirements shall be identified, specified and approved when developing or acquiring applications.</t>
  </si>
  <si>
    <t>Secure system architecture and engineering principles</t>
  </si>
  <si>
    <t>Principles for engineering secure systems shall be established, documented, maintained and applied to any information system development activities.</t>
  </si>
  <si>
    <t>Secure coding</t>
  </si>
  <si>
    <t>Secure coding principles shall be applied to software development.</t>
  </si>
  <si>
    <t>Security testing in development and acceptance</t>
  </si>
  <si>
    <t>Security testing processes shall be defined and implemented in the development life cycle.</t>
  </si>
  <si>
    <t>The organization shall direct, monitor and review the activities related to outsourced system development.</t>
  </si>
  <si>
    <t>Separation of development, test and production environments</t>
  </si>
  <si>
    <t>Development, testing and production environments shall be separated and secured.</t>
  </si>
  <si>
    <t>Changes to information processing facilities and information systems shall be subject to change management procedures.</t>
  </si>
  <si>
    <t>Test information</t>
  </si>
  <si>
    <t>Test information shall be appropriately selected, protected and managed.</t>
  </si>
  <si>
    <t>Protection of information systems during audit testing</t>
  </si>
  <si>
    <t>Audit tests and other assurance activities involving assessment of operational systems shall be planned and agreed between the tester and appropriate management.</t>
  </si>
  <si>
    <t>ISMS 27001:2022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</si>
</sst>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6"/>
      <name val="Calibri"/>
      <family val="2"/>
      <scheme val="minor"/>
    </font>
    <font>
      <b/>
      <sz val="10"/>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name val="Calibri"/>
      <family val="2"/>
      <scheme val="minor"/>
    </font>
    <font>
      <b/>
      <sz val="12"/>
      <color indexed="8"/>
      <name val="Calibri"/>
      <family val="2"/>
      <scheme val="minor"/>
    </font>
    <font>
      <b/>
      <sz val="16"/>
      <color theme="0"/>
      <name val="Calibri"/>
      <family val="2"/>
      <scheme val="minor"/>
    </font>
    <font>
      <sz val="12"/>
      <name val="Calibri"/>
      <family val="2"/>
    </font>
    <font>
      <sz val="16"/>
      <name val="Calibri"/>
      <family val="2"/>
      <scheme val="minor"/>
    </font>
    <font>
      <i/>
      <sz val="9"/>
      <name val="Calibri"/>
      <family val="2"/>
      <scheme val="minor"/>
    </font>
    <font>
      <sz val="10"/>
      <color theme="0" tint="-0.14999847407452621"/>
      <name val="Calibri"/>
      <family val="2"/>
      <scheme val="minor"/>
    </font>
    <font>
      <b/>
      <sz val="18"/>
      <color theme="0"/>
      <name val="Calibri"/>
      <family val="2"/>
      <scheme val="minor"/>
    </font>
    <font>
      <b/>
      <sz val="14"/>
      <color theme="1"/>
      <name val="Calibri"/>
      <family val="2"/>
      <scheme val="minor"/>
    </font>
    <font>
      <b/>
      <sz val="28"/>
      <name val="Calibri"/>
      <family val="2"/>
      <scheme val="minor"/>
    </font>
    <font>
      <b/>
      <sz val="14"/>
      <color theme="0"/>
      <name val="Calibri"/>
      <family val="2"/>
      <scheme val="minor"/>
    </font>
    <font>
      <sz val="18"/>
      <name val="Arial"/>
      <family val="2"/>
    </font>
    <font>
      <b/>
      <sz val="24"/>
      <color theme="0"/>
      <name val="Calibri"/>
      <family val="2"/>
      <scheme val="minor"/>
    </font>
    <font>
      <b/>
      <sz val="12"/>
      <name val="Calibri"/>
      <family val="2"/>
      <scheme val="minor"/>
    </font>
  </fonts>
  <fills count="11">
    <fill>
      <patternFill patternType="none"/>
    </fill>
    <fill>
      <patternFill patternType="gray125"/>
    </fill>
    <fill>
      <patternFill patternType="solid">
        <fgColor indexed="44"/>
        <bgColor indexed="26"/>
      </patternFill>
    </fill>
    <fill>
      <patternFill patternType="solid">
        <fgColor indexed="8"/>
        <bgColor indexed="58"/>
      </patternFill>
    </fill>
    <fill>
      <patternFill patternType="solid">
        <fgColor theme="0"/>
        <bgColor indexed="64"/>
      </patternFill>
    </fill>
    <fill>
      <patternFill patternType="solid">
        <fgColor theme="8" tint="-0.499984740745262"/>
        <bgColor indexed="64"/>
      </patternFill>
    </fill>
    <fill>
      <patternFill patternType="solid">
        <fgColor theme="8" tint="-0.249977111117893"/>
        <bgColor indexed="42"/>
      </patternFill>
    </fill>
    <fill>
      <patternFill patternType="solid">
        <fgColor theme="8" tint="0.39997558519241921"/>
        <bgColor indexed="42"/>
      </patternFill>
    </fill>
    <fill>
      <patternFill patternType="solid">
        <fgColor theme="8" tint="0.79998168889431442"/>
        <bgColor indexed="64"/>
      </patternFill>
    </fill>
    <fill>
      <patternFill patternType="solid">
        <fgColor theme="5" tint="0.59999389629810485"/>
        <bgColor indexed="42"/>
      </patternFill>
    </fill>
    <fill>
      <patternFill patternType="solid">
        <fgColor theme="5" tint="0.59999389629810485"/>
        <bgColor indexed="64"/>
      </patternFill>
    </fill>
  </fills>
  <borders count="25">
    <border>
      <left/>
      <right/>
      <top/>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2" fillId="0" borderId="0"/>
    <xf numFmtId="0" fontId="1" fillId="3" borderId="0">
      <alignment horizontal="center" vertical="center"/>
    </xf>
    <xf numFmtId="0" fontId="17" fillId="0" borderId="0">
      <alignment horizontal="center" vertical="center" shrinkToFit="1"/>
    </xf>
    <xf numFmtId="9" fontId="2" fillId="0" borderId="0" applyFont="0" applyFill="0" applyBorder="0" applyAlignment="0" applyProtection="0"/>
  </cellStyleXfs>
  <cellXfs count="111">
    <xf numFmtId="0" fontId="0" fillId="0" borderId="0" xfId="0"/>
    <xf numFmtId="0" fontId="4" fillId="0" borderId="2" xfId="2" applyFont="1" applyBorder="1" applyAlignment="1">
      <alignment horizontal="center" vertical="top"/>
    </xf>
    <xf numFmtId="0" fontId="10"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4" fillId="0" borderId="0" xfId="0" applyFont="1" applyAlignment="1">
      <alignment vertical="center"/>
    </xf>
    <xf numFmtId="0" fontId="3" fillId="0" borderId="0" xfId="2" applyFont="1" applyAlignment="1">
      <alignment vertical="center"/>
    </xf>
    <xf numFmtId="0" fontId="4" fillId="0" borderId="0" xfId="2" applyFont="1" applyAlignment="1">
      <alignment vertical="center"/>
    </xf>
    <xf numFmtId="0" fontId="13" fillId="0" borderId="0" xfId="2" applyFont="1" applyAlignment="1">
      <alignment horizontal="center" vertical="center" wrapText="1"/>
    </xf>
    <xf numFmtId="0" fontId="14"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4" fillId="0" borderId="1" xfId="2" applyFont="1" applyBorder="1" applyAlignment="1" applyProtection="1">
      <alignment wrapText="1"/>
      <protection locked="0"/>
    </xf>
    <xf numFmtId="0" fontId="3" fillId="0" borderId="0" xfId="2" applyFont="1" applyAlignment="1">
      <alignment horizontal="center" wrapText="1"/>
    </xf>
    <xf numFmtId="9" fontId="6" fillId="0" borderId="0" xfId="2" applyNumberFormat="1" applyFont="1" applyAlignment="1">
      <alignment horizontal="center" vertical="top" wrapText="1"/>
    </xf>
    <xf numFmtId="0" fontId="6" fillId="0" borderId="3" xfId="2" applyFont="1" applyBorder="1" applyAlignment="1">
      <alignment horizontal="center" vertical="top"/>
    </xf>
    <xf numFmtId="0" fontId="3" fillId="0" borderId="4" xfId="2" applyFont="1" applyBorder="1" applyAlignment="1" applyProtection="1">
      <alignment horizontal="center" wrapText="1"/>
      <protection locked="0"/>
    </xf>
    <xf numFmtId="0" fontId="4" fillId="0" borderId="0" xfId="0" applyFont="1"/>
    <xf numFmtId="0" fontId="4" fillId="0" borderId="0" xfId="2" applyFont="1" applyAlignment="1" applyProtection="1">
      <alignment vertical="center" wrapText="1"/>
      <protection locked="0"/>
    </xf>
    <xf numFmtId="0" fontId="3" fillId="0" borderId="0" xfId="2" applyFont="1" applyAlignment="1" applyProtection="1">
      <alignment wrapText="1"/>
      <protection locked="0"/>
    </xf>
    <xf numFmtId="0" fontId="3" fillId="0" borderId="0" xfId="0" applyFont="1" applyAlignment="1" applyProtection="1">
      <alignment wrapText="1"/>
      <protection locked="0"/>
    </xf>
    <xf numFmtId="0" fontId="10" fillId="0" borderId="0" xfId="2" applyFont="1" applyAlignment="1" applyProtection="1">
      <alignment vertical="center" wrapText="1"/>
      <protection locked="0"/>
    </xf>
    <xf numFmtId="0" fontId="9" fillId="0" borderId="0" xfId="0" applyFont="1"/>
    <xf numFmtId="0" fontId="4" fillId="0" borderId="0" xfId="0" applyFont="1" applyAlignment="1">
      <alignment horizontal="center" vertical="center"/>
    </xf>
    <xf numFmtId="0" fontId="4" fillId="0" borderId="0" xfId="2" applyFont="1" applyAlignment="1" applyProtection="1">
      <alignment horizontal="left" wrapText="1"/>
      <protection locked="0"/>
    </xf>
    <xf numFmtId="0" fontId="4" fillId="0" borderId="4" xfId="2" applyFont="1" applyBorder="1" applyAlignment="1" applyProtection="1">
      <alignment horizontal="left" wrapText="1"/>
      <protection locked="0"/>
    </xf>
    <xf numFmtId="0" fontId="4" fillId="0" borderId="0" xfId="2" applyFont="1" applyAlignment="1">
      <alignment horizontal="left" vertical="center" shrinkToFit="1"/>
    </xf>
    <xf numFmtId="0" fontId="7" fillId="0" borderId="1" xfId="2" applyFont="1" applyBorder="1" applyAlignment="1">
      <alignment horizontal="center" vertical="center"/>
    </xf>
    <xf numFmtId="0" fontId="4" fillId="0" borderId="6" xfId="2" applyFont="1" applyBorder="1" applyAlignment="1" applyProtection="1">
      <alignment horizontal="center" vertical="center" wrapText="1"/>
      <protection locked="0"/>
    </xf>
    <xf numFmtId="0" fontId="4" fillId="0" borderId="6" xfId="2" applyFont="1" applyBorder="1" applyAlignment="1" applyProtection="1">
      <alignment vertical="center" wrapText="1"/>
      <protection locked="0"/>
    </xf>
    <xf numFmtId="0" fontId="3" fillId="0" borderId="6" xfId="2" applyFont="1" applyBorder="1" applyAlignment="1">
      <alignment horizontal="center" vertical="center" shrinkToFit="1"/>
    </xf>
    <xf numFmtId="0" fontId="4" fillId="0" borderId="6" xfId="2" applyFont="1" applyBorder="1" applyAlignment="1" applyProtection="1">
      <alignment horizontal="left" vertical="center" wrapText="1" shrinkToFit="1"/>
      <protection locked="0"/>
    </xf>
    <xf numFmtId="0" fontId="4" fillId="4" borderId="0" xfId="0" applyFont="1" applyFill="1"/>
    <xf numFmtId="0" fontId="4" fillId="4" borderId="0" xfId="0" applyFont="1" applyFill="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12" fillId="4" borderId="6" xfId="2" applyFont="1" applyFill="1" applyBorder="1" applyAlignment="1">
      <alignment horizontal="center" vertical="center" wrapText="1"/>
    </xf>
    <xf numFmtId="9" fontId="5" fillId="4" borderId="6" xfId="2" applyNumberFormat="1" applyFont="1" applyFill="1" applyBorder="1" applyAlignment="1">
      <alignment horizontal="center" vertical="center" wrapText="1"/>
    </xf>
    <xf numFmtId="0" fontId="9" fillId="4" borderId="7" xfId="0" applyFont="1" applyFill="1" applyBorder="1"/>
    <xf numFmtId="0" fontId="9" fillId="4" borderId="8" xfId="0" applyFont="1" applyFill="1" applyBorder="1"/>
    <xf numFmtId="0" fontId="9" fillId="4" borderId="9" xfId="0" applyFont="1" applyFill="1" applyBorder="1"/>
    <xf numFmtId="0" fontId="14" fillId="4" borderId="15" xfId="2" applyFont="1" applyFill="1" applyBorder="1" applyAlignment="1">
      <alignment horizontal="center" vertical="center" shrinkToFit="1"/>
    </xf>
    <xf numFmtId="0" fontId="5" fillId="4" borderId="15" xfId="2" applyFont="1" applyFill="1" applyBorder="1" applyAlignment="1">
      <alignment horizontal="center" vertical="center" shrinkToFit="1"/>
    </xf>
    <xf numFmtId="0" fontId="18" fillId="4" borderId="10" xfId="0" applyFont="1" applyFill="1" applyBorder="1" applyAlignment="1">
      <alignment horizontal="center" vertical="center"/>
    </xf>
    <xf numFmtId="0" fontId="4" fillId="0" borderId="0" xfId="2" applyFont="1" applyAlignment="1">
      <alignment horizontal="center" vertical="center" shrinkToFit="1"/>
    </xf>
    <xf numFmtId="0" fontId="5" fillId="0" borderId="0" xfId="2" applyFont="1" applyAlignment="1" applyProtection="1">
      <alignmen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4" fillId="0" borderId="6" xfId="2" applyFont="1" applyBorder="1" applyAlignment="1" applyProtection="1">
      <alignment horizontal="left" vertical="center" wrapText="1"/>
      <protection locked="0"/>
    </xf>
    <xf numFmtId="0" fontId="4" fillId="0" borderId="15" xfId="2" applyFont="1" applyBorder="1" applyAlignment="1" applyProtection="1">
      <alignment horizontal="center" vertical="center" wrapText="1"/>
      <protection locked="0"/>
    </xf>
    <xf numFmtId="0" fontId="4" fillId="0" borderId="19" xfId="2" applyFont="1" applyBorder="1" applyAlignment="1" applyProtection="1">
      <alignment vertical="center" wrapText="1"/>
      <protection locked="0"/>
    </xf>
    <xf numFmtId="0" fontId="4" fillId="0" borderId="20" xfId="2" applyFont="1" applyBorder="1" applyAlignment="1" applyProtection="1">
      <alignment horizontal="center" vertical="center" wrapText="1"/>
      <protection locked="0"/>
    </xf>
    <xf numFmtId="0" fontId="4" fillId="0" borderId="21" xfId="2" applyFont="1" applyBorder="1" applyAlignment="1" applyProtection="1">
      <alignment horizontal="left" vertical="center" wrapText="1"/>
      <protection locked="0"/>
    </xf>
    <xf numFmtId="0" fontId="3" fillId="0" borderId="21" xfId="2" applyFont="1" applyBorder="1" applyAlignment="1">
      <alignment horizontal="center" vertical="center" shrinkToFit="1"/>
    </xf>
    <xf numFmtId="0" fontId="4" fillId="0" borderId="22" xfId="2" applyFont="1" applyBorder="1" applyAlignment="1" applyProtection="1">
      <alignment vertical="center" wrapText="1"/>
      <protection locked="0"/>
    </xf>
    <xf numFmtId="9" fontId="5" fillId="4" borderId="6" xfId="5" applyFont="1" applyFill="1" applyBorder="1" applyAlignment="1">
      <alignment horizontal="center" vertical="center" wrapText="1"/>
    </xf>
    <xf numFmtId="0" fontId="25" fillId="0" borderId="6" xfId="0" applyFont="1" applyBorder="1"/>
    <xf numFmtId="0" fontId="25" fillId="0" borderId="6" xfId="0" applyFont="1" applyBorder="1" applyAlignment="1">
      <alignment horizontal="center"/>
    </xf>
    <xf numFmtId="14" fontId="25" fillId="0" borderId="6" xfId="0" applyNumberFormat="1" applyFont="1" applyBorder="1" applyAlignment="1">
      <alignment horizontal="center"/>
    </xf>
    <xf numFmtId="49" fontId="4" fillId="0" borderId="6" xfId="2" applyNumberFormat="1" applyFont="1" applyBorder="1" applyAlignment="1" applyProtection="1">
      <alignment horizontal="center" vertical="center" wrapText="1"/>
      <protection locked="0"/>
    </xf>
    <xf numFmtId="0" fontId="4" fillId="0" borderId="0" xfId="2" applyFont="1" applyAlignment="1">
      <alignment horizontal="left" vertical="center" wrapText="1" shrinkToFit="1"/>
    </xf>
    <xf numFmtId="0" fontId="6" fillId="0" borderId="1" xfId="2" applyFont="1" applyBorder="1" applyAlignment="1">
      <alignment horizontal="center" vertical="center" wrapText="1"/>
    </xf>
    <xf numFmtId="0" fontId="11" fillId="0" borderId="6" xfId="2" applyFont="1" applyBorder="1" applyAlignment="1">
      <alignment horizontal="center" vertical="center" shrinkToFit="1"/>
    </xf>
    <xf numFmtId="0" fontId="20" fillId="0" borderId="6" xfId="2" applyFont="1" applyBorder="1" applyAlignment="1" applyProtection="1">
      <alignment wrapText="1"/>
      <protection locked="0"/>
    </xf>
    <xf numFmtId="0" fontId="3" fillId="0" borderId="6" xfId="2" applyFont="1" applyBorder="1" applyAlignment="1">
      <alignment horizontal="center" vertical="center"/>
    </xf>
    <xf numFmtId="0" fontId="4" fillId="0" borderId="6" xfId="2" applyFont="1" applyBorder="1" applyAlignment="1">
      <alignment horizontal="center" vertical="center" shrinkToFit="1"/>
    </xf>
    <xf numFmtId="0" fontId="4" fillId="0" borderId="6" xfId="2" applyFont="1" applyBorder="1" applyAlignment="1">
      <alignment horizontal="center" vertical="center"/>
    </xf>
    <xf numFmtId="49" fontId="4" fillId="0" borderId="6" xfId="2" applyNumberFormat="1" applyFont="1" applyBorder="1" applyAlignment="1">
      <alignment horizontal="center" vertical="center"/>
    </xf>
    <xf numFmtId="0" fontId="24" fillId="6" borderId="6" xfId="2" applyFont="1" applyFill="1" applyBorder="1" applyAlignment="1" applyProtection="1">
      <alignment horizontal="center" shrinkToFit="1"/>
      <protection locked="0"/>
    </xf>
    <xf numFmtId="0" fontId="24" fillId="6" borderId="6" xfId="2" applyFont="1" applyFill="1" applyBorder="1" applyAlignment="1" applyProtection="1">
      <alignment horizontal="left" wrapText="1" shrinkToFit="1"/>
      <protection locked="0"/>
    </xf>
    <xf numFmtId="0" fontId="24" fillId="6" borderId="6" xfId="2" applyFont="1" applyFill="1" applyBorder="1" applyAlignment="1" applyProtection="1">
      <alignment horizontal="left" shrinkToFit="1"/>
      <protection locked="0"/>
    </xf>
    <xf numFmtId="0" fontId="24" fillId="6" borderId="6" xfId="2" applyFont="1" applyFill="1" applyBorder="1" applyAlignment="1" applyProtection="1">
      <alignment horizontal="center" wrapText="1"/>
      <protection locked="0"/>
    </xf>
    <xf numFmtId="0" fontId="16" fillId="7" borderId="6" xfId="2" applyFont="1" applyFill="1" applyBorder="1" applyAlignment="1" applyProtection="1">
      <alignment horizontal="center" shrinkToFit="1"/>
      <protection locked="0"/>
    </xf>
    <xf numFmtId="0" fontId="16" fillId="6" borderId="16" xfId="2" applyFont="1" applyFill="1" applyBorder="1" applyAlignment="1" applyProtection="1">
      <alignment horizontal="left" shrinkToFit="1"/>
      <protection locked="0"/>
    </xf>
    <xf numFmtId="0" fontId="16" fillId="6" borderId="17" xfId="2" applyFont="1" applyFill="1" applyBorder="1" applyAlignment="1" applyProtection="1">
      <alignment horizontal="left" shrinkToFit="1"/>
      <protection locked="0"/>
    </xf>
    <xf numFmtId="0" fontId="16" fillId="6" borderId="18" xfId="2" applyFont="1" applyFill="1" applyBorder="1" applyAlignment="1" applyProtection="1">
      <alignment horizontal="left" shrinkToFit="1"/>
      <protection locked="0"/>
    </xf>
    <xf numFmtId="0" fontId="27" fillId="8" borderId="15" xfId="2" applyFont="1" applyFill="1" applyBorder="1" applyAlignment="1" applyProtection="1">
      <alignment horizontal="center" wrapText="1"/>
      <protection locked="0"/>
    </xf>
    <xf numFmtId="0" fontId="27" fillId="8" borderId="6" xfId="2" applyFont="1" applyFill="1" applyBorder="1" applyAlignment="1" applyProtection="1">
      <alignment horizontal="left" wrapText="1"/>
      <protection locked="0"/>
    </xf>
    <xf numFmtId="0" fontId="27" fillId="8" borderId="19" xfId="2" applyFont="1" applyFill="1" applyBorder="1" applyAlignment="1" applyProtection="1">
      <alignment horizontal="left" wrapText="1"/>
      <protection locked="0"/>
    </xf>
    <xf numFmtId="0" fontId="27" fillId="8" borderId="15" xfId="2" applyFont="1" applyFill="1" applyBorder="1" applyAlignment="1" applyProtection="1">
      <alignment horizontal="left" wrapText="1"/>
      <protection locked="0"/>
    </xf>
    <xf numFmtId="0" fontId="15" fillId="8" borderId="15" xfId="2" applyFont="1" applyFill="1" applyBorder="1" applyAlignment="1" applyProtection="1">
      <alignment horizontal="center" wrapText="1"/>
      <protection locked="0"/>
    </xf>
    <xf numFmtId="0" fontId="15" fillId="8" borderId="6" xfId="2" applyFont="1" applyFill="1" applyBorder="1" applyAlignment="1" applyProtection="1">
      <alignment horizontal="left" wrapText="1"/>
      <protection locked="0"/>
    </xf>
    <xf numFmtId="0" fontId="15" fillId="8" borderId="6" xfId="2" applyFont="1" applyFill="1" applyBorder="1" applyAlignment="1" applyProtection="1">
      <alignment horizontal="left" shrinkToFit="1"/>
      <protection locked="0"/>
    </xf>
    <xf numFmtId="0" fontId="15" fillId="8" borderId="19" xfId="2" applyFont="1" applyFill="1" applyBorder="1" applyAlignment="1" applyProtection="1">
      <alignment horizontal="left" wrapText="1"/>
      <protection locked="0"/>
    </xf>
    <xf numFmtId="0" fontId="5" fillId="9" borderId="15" xfId="2" applyFont="1" applyFill="1" applyBorder="1" applyAlignment="1" applyProtection="1">
      <alignment horizontal="center" shrinkToFit="1"/>
      <protection locked="0"/>
    </xf>
    <xf numFmtId="0" fontId="5" fillId="9" borderId="6" xfId="2" applyFont="1" applyFill="1" applyBorder="1" applyAlignment="1" applyProtection="1">
      <alignment horizontal="left" shrinkToFit="1"/>
      <protection locked="0"/>
    </xf>
    <xf numFmtId="0" fontId="5" fillId="9" borderId="19" xfId="2" applyFont="1" applyFill="1" applyBorder="1" applyAlignment="1" applyProtection="1">
      <alignment horizontal="left" shrinkToFit="1"/>
      <protection locked="0"/>
    </xf>
    <xf numFmtId="0" fontId="16" fillId="9" borderId="6" xfId="2" applyFont="1" applyFill="1" applyBorder="1" applyAlignment="1" applyProtection="1">
      <alignment horizontal="left" shrinkToFit="1"/>
      <protection locked="0"/>
    </xf>
    <xf numFmtId="0" fontId="16" fillId="9" borderId="19" xfId="2" applyFont="1" applyFill="1" applyBorder="1" applyAlignment="1" applyProtection="1">
      <alignment horizontal="left" shrinkToFit="1"/>
      <protection locked="0"/>
    </xf>
    <xf numFmtId="0" fontId="22" fillId="10" borderId="15" xfId="2" applyFont="1" applyFill="1" applyBorder="1" applyAlignment="1">
      <alignment horizontal="center" wrapText="1"/>
    </xf>
    <xf numFmtId="0" fontId="22" fillId="10" borderId="6" xfId="2" applyFont="1" applyFill="1" applyBorder="1" applyAlignment="1">
      <alignment horizontal="center" wrapText="1"/>
    </xf>
    <xf numFmtId="0" fontId="14" fillId="9" borderId="6" xfId="2" applyFont="1" applyFill="1" applyBorder="1" applyAlignment="1" applyProtection="1">
      <alignment horizontal="center" shrinkToFit="1"/>
      <protection locked="0"/>
    </xf>
    <xf numFmtId="0" fontId="14" fillId="9" borderId="6" xfId="2" applyFont="1" applyFill="1" applyBorder="1" applyAlignment="1" applyProtection="1">
      <alignment horizontal="left" wrapText="1" shrinkToFit="1"/>
      <protection locked="0"/>
    </xf>
    <xf numFmtId="0" fontId="21" fillId="9" borderId="6" xfId="2" applyFont="1" applyFill="1" applyBorder="1" applyAlignment="1" applyProtection="1">
      <alignment horizontal="left" shrinkToFit="1"/>
      <protection locked="0"/>
    </xf>
    <xf numFmtId="0" fontId="21" fillId="9" borderId="6" xfId="2" applyFont="1" applyFill="1" applyBorder="1" applyAlignment="1" applyProtection="1">
      <alignment horizontal="center" shrinkToFit="1"/>
      <protection locked="0"/>
    </xf>
    <xf numFmtId="0" fontId="21" fillId="9" borderId="6" xfId="2" applyFont="1" applyFill="1" applyBorder="1" applyAlignment="1" applyProtection="1">
      <alignment wrapText="1"/>
      <protection locked="0"/>
    </xf>
    <xf numFmtId="0" fontId="14" fillId="9" borderId="6" xfId="2" applyFont="1" applyFill="1" applyBorder="1" applyAlignment="1" applyProtection="1">
      <alignment horizontal="left" shrinkToFit="1"/>
      <protection locked="0"/>
    </xf>
    <xf numFmtId="0" fontId="14" fillId="9" borderId="6" xfId="2" applyFont="1" applyFill="1" applyBorder="1" applyAlignment="1" applyProtection="1">
      <alignment wrapText="1"/>
      <protection locked="0"/>
    </xf>
    <xf numFmtId="0" fontId="27" fillId="7" borderId="6" xfId="2" applyFont="1" applyFill="1" applyBorder="1" applyAlignment="1" applyProtection="1">
      <alignment horizontal="center" shrinkToFit="1"/>
      <protection locked="0"/>
    </xf>
    <xf numFmtId="0" fontId="23" fillId="4" borderId="8" xfId="0" applyFont="1" applyFill="1" applyBorder="1" applyAlignment="1">
      <alignment horizontal="center"/>
    </xf>
    <xf numFmtId="0" fontId="23" fillId="4" borderId="0" xfId="0" applyFont="1" applyFill="1" applyAlignment="1">
      <alignment horizontal="center"/>
    </xf>
    <xf numFmtId="0" fontId="26" fillId="5" borderId="5" xfId="2" applyFont="1" applyFill="1" applyBorder="1" applyAlignment="1" applyProtection="1">
      <alignment horizontal="center" vertical="center" wrapText="1"/>
      <protection locked="0"/>
    </xf>
    <xf numFmtId="0" fontId="27" fillId="8" borderId="23" xfId="2" applyFont="1" applyFill="1" applyBorder="1" applyAlignment="1" applyProtection="1">
      <alignment horizontal="left" wrapText="1"/>
      <protection locked="0"/>
    </xf>
    <xf numFmtId="0" fontId="27" fillId="8" borderId="24" xfId="2" applyFont="1" applyFill="1" applyBorder="1" applyAlignment="1" applyProtection="1">
      <alignment horizontal="left" wrapText="1"/>
      <protection locked="0"/>
    </xf>
    <xf numFmtId="0" fontId="26" fillId="5" borderId="6" xfId="2" applyFont="1" applyFill="1" applyBorder="1" applyAlignment="1">
      <alignment horizontal="center" vertical="center"/>
    </xf>
    <xf numFmtId="0" fontId="24" fillId="6" borderId="6" xfId="2" applyFont="1" applyFill="1" applyBorder="1" applyAlignment="1" applyProtection="1">
      <alignment horizontal="center" shrinkToFit="1"/>
      <protection locked="0"/>
    </xf>
    <xf numFmtId="0" fontId="16" fillId="7" borderId="6" xfId="2" applyFont="1" applyFill="1" applyBorder="1" applyAlignment="1" applyProtection="1">
      <alignment horizontal="center" wrapText="1"/>
      <protection locked="0"/>
    </xf>
    <xf numFmtId="0" fontId="16" fillId="7" borderId="6" xfId="2" applyFont="1" applyFill="1" applyBorder="1" applyAlignment="1" applyProtection="1">
      <alignment horizontal="center" shrinkToFit="1"/>
      <protection locked="0"/>
    </xf>
  </cellXfs>
  <cellStyles count="6">
    <cellStyle name="_state_yes" xfId="1" xr:uid="{00000000-0005-0000-0000-000000000000}"/>
    <cellStyle name="ConditionalStyle_0" xfId="3" xr:uid="{00000000-0005-0000-0000-000001000000}"/>
    <cellStyle name="Excel Built-in Normal" xfId="2" xr:uid="{00000000-0005-0000-0000-000003000000}"/>
    <cellStyle name="Normal" xfId="0" builtinId="0"/>
    <cellStyle name="Percent" xfId="5" builtinId="5"/>
    <cellStyle name="Status" xfId="4" xr:uid="{00000000-0005-0000-0000-000006000000}"/>
  </cellStyles>
  <dxfs count="150">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78A1-42F3-8497-7909E117AF3C}"/>
              </c:ext>
            </c:extLst>
          </c:dPt>
          <c:dPt>
            <c:idx val="1"/>
            <c:bubble3D val="0"/>
            <c:spPr>
              <a:solidFill>
                <a:srgbClr val="FF0000"/>
              </a:solidFill>
            </c:spPr>
            <c:extLst>
              <c:ext xmlns:c16="http://schemas.microsoft.com/office/drawing/2014/chart" uri="{C3380CC4-5D6E-409C-BE32-E72D297353CC}">
                <c16:uniqueId val="{00000003-78A1-42F3-8497-7909E117AF3C}"/>
              </c:ext>
            </c:extLst>
          </c:dPt>
          <c:dPt>
            <c:idx val="2"/>
            <c:bubble3D val="0"/>
            <c:spPr>
              <a:solidFill>
                <a:srgbClr val="8E0000"/>
              </a:solidFill>
            </c:spPr>
            <c:extLst>
              <c:ext xmlns:c16="http://schemas.microsoft.com/office/drawing/2014/chart" uri="{C3380CC4-5D6E-409C-BE32-E72D297353CC}">
                <c16:uniqueId val="{00000005-78A1-42F3-8497-7909E117AF3C}"/>
              </c:ext>
            </c:extLst>
          </c:dPt>
          <c:dPt>
            <c:idx val="3"/>
            <c:bubble3D val="0"/>
            <c:spPr>
              <a:solidFill>
                <a:schemeClr val="bg2">
                  <a:lumMod val="50000"/>
                </a:schemeClr>
              </a:solidFill>
            </c:spPr>
            <c:extLst>
              <c:ext xmlns:c16="http://schemas.microsoft.com/office/drawing/2014/chart" uri="{C3380CC4-5D6E-409C-BE32-E72D297353CC}">
                <c16:uniqueId val="{00000007-78A1-42F3-8497-7909E117AF3C}"/>
              </c:ext>
            </c:extLst>
          </c:dPt>
          <c:dPt>
            <c:idx val="4"/>
            <c:bubble3D val="0"/>
            <c:spPr>
              <a:solidFill>
                <a:srgbClr val="FFC000"/>
              </a:solidFill>
            </c:spPr>
            <c:extLst>
              <c:ext xmlns:c16="http://schemas.microsoft.com/office/drawing/2014/chart" uri="{C3380CC4-5D6E-409C-BE32-E72D297353CC}">
                <c16:uniqueId val="{00000009-78A1-42F3-8497-7909E117AF3C}"/>
              </c:ext>
            </c:extLst>
          </c:dPt>
          <c:dPt>
            <c:idx val="5"/>
            <c:bubble3D val="0"/>
            <c:spPr>
              <a:solidFill>
                <a:srgbClr val="92D050"/>
              </a:solidFill>
            </c:spPr>
            <c:extLst>
              <c:ext xmlns:c16="http://schemas.microsoft.com/office/drawing/2014/chart" uri="{C3380CC4-5D6E-409C-BE32-E72D297353CC}">
                <c16:uniqueId val="{0000000B-78A1-42F3-8497-7909E117AF3C}"/>
              </c:ext>
            </c:extLst>
          </c:dPt>
          <c:dPt>
            <c:idx val="6"/>
            <c:bubble3D val="0"/>
            <c:spPr>
              <a:solidFill>
                <a:srgbClr val="336600"/>
              </a:solidFill>
            </c:spPr>
            <c:extLst>
              <c:ext xmlns:c16="http://schemas.microsoft.com/office/drawing/2014/chart" uri="{C3380CC4-5D6E-409C-BE32-E72D297353CC}">
                <c16:uniqueId val="{0000000D-78A1-42F3-8497-7909E117AF3C}"/>
              </c:ext>
            </c:extLst>
          </c:dPt>
          <c:dPt>
            <c:idx val="7"/>
            <c:bubble3D val="0"/>
            <c:spPr>
              <a:solidFill>
                <a:schemeClr val="bg1">
                  <a:lumMod val="65000"/>
                </a:schemeClr>
              </a:solidFill>
            </c:spPr>
            <c:extLst>
              <c:ext xmlns:c16="http://schemas.microsoft.com/office/drawing/2014/chart" uri="{C3380CC4-5D6E-409C-BE32-E72D297353CC}">
                <c16:uniqueId val="{0000000F-78A1-42F3-8497-7909E117AF3C}"/>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'Compliance Monitoring Dashboard'!$B$7:$B$14</c:f>
              <c:strCache>
                <c:ptCount val="8"/>
                <c:pt idx="0">
                  <c:v>? Unknown</c:v>
                </c:pt>
                <c:pt idx="1">
                  <c:v>Nonexistent</c:v>
                </c:pt>
                <c:pt idx="2">
                  <c:v>Initial</c:v>
                </c:pt>
                <c:pt idx="3">
                  <c:v>Limited</c:v>
                </c:pt>
                <c:pt idx="4">
                  <c:v>Defined</c:v>
                </c:pt>
                <c:pt idx="5">
                  <c:v>Managed</c:v>
                </c:pt>
                <c:pt idx="6">
                  <c:v>Optimized</c:v>
                </c:pt>
                <c:pt idx="7">
                  <c:v>Not applicable</c:v>
                </c:pt>
              </c:strCache>
            </c:strRef>
          </c:cat>
          <c:val>
            <c:numRef>
              <c:f>'Compliance Monitoring Dashboard'!$D$7:$D$14</c:f>
              <c:numCache>
                <c:formatCode>0%</c:formatCode>
                <c:ptCount val="8"/>
                <c:pt idx="0">
                  <c:v>0</c:v>
                </c:pt>
                <c:pt idx="1">
                  <c:v>0</c:v>
                </c:pt>
                <c:pt idx="2">
                  <c:v>0</c:v>
                </c:pt>
                <c:pt idx="3">
                  <c:v>0</c:v>
                </c:pt>
                <c:pt idx="4">
                  <c:v>0</c:v>
                </c:pt>
                <c:pt idx="5">
                  <c:v>0.20689655172413793</c:v>
                </c:pt>
                <c:pt idx="6">
                  <c:v>0.7931034482758621</c:v>
                </c:pt>
                <c:pt idx="7">
                  <c:v>0</c:v>
                </c:pt>
              </c:numCache>
            </c:numRef>
          </c:val>
          <c:extLst>
            <c:ext xmlns:c16="http://schemas.microsoft.com/office/drawing/2014/chart" uri="{C3380CC4-5D6E-409C-BE32-E72D297353CC}">
              <c16:uniqueId val="{00000010-78A1-42F3-8497-7909E117AF3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'Compliance Monitoring Dashboard'!$E$6</c:f>
              <c:strCache>
                <c:ptCount val="1"/>
                <c:pt idx="0">
                  <c:v>Annex A Controls</c:v>
                </c:pt>
              </c:strCache>
            </c:strRef>
          </c:tx>
          <c:dPt>
            <c:idx val="0"/>
            <c:bubble3D val="0"/>
            <c:spPr>
              <a:solidFill>
                <a:schemeClr val="bg1">
                  <a:lumMod val="95000"/>
                </a:schemeClr>
              </a:solidFill>
            </c:spPr>
            <c:extLst>
              <c:ext xmlns:c16="http://schemas.microsoft.com/office/drawing/2014/chart" uri="{C3380CC4-5D6E-409C-BE32-E72D297353CC}">
                <c16:uniqueId val="{00000001-5B81-4589-AA2F-50B366E2FB63}"/>
              </c:ext>
            </c:extLst>
          </c:dPt>
          <c:dPt>
            <c:idx val="1"/>
            <c:bubble3D val="0"/>
            <c:spPr>
              <a:solidFill>
                <a:srgbClr val="FF0000"/>
              </a:solidFill>
            </c:spPr>
            <c:extLst>
              <c:ext xmlns:c16="http://schemas.microsoft.com/office/drawing/2014/chart" uri="{C3380CC4-5D6E-409C-BE32-E72D297353CC}">
                <c16:uniqueId val="{00000003-5B81-4589-AA2F-50B366E2FB63}"/>
              </c:ext>
            </c:extLst>
          </c:dPt>
          <c:dPt>
            <c:idx val="2"/>
            <c:bubble3D val="0"/>
            <c:spPr>
              <a:solidFill>
                <a:srgbClr val="8E0000"/>
              </a:solidFill>
            </c:spPr>
            <c:extLst>
              <c:ext xmlns:c16="http://schemas.microsoft.com/office/drawing/2014/chart" uri="{C3380CC4-5D6E-409C-BE32-E72D297353CC}">
                <c16:uniqueId val="{00000005-5B81-4589-AA2F-50B366E2FB63}"/>
              </c:ext>
            </c:extLst>
          </c:dPt>
          <c:dPt>
            <c:idx val="3"/>
            <c:bubble3D val="0"/>
            <c:spPr>
              <a:solidFill>
                <a:schemeClr val="bg2">
                  <a:lumMod val="50000"/>
                </a:schemeClr>
              </a:solidFill>
            </c:spPr>
            <c:extLst>
              <c:ext xmlns:c16="http://schemas.microsoft.com/office/drawing/2014/chart" uri="{C3380CC4-5D6E-409C-BE32-E72D297353CC}">
                <c16:uniqueId val="{00000007-5B81-4589-AA2F-50B366E2FB63}"/>
              </c:ext>
            </c:extLst>
          </c:dPt>
          <c:dPt>
            <c:idx val="4"/>
            <c:bubble3D val="0"/>
            <c:spPr>
              <a:solidFill>
                <a:srgbClr val="FFC000"/>
              </a:solidFill>
            </c:spPr>
            <c:extLst>
              <c:ext xmlns:c16="http://schemas.microsoft.com/office/drawing/2014/chart" uri="{C3380CC4-5D6E-409C-BE32-E72D297353CC}">
                <c16:uniqueId val="{00000009-5B81-4589-AA2F-50B366E2FB63}"/>
              </c:ext>
            </c:extLst>
          </c:dPt>
          <c:dPt>
            <c:idx val="5"/>
            <c:bubble3D val="0"/>
            <c:spPr>
              <a:solidFill>
                <a:srgbClr val="92D050"/>
              </a:solidFill>
            </c:spPr>
            <c:extLst>
              <c:ext xmlns:c16="http://schemas.microsoft.com/office/drawing/2014/chart" uri="{C3380CC4-5D6E-409C-BE32-E72D297353CC}">
                <c16:uniqueId val="{0000000B-5B81-4589-AA2F-50B366E2FB63}"/>
              </c:ext>
            </c:extLst>
          </c:dPt>
          <c:dPt>
            <c:idx val="6"/>
            <c:bubble3D val="0"/>
            <c:spPr>
              <a:solidFill>
                <a:srgbClr val="336600"/>
              </a:solidFill>
            </c:spPr>
            <c:extLst>
              <c:ext xmlns:c16="http://schemas.microsoft.com/office/drawing/2014/chart" uri="{C3380CC4-5D6E-409C-BE32-E72D297353CC}">
                <c16:uniqueId val="{0000000D-5B81-4589-AA2F-50B366E2FB63}"/>
              </c:ext>
            </c:extLst>
          </c:dPt>
          <c:dPt>
            <c:idx val="7"/>
            <c:bubble3D val="0"/>
            <c:spPr>
              <a:solidFill>
                <a:schemeClr val="bg1">
                  <a:lumMod val="65000"/>
                </a:schemeClr>
              </a:solidFill>
            </c:spPr>
            <c:extLst>
              <c:ext xmlns:c16="http://schemas.microsoft.com/office/drawing/2014/chart" uri="{C3380CC4-5D6E-409C-BE32-E72D297353CC}">
                <c16:uniqueId val="{0000000F-5B81-4589-AA2F-50B366E2FB63}"/>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'Compliance Monitoring Dashboard'!$B$7:$B$14</c:f>
              <c:strCache>
                <c:ptCount val="8"/>
                <c:pt idx="0">
                  <c:v>? Unknown</c:v>
                </c:pt>
                <c:pt idx="1">
                  <c:v>Nonexistent</c:v>
                </c:pt>
                <c:pt idx="2">
                  <c:v>Initial</c:v>
                </c:pt>
                <c:pt idx="3">
                  <c:v>Limited</c:v>
                </c:pt>
                <c:pt idx="4">
                  <c:v>Defined</c:v>
                </c:pt>
                <c:pt idx="5">
                  <c:v>Managed</c:v>
                </c:pt>
                <c:pt idx="6">
                  <c:v>Optimized</c:v>
                </c:pt>
                <c:pt idx="7">
                  <c:v>Not applicable</c:v>
                </c:pt>
              </c:strCache>
            </c:strRef>
          </c:cat>
          <c:val>
            <c:numRef>
              <c:f>'Compliance Monitoring Dashboard'!$E$7:$E$14</c:f>
              <c:numCache>
                <c:formatCode>0%</c:formatCode>
                <c:ptCount val="8"/>
                <c:pt idx="0">
                  <c:v>0</c:v>
                </c:pt>
                <c:pt idx="1">
                  <c:v>0</c:v>
                </c:pt>
                <c:pt idx="2">
                  <c:v>0</c:v>
                </c:pt>
                <c:pt idx="3">
                  <c:v>0</c:v>
                </c:pt>
                <c:pt idx="4">
                  <c:v>0</c:v>
                </c:pt>
                <c:pt idx="5">
                  <c:v>1</c:v>
                </c:pt>
                <c:pt idx="6">
                  <c:v>0</c:v>
                </c:pt>
                <c:pt idx="7">
                  <c:v>0</c:v>
                </c:pt>
              </c:numCache>
            </c:numRef>
          </c:val>
          <c:extLst>
            <c:ext xmlns:c16="http://schemas.microsoft.com/office/drawing/2014/chart" uri="{C3380CC4-5D6E-409C-BE32-E72D297353CC}">
              <c16:uniqueId val="{00000010-5B81-4589-AA2F-50B366E2FB6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352423</xdr:colOff>
      <xdr:row>1</xdr:row>
      <xdr:rowOff>190501</xdr:rowOff>
    </xdr:from>
    <xdr:to>
      <xdr:col>14</xdr:col>
      <xdr:colOff>19050</xdr:colOff>
      <xdr:row>11</xdr:row>
      <xdr:rowOff>95251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11</xdr:row>
      <xdr:rowOff>571500</xdr:rowOff>
    </xdr:from>
    <xdr:to>
      <xdr:col>14</xdr:col>
      <xdr:colOff>38100</xdr:colOff>
      <xdr:row>31</xdr:row>
      <xdr:rowOff>28574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134056</xdr:colOff>
      <xdr:row>1</xdr:row>
      <xdr:rowOff>141112</xdr:rowOff>
    </xdr:from>
    <xdr:to>
      <xdr:col>2</xdr:col>
      <xdr:colOff>239889</xdr:colOff>
      <xdr:row>4</xdr:row>
      <xdr:rowOff>44370</xdr:rowOff>
    </xdr:to>
    <xdr:pic>
      <xdr:nvPicPr>
        <xdr:cNvPr id="4" name="Picture 3" descr="your-logo-here - NotaryCam Online Notary Public">
          <a:extLst>
            <a:ext uri="{FF2B5EF4-FFF2-40B4-BE49-F238E27FC236}">
              <a16:creationId xmlns:a16="http://schemas.microsoft.com/office/drawing/2014/main" id="{34D0CF5C-D80C-E8A4-B8D6-E0AF5D51B6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9834" y="310445"/>
          <a:ext cx="1467555" cy="460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0.02113</cdr:x>
      <cdr:y>0</cdr:y>
    </cdr:from>
    <cdr:to>
      <cdr:x>0.06003</cdr:x>
      <cdr:y>1</cdr:y>
    </cdr:to>
    <cdr:sp macro="" textlink="">
      <cdr:nvSpPr>
        <cdr:cNvPr id="2" name="TextBox 1"/>
        <cdr:cNvSpPr txBox="1"/>
      </cdr:nvSpPr>
      <cdr:spPr>
        <a:xfrm xmlns:a="http://schemas.openxmlformats.org/drawingml/2006/main" rot="16200000">
          <a:off x="-1103392" y="1220707"/>
          <a:ext cx="2657475" cy="2160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solidFill>
                <a:schemeClr val="accent1">
                  <a:lumMod val="40000"/>
                  <a:lumOff val="60000"/>
                </a:schemeClr>
              </a:solidFill>
            </a:rPr>
            <a:t>ISMS Requirements</a:t>
          </a:r>
        </a:p>
      </cdr:txBody>
    </cdr:sp>
  </cdr:relSizeAnchor>
</c:userShapes>
</file>

<file path=xl/drawings/drawing3.xml><?xml version="1.0" encoding="utf-8"?>
<c:userShapes xmlns:c="http://schemas.openxmlformats.org/drawingml/2006/chart">
  <cdr:relSizeAnchor xmlns:cdr="http://schemas.openxmlformats.org/drawingml/2006/chartDrawing">
    <cdr:from>
      <cdr:x>0.63269</cdr:x>
      <cdr:y>0.00469</cdr:y>
    </cdr:from>
    <cdr:to>
      <cdr:x>0.98946</cdr:x>
      <cdr:y>0.08815</cdr:y>
    </cdr:to>
    <cdr:sp macro="" textlink="">
      <cdr:nvSpPr>
        <cdr:cNvPr id="2" name="TextBox 1"/>
        <cdr:cNvSpPr txBox="1"/>
      </cdr:nvSpPr>
      <cdr:spPr>
        <a:xfrm xmlns:a="http://schemas.openxmlformats.org/drawingml/2006/main">
          <a:off x="3429000" y="19050"/>
          <a:ext cx="1933595" cy="3389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solidFill>
                <a:schemeClr val="accent1">
                  <a:lumMod val="40000"/>
                  <a:lumOff val="60000"/>
                </a:schemeClr>
              </a:solidFill>
            </a:rPr>
            <a:t>SOA Compliance</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112059</xdr:colOff>
      <xdr:row>0</xdr:row>
      <xdr:rowOff>7471</xdr:rowOff>
    </xdr:from>
    <xdr:to>
      <xdr:col>2</xdr:col>
      <xdr:colOff>612588</xdr:colOff>
      <xdr:row>0</xdr:row>
      <xdr:rowOff>377969</xdr:rowOff>
    </xdr:to>
    <xdr:pic>
      <xdr:nvPicPr>
        <xdr:cNvPr id="6" name="Picture 5" descr="your-logo-here - NotaryCam Online Notary Public">
          <a:extLst>
            <a:ext uri="{FF2B5EF4-FFF2-40B4-BE49-F238E27FC236}">
              <a16:creationId xmlns:a16="http://schemas.microsoft.com/office/drawing/2014/main" id="{133D62E6-7B64-4889-8528-4ECF4C6F43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7471"/>
          <a:ext cx="1180353" cy="370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723153</xdr:colOff>
      <xdr:row>0</xdr:row>
      <xdr:rowOff>370498</xdr:rowOff>
    </xdr:to>
    <xdr:pic>
      <xdr:nvPicPr>
        <xdr:cNvPr id="4" name="Picture 3" descr="your-logo-here - NotaryCam Online Notary Public">
          <a:extLst>
            <a:ext uri="{FF2B5EF4-FFF2-40B4-BE49-F238E27FC236}">
              <a16:creationId xmlns:a16="http://schemas.microsoft.com/office/drawing/2014/main" id="{3B4D8916-7BA7-4C76-8908-EB80CE2687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950" y="0"/>
          <a:ext cx="1180353" cy="370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807B6-6738-4CA8-B45D-C924EA11AA91}">
  <dimension ref="B4:C6"/>
  <sheetViews>
    <sheetView tabSelected="1" workbookViewId="0">
      <selection activeCell="F10" sqref="F10"/>
    </sheetView>
  </sheetViews>
  <sheetFormatPr defaultRowHeight="12.5" x14ac:dyDescent="0.25"/>
  <cols>
    <col min="2" max="2" width="16.6328125" bestFit="1" customWidth="1"/>
    <col min="3" max="3" width="39.54296875" bestFit="1" customWidth="1"/>
    <col min="8" max="8" width="17.7265625" bestFit="1" customWidth="1"/>
    <col min="9" max="9" width="39.54296875" bestFit="1" customWidth="1"/>
  </cols>
  <sheetData>
    <row r="4" spans="2:3" ht="22.5" x14ac:dyDescent="0.45">
      <c r="B4" s="59" t="s">
        <v>143</v>
      </c>
      <c r="C4" s="60" t="s">
        <v>142</v>
      </c>
    </row>
    <row r="5" spans="2:3" ht="22.5" x14ac:dyDescent="0.45">
      <c r="B5" s="59" t="s">
        <v>101</v>
      </c>
      <c r="C5" s="60">
        <v>1</v>
      </c>
    </row>
    <row r="6" spans="2:3" ht="22.5" x14ac:dyDescent="0.45">
      <c r="B6" s="59" t="s">
        <v>144</v>
      </c>
      <c r="C6" s="61">
        <v>44957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309"/>
  <sheetViews>
    <sheetView zoomScale="60" zoomScaleNormal="60" workbookViewId="0">
      <selection activeCell="C10" sqref="C10"/>
    </sheetView>
  </sheetViews>
  <sheetFormatPr defaultColWidth="9.1796875" defaultRowHeight="13" x14ac:dyDescent="0.3"/>
  <cols>
    <col min="1" max="1" width="3.26953125" style="17" customWidth="1"/>
    <col min="2" max="2" width="19.453125" style="17" bestFit="1" customWidth="1"/>
    <col min="3" max="3" width="36.81640625" style="17" bestFit="1" customWidth="1"/>
    <col min="4" max="4" width="17.7265625" style="17" bestFit="1" customWidth="1"/>
    <col min="5" max="5" width="14.54296875" style="17" bestFit="1" customWidth="1"/>
    <col min="6" max="14" width="9.1796875" style="17"/>
    <col min="15" max="15" width="3.54296875" style="17" customWidth="1"/>
    <col min="16" max="16384" width="9.1796875" style="17"/>
  </cols>
  <sheetData>
    <row r="1" spans="1:26" ht="13.5" thickBot="1" x14ac:dyDescent="0.35">
      <c r="A1" s="32"/>
      <c r="B1" s="32"/>
      <c r="C1" s="32"/>
      <c r="D1" s="32"/>
      <c r="E1" s="32"/>
      <c r="F1" s="32"/>
      <c r="G1" s="32"/>
      <c r="H1" s="32"/>
      <c r="I1" s="32"/>
      <c r="J1" s="32"/>
      <c r="K1" s="32"/>
      <c r="L1" s="32"/>
      <c r="M1" s="32"/>
      <c r="N1" s="32"/>
    </row>
    <row r="2" spans="1:26" s="22" customFormat="1" ht="18.5" x14ac:dyDescent="0.45">
      <c r="B2" s="41"/>
      <c r="C2" s="102" t="s">
        <v>304</v>
      </c>
      <c r="D2" s="102"/>
      <c r="E2" s="102"/>
      <c r="F2" s="42"/>
      <c r="G2" s="42"/>
      <c r="H2" s="42"/>
      <c r="I2" s="42"/>
      <c r="J2" s="42"/>
      <c r="K2" s="42"/>
      <c r="L2" s="42"/>
      <c r="M2" s="42"/>
      <c r="N2" s="42"/>
      <c r="O2" s="43"/>
    </row>
    <row r="3" spans="1:26" s="23" customFormat="1" x14ac:dyDescent="0.25">
      <c r="B3"/>
      <c r="C3" s="103"/>
      <c r="D3" s="103"/>
      <c r="E3" s="103"/>
      <c r="F3" s="33"/>
      <c r="G3" s="33"/>
      <c r="H3" s="33"/>
      <c r="I3" s="33"/>
      <c r="J3" s="33"/>
      <c r="K3" s="33"/>
      <c r="L3" s="33"/>
      <c r="M3" s="33"/>
      <c r="N3" s="33"/>
      <c r="O3" s="35"/>
      <c r="Z3" s="23" t="s">
        <v>108</v>
      </c>
    </row>
    <row r="4" spans="1:26" s="23" customFormat="1" x14ac:dyDescent="0.25">
      <c r="B4" s="34"/>
      <c r="C4" s="103"/>
      <c r="D4" s="103"/>
      <c r="E4" s="103"/>
      <c r="F4" s="33"/>
      <c r="G4" s="33"/>
      <c r="H4" s="33"/>
      <c r="I4" s="33"/>
      <c r="J4" s="33"/>
      <c r="K4" s="33"/>
      <c r="L4" s="33"/>
      <c r="M4" s="33"/>
      <c r="N4" s="33"/>
      <c r="O4" s="35"/>
      <c r="Z4" s="23" t="s">
        <v>109</v>
      </c>
    </row>
    <row r="5" spans="1:26" s="23" customFormat="1" x14ac:dyDescent="0.25">
      <c r="B5" s="34"/>
      <c r="C5" s="33"/>
      <c r="D5" s="33"/>
      <c r="E5" s="33"/>
      <c r="F5" s="33"/>
      <c r="G5" s="33"/>
      <c r="H5" s="33"/>
      <c r="I5" s="33"/>
      <c r="J5" s="33"/>
      <c r="K5" s="33"/>
      <c r="L5" s="33"/>
      <c r="M5" s="33"/>
      <c r="N5" s="33"/>
      <c r="O5" s="35"/>
    </row>
    <row r="6" spans="1:26" s="23" customFormat="1" ht="37" x14ac:dyDescent="0.45">
      <c r="B6" s="92" t="s">
        <v>99</v>
      </c>
      <c r="C6" s="93" t="s">
        <v>24</v>
      </c>
      <c r="D6" s="93" t="s">
        <v>100</v>
      </c>
      <c r="E6" s="93" t="s">
        <v>111</v>
      </c>
      <c r="F6" s="33"/>
      <c r="G6" s="33"/>
      <c r="H6" s="33"/>
      <c r="I6" s="33"/>
      <c r="J6" s="33"/>
      <c r="K6" s="33"/>
      <c r="L6" s="33"/>
      <c r="M6" s="33"/>
      <c r="N6" s="33"/>
      <c r="O6" s="35"/>
    </row>
    <row r="7" spans="1:26" s="23" customFormat="1" ht="23.5" x14ac:dyDescent="0.25">
      <c r="B7" s="44" t="s">
        <v>51</v>
      </c>
      <c r="C7" s="39" t="s">
        <v>46</v>
      </c>
      <c r="D7" s="58">
        <f>COUNTIF('Mandatory ISMS requirements'!$D$5:$D$57,B7)/'Mandatory ISMS requirements'!$D$58</f>
        <v>0</v>
      </c>
      <c r="E7" s="40">
        <f>COUNTIF('Annex A controls'!$J$5:$J$100,$B7)/93</f>
        <v>0</v>
      </c>
      <c r="F7" s="33"/>
      <c r="G7" s="33"/>
      <c r="H7" s="33"/>
      <c r="I7" s="33"/>
      <c r="J7" s="33"/>
      <c r="K7" s="33"/>
      <c r="L7" s="33"/>
      <c r="M7" s="33"/>
      <c r="N7" s="33"/>
      <c r="O7" s="35"/>
    </row>
    <row r="8" spans="1:26" s="23" customFormat="1" ht="24" x14ac:dyDescent="0.25">
      <c r="B8" s="44" t="s">
        <v>30</v>
      </c>
      <c r="C8" s="39" t="s">
        <v>42</v>
      </c>
      <c r="D8" s="58">
        <f>COUNTIF('Mandatory ISMS requirements'!$D$5:$D$57,B8)/'Mandatory ISMS requirements'!$D$58</f>
        <v>0</v>
      </c>
      <c r="E8" s="40">
        <f>COUNTIF('Annex A controls'!$J$5:$J$100,$B8)/93</f>
        <v>0</v>
      </c>
      <c r="F8" s="33"/>
      <c r="G8" s="33"/>
      <c r="H8" s="33"/>
      <c r="I8" s="33"/>
      <c r="J8" s="33"/>
      <c r="K8" s="33"/>
      <c r="L8" s="33"/>
      <c r="M8" s="33"/>
      <c r="N8" s="33"/>
      <c r="O8" s="35"/>
    </row>
    <row r="9" spans="1:26" s="23" customFormat="1" ht="36" customHeight="1" x14ac:dyDescent="0.25">
      <c r="B9" s="44" t="s">
        <v>25</v>
      </c>
      <c r="C9" s="39" t="s">
        <v>43</v>
      </c>
      <c r="D9" s="58">
        <f>COUNTIF('Mandatory ISMS requirements'!$D$5:$D$57,B9)/'Mandatory ISMS requirements'!$D$58</f>
        <v>0</v>
      </c>
      <c r="E9" s="40">
        <f>COUNTIF('Annex A controls'!$J$5:$J$100,$B9)/93</f>
        <v>0</v>
      </c>
      <c r="F9" s="33"/>
      <c r="G9" s="33"/>
      <c r="H9" s="33"/>
      <c r="I9" s="33"/>
      <c r="J9" s="33"/>
      <c r="K9" s="33"/>
      <c r="L9" s="33"/>
      <c r="M9" s="33"/>
      <c r="N9" s="33"/>
      <c r="O9" s="35"/>
    </row>
    <row r="10" spans="1:26" s="23" customFormat="1" ht="23.5" x14ac:dyDescent="0.25">
      <c r="B10" s="44" t="s">
        <v>26</v>
      </c>
      <c r="C10" s="39" t="s">
        <v>44</v>
      </c>
      <c r="D10" s="58">
        <f>COUNTIF('Mandatory ISMS requirements'!$D$5:$D$57,B10)/'Mandatory ISMS requirements'!$D$58</f>
        <v>0</v>
      </c>
      <c r="E10" s="40">
        <f>COUNTIF('Annex A controls'!$J$5:$J$100,$B10)/93</f>
        <v>0</v>
      </c>
      <c r="F10" s="33"/>
      <c r="G10" s="33"/>
      <c r="H10" s="33"/>
      <c r="I10" s="33"/>
      <c r="J10" s="33"/>
      <c r="K10" s="33"/>
      <c r="L10" s="33"/>
      <c r="M10" s="33"/>
      <c r="N10" s="33"/>
      <c r="O10" s="35"/>
    </row>
    <row r="11" spans="1:26" s="23" customFormat="1" ht="53.5" customHeight="1" x14ac:dyDescent="0.25">
      <c r="B11" s="44" t="s">
        <v>27</v>
      </c>
      <c r="C11" s="39" t="s">
        <v>45</v>
      </c>
      <c r="D11" s="58">
        <f>COUNTIF('Mandatory ISMS requirements'!$D$5:$D$57,B11)/'Mandatory ISMS requirements'!$D$58</f>
        <v>0</v>
      </c>
      <c r="E11" s="40">
        <f>COUNTIF('Annex A controls'!$J$5:$J$100,$B11)/93</f>
        <v>0</v>
      </c>
      <c r="F11" s="33"/>
      <c r="G11" s="33"/>
      <c r="H11" s="33"/>
      <c r="I11" s="33"/>
      <c r="J11" s="33"/>
      <c r="K11" s="33"/>
      <c r="L11" s="33"/>
      <c r="M11" s="33"/>
      <c r="N11" s="33"/>
      <c r="O11" s="35"/>
    </row>
    <row r="12" spans="1:26" s="23" customFormat="1" ht="41.5" customHeight="1" x14ac:dyDescent="0.25">
      <c r="B12" s="44" t="s">
        <v>28</v>
      </c>
      <c r="C12" s="39" t="s">
        <v>48</v>
      </c>
      <c r="D12" s="58">
        <f>COUNTIF('Mandatory ISMS requirements'!$D$5:$D$57,B12)/'Mandatory ISMS requirements'!$D$58</f>
        <v>0.20689655172413793</v>
      </c>
      <c r="E12" s="40">
        <f>COUNTIF('Annex A controls'!$J$5:$J$100,$B12)/93</f>
        <v>1</v>
      </c>
      <c r="F12" s="33"/>
      <c r="G12" s="33"/>
      <c r="H12" s="33"/>
      <c r="I12" s="33"/>
      <c r="J12" s="33"/>
      <c r="K12" s="33"/>
      <c r="L12" s="33"/>
      <c r="M12" s="33"/>
      <c r="N12" s="33"/>
      <c r="O12" s="35"/>
    </row>
    <row r="13" spans="1:26" s="23" customFormat="1" ht="48" x14ac:dyDescent="0.25">
      <c r="B13" s="44" t="s">
        <v>29</v>
      </c>
      <c r="C13" s="39" t="s">
        <v>49</v>
      </c>
      <c r="D13" s="58">
        <f>COUNTIF('Mandatory ISMS requirements'!$D$5:$D$57,B13)/'Mandatory ISMS requirements'!$D$58</f>
        <v>0.7931034482758621</v>
      </c>
      <c r="E13" s="40">
        <f>COUNTIF('Annex A controls'!$J$5:$J$100,$B13)/93</f>
        <v>0</v>
      </c>
      <c r="F13" s="33"/>
      <c r="G13" s="33"/>
      <c r="H13" s="33"/>
      <c r="I13" s="33"/>
      <c r="J13" s="33"/>
      <c r="K13" s="33"/>
      <c r="L13" s="33"/>
      <c r="M13" s="33"/>
      <c r="N13" s="33"/>
      <c r="O13" s="35"/>
    </row>
    <row r="14" spans="1:26" s="23" customFormat="1" ht="67" customHeight="1" x14ac:dyDescent="0.25">
      <c r="B14" s="45" t="s">
        <v>32</v>
      </c>
      <c r="C14" s="39" t="s">
        <v>50</v>
      </c>
      <c r="D14" s="58">
        <f>COUNTIF('Mandatory ISMS requirements'!$D$5:$D$57,B14)/'Mandatory ISMS requirements'!$D$58</f>
        <v>0</v>
      </c>
      <c r="E14" s="40">
        <f>COUNTIF('Annex A controls'!$J$5:$J$100,$B14)/93</f>
        <v>0</v>
      </c>
      <c r="F14" s="33"/>
      <c r="G14" s="33"/>
      <c r="H14" s="33"/>
      <c r="I14" s="33"/>
      <c r="J14" s="33"/>
      <c r="K14" s="33"/>
      <c r="L14" s="33"/>
      <c r="M14" s="33"/>
      <c r="N14" s="33"/>
      <c r="O14" s="35"/>
    </row>
    <row r="15" spans="1:26" s="23" customFormat="1" ht="21" x14ac:dyDescent="0.25">
      <c r="B15" s="46"/>
      <c r="C15" s="33"/>
      <c r="D15" s="33"/>
      <c r="E15" s="33"/>
      <c r="F15" s="33"/>
      <c r="G15" s="33"/>
      <c r="H15" s="33"/>
      <c r="I15" s="33"/>
      <c r="J15" s="33"/>
      <c r="K15" s="33"/>
      <c r="L15" s="33"/>
      <c r="M15" s="33"/>
      <c r="N15" s="33"/>
      <c r="O15" s="35"/>
    </row>
    <row r="16" spans="1:26" s="23" customFormat="1" ht="21" x14ac:dyDescent="0.25">
      <c r="B16" s="46"/>
      <c r="C16" s="33"/>
      <c r="D16" s="33"/>
      <c r="E16" s="33"/>
      <c r="F16" s="33"/>
      <c r="G16" s="33"/>
      <c r="H16" s="33"/>
      <c r="I16" s="33"/>
      <c r="J16" s="33"/>
      <c r="K16" s="33"/>
      <c r="L16" s="33"/>
      <c r="M16" s="33"/>
      <c r="N16" s="33"/>
      <c r="O16" s="35"/>
    </row>
    <row r="17" spans="2:15" s="23" customFormat="1" x14ac:dyDescent="0.25">
      <c r="B17" s="34"/>
      <c r="C17" s="33"/>
      <c r="D17" s="33"/>
      <c r="E17" s="33"/>
      <c r="F17" s="33"/>
      <c r="G17" s="33"/>
      <c r="H17" s="33"/>
      <c r="I17" s="33"/>
      <c r="J17" s="33"/>
      <c r="K17" s="33"/>
      <c r="L17" s="33"/>
      <c r="M17" s="33"/>
      <c r="N17" s="33"/>
      <c r="O17" s="35"/>
    </row>
    <row r="18" spans="2:15" s="23" customFormat="1" x14ac:dyDescent="0.25">
      <c r="B18" s="34"/>
      <c r="C18" s="33"/>
      <c r="D18" s="33"/>
      <c r="E18" s="33"/>
      <c r="F18" s="33"/>
      <c r="G18" s="33"/>
      <c r="H18" s="33"/>
      <c r="I18" s="33"/>
      <c r="J18" s="33"/>
      <c r="K18" s="33"/>
      <c r="L18" s="33"/>
      <c r="M18" s="33"/>
      <c r="N18" s="33"/>
      <c r="O18" s="35"/>
    </row>
    <row r="19" spans="2:15" s="23" customFormat="1" x14ac:dyDescent="0.25">
      <c r="B19" s="34"/>
      <c r="C19" s="33"/>
      <c r="D19" s="33"/>
      <c r="E19" s="33"/>
      <c r="F19" s="33"/>
      <c r="G19" s="33"/>
      <c r="H19" s="33"/>
      <c r="I19" s="33"/>
      <c r="J19" s="33"/>
      <c r="K19" s="33"/>
      <c r="L19" s="33"/>
      <c r="M19" s="33"/>
      <c r="N19" s="33"/>
      <c r="O19" s="35"/>
    </row>
    <row r="20" spans="2:15" s="23" customFormat="1" x14ac:dyDescent="0.25">
      <c r="B20" s="34"/>
      <c r="C20" s="33"/>
      <c r="D20" s="33"/>
      <c r="E20" s="33"/>
      <c r="F20" s="33"/>
      <c r="G20" s="33"/>
      <c r="H20" s="33"/>
      <c r="I20" s="33"/>
      <c r="J20" s="33"/>
      <c r="K20" s="33"/>
      <c r="L20" s="33"/>
      <c r="M20" s="33"/>
      <c r="N20" s="33"/>
      <c r="O20" s="35"/>
    </row>
    <row r="21" spans="2:15" s="23" customFormat="1" x14ac:dyDescent="0.25">
      <c r="B21" s="34"/>
      <c r="C21" s="33"/>
      <c r="D21" s="33"/>
      <c r="E21" s="33"/>
      <c r="F21" s="33"/>
      <c r="G21" s="33"/>
      <c r="H21" s="33"/>
      <c r="I21" s="33"/>
      <c r="J21" s="33"/>
      <c r="K21" s="33"/>
      <c r="L21" s="33"/>
      <c r="M21" s="33"/>
      <c r="N21" s="33"/>
      <c r="O21" s="35"/>
    </row>
    <row r="22" spans="2:15" s="23" customFormat="1" x14ac:dyDescent="0.25">
      <c r="B22" s="34"/>
      <c r="C22" s="33"/>
      <c r="D22" s="33"/>
      <c r="E22" s="33"/>
      <c r="F22" s="33"/>
      <c r="G22" s="33"/>
      <c r="H22" s="33"/>
      <c r="I22" s="33"/>
      <c r="J22" s="33"/>
      <c r="K22" s="33"/>
      <c r="L22" s="33"/>
      <c r="M22" s="33"/>
      <c r="N22" s="33"/>
      <c r="O22" s="35"/>
    </row>
    <row r="23" spans="2:15" s="23" customFormat="1" x14ac:dyDescent="0.25">
      <c r="B23" s="34"/>
      <c r="C23" s="33"/>
      <c r="D23" s="33"/>
      <c r="E23" s="33"/>
      <c r="F23" s="33"/>
      <c r="G23" s="33"/>
      <c r="H23" s="33"/>
      <c r="I23" s="33"/>
      <c r="J23" s="33"/>
      <c r="K23" s="33"/>
      <c r="L23" s="33"/>
      <c r="M23" s="33"/>
      <c r="N23" s="33"/>
      <c r="O23" s="35"/>
    </row>
    <row r="24" spans="2:15" s="23" customFormat="1" x14ac:dyDescent="0.25">
      <c r="B24" s="34"/>
      <c r="C24" s="33"/>
      <c r="D24" s="33"/>
      <c r="E24" s="33"/>
      <c r="F24" s="33"/>
      <c r="G24" s="33"/>
      <c r="H24" s="33"/>
      <c r="I24" s="33"/>
      <c r="J24" s="33"/>
      <c r="K24" s="33"/>
      <c r="L24" s="33"/>
      <c r="M24" s="33"/>
      <c r="N24" s="33"/>
      <c r="O24" s="35"/>
    </row>
    <row r="25" spans="2:15" s="23" customFormat="1" x14ac:dyDescent="0.25">
      <c r="B25" s="34"/>
      <c r="C25" s="33"/>
      <c r="D25" s="33"/>
      <c r="E25" s="33"/>
      <c r="F25" s="33"/>
      <c r="G25" s="33"/>
      <c r="H25" s="33"/>
      <c r="I25" s="33"/>
      <c r="J25" s="33"/>
      <c r="K25" s="33"/>
      <c r="L25" s="33"/>
      <c r="M25" s="33"/>
      <c r="N25" s="33"/>
      <c r="O25" s="35"/>
    </row>
    <row r="26" spans="2:15" s="23" customFormat="1" x14ac:dyDescent="0.25">
      <c r="B26" s="34"/>
      <c r="C26" s="33"/>
      <c r="D26" s="33"/>
      <c r="E26" s="33"/>
      <c r="F26" s="33"/>
      <c r="G26" s="33"/>
      <c r="H26" s="33"/>
      <c r="I26" s="33"/>
      <c r="J26" s="33"/>
      <c r="K26" s="33"/>
      <c r="L26" s="33"/>
      <c r="M26" s="33"/>
      <c r="N26" s="33"/>
      <c r="O26" s="35"/>
    </row>
    <row r="27" spans="2:15" s="23" customFormat="1" x14ac:dyDescent="0.25">
      <c r="B27" s="34"/>
      <c r="C27" s="33"/>
      <c r="D27" s="33"/>
      <c r="E27" s="33"/>
      <c r="F27" s="33"/>
      <c r="G27" s="33"/>
      <c r="H27" s="33"/>
      <c r="I27" s="33"/>
      <c r="J27" s="33"/>
      <c r="K27" s="33"/>
      <c r="L27" s="33"/>
      <c r="M27" s="33"/>
      <c r="N27" s="33"/>
      <c r="O27" s="35"/>
    </row>
    <row r="28" spans="2:15" s="23" customFormat="1" x14ac:dyDescent="0.25">
      <c r="B28" s="34"/>
      <c r="C28" s="33"/>
      <c r="D28" s="33"/>
      <c r="E28" s="33"/>
      <c r="F28" s="33"/>
      <c r="G28" s="33"/>
      <c r="H28" s="33"/>
      <c r="I28" s="33"/>
      <c r="J28" s="33"/>
      <c r="K28" s="33"/>
      <c r="L28" s="33"/>
      <c r="M28" s="33"/>
      <c r="N28" s="33"/>
      <c r="O28" s="35"/>
    </row>
    <row r="29" spans="2:15" s="23" customFormat="1" x14ac:dyDescent="0.25">
      <c r="B29" s="34"/>
      <c r="C29" s="33"/>
      <c r="D29" s="33"/>
      <c r="E29" s="33"/>
      <c r="F29" s="33"/>
      <c r="G29" s="33"/>
      <c r="H29" s="33"/>
      <c r="I29" s="33"/>
      <c r="J29" s="33"/>
      <c r="K29" s="33"/>
      <c r="L29" s="33"/>
      <c r="M29" s="33"/>
      <c r="N29" s="33"/>
      <c r="O29" s="35"/>
    </row>
    <row r="30" spans="2:15" s="23" customFormat="1" x14ac:dyDescent="0.25">
      <c r="B30" s="34"/>
      <c r="C30" s="33"/>
      <c r="D30" s="33"/>
      <c r="E30" s="33"/>
      <c r="F30" s="33"/>
      <c r="G30" s="33"/>
      <c r="H30" s="33"/>
      <c r="I30" s="33"/>
      <c r="J30" s="33"/>
      <c r="K30" s="33"/>
      <c r="L30" s="33"/>
      <c r="M30" s="33"/>
      <c r="N30" s="33"/>
      <c r="O30" s="35"/>
    </row>
    <row r="31" spans="2:15" s="23" customFormat="1" x14ac:dyDescent="0.25">
      <c r="B31" s="34"/>
      <c r="C31" s="33"/>
      <c r="D31" s="33"/>
      <c r="E31" s="33"/>
      <c r="F31" s="33"/>
      <c r="G31" s="33"/>
      <c r="H31" s="33"/>
      <c r="I31" s="33"/>
      <c r="J31" s="33"/>
      <c r="K31" s="33"/>
      <c r="L31" s="33"/>
      <c r="M31" s="33"/>
      <c r="N31" s="33"/>
      <c r="O31" s="35"/>
    </row>
    <row r="32" spans="2:15" s="23" customFormat="1" ht="13.5" thickBot="1" x14ac:dyDescent="0.3">
      <c r="B32" s="36"/>
      <c r="C32" s="37"/>
      <c r="D32" s="37"/>
      <c r="E32" s="37"/>
      <c r="F32" s="37"/>
      <c r="G32" s="37"/>
      <c r="H32" s="37"/>
      <c r="I32" s="37"/>
      <c r="J32" s="37"/>
      <c r="K32" s="37"/>
      <c r="L32" s="37"/>
      <c r="M32" s="37"/>
      <c r="N32" s="37"/>
      <c r="O32" s="38"/>
    </row>
    <row r="33" s="23" customFormat="1" x14ac:dyDescent="0.25"/>
    <row r="34" s="23" customFormat="1" x14ac:dyDescent="0.25"/>
    <row r="35" s="23" customFormat="1" x14ac:dyDescent="0.25"/>
    <row r="36" s="23" customFormat="1" x14ac:dyDescent="0.25"/>
    <row r="37" s="23" customFormat="1" x14ac:dyDescent="0.25"/>
    <row r="38" s="23" customFormat="1" x14ac:dyDescent="0.25"/>
    <row r="39" s="23" customFormat="1" x14ac:dyDescent="0.25"/>
    <row r="40" s="23" customFormat="1" x14ac:dyDescent="0.25"/>
    <row r="41" s="23" customFormat="1" x14ac:dyDescent="0.25"/>
    <row r="42" s="23" customFormat="1" x14ac:dyDescent="0.25"/>
    <row r="43" s="23" customFormat="1" x14ac:dyDescent="0.25"/>
    <row r="44" s="23" customFormat="1" x14ac:dyDescent="0.25"/>
    <row r="45" s="23" customFormat="1" x14ac:dyDescent="0.25"/>
    <row r="46" s="23" customFormat="1" x14ac:dyDescent="0.25"/>
    <row r="47" s="23" customFormat="1" x14ac:dyDescent="0.25"/>
    <row r="48" s="23" customFormat="1" x14ac:dyDescent="0.25"/>
    <row r="49" s="23" customFormat="1" x14ac:dyDescent="0.25"/>
    <row r="50" s="23" customFormat="1" x14ac:dyDescent="0.25"/>
    <row r="51" s="23" customFormat="1" x14ac:dyDescent="0.25"/>
    <row r="52" s="23" customFormat="1" x14ac:dyDescent="0.25"/>
    <row r="53" s="23" customFormat="1" x14ac:dyDescent="0.25"/>
    <row r="54" s="23" customFormat="1" x14ac:dyDescent="0.25"/>
    <row r="55" s="23" customFormat="1" x14ac:dyDescent="0.25"/>
    <row r="56" s="23" customFormat="1" x14ac:dyDescent="0.25"/>
    <row r="57" s="23" customFormat="1" x14ac:dyDescent="0.25"/>
    <row r="58" s="23" customFormat="1" x14ac:dyDescent="0.25"/>
    <row r="59" s="23" customFormat="1" x14ac:dyDescent="0.25"/>
    <row r="60" s="23" customFormat="1" x14ac:dyDescent="0.25"/>
    <row r="61" s="23" customFormat="1" x14ac:dyDescent="0.25"/>
    <row r="62" s="23" customFormat="1" x14ac:dyDescent="0.25"/>
    <row r="63" s="23" customFormat="1" x14ac:dyDescent="0.25"/>
    <row r="64" s="23" customFormat="1" x14ac:dyDescent="0.25"/>
    <row r="65" s="23" customFormat="1" x14ac:dyDescent="0.25"/>
    <row r="66" s="23" customFormat="1" x14ac:dyDescent="0.25"/>
    <row r="67" s="23" customFormat="1" x14ac:dyDescent="0.25"/>
    <row r="68" s="23" customFormat="1" x14ac:dyDescent="0.25"/>
    <row r="69" s="23" customFormat="1" x14ac:dyDescent="0.25"/>
    <row r="70" s="23" customFormat="1" x14ac:dyDescent="0.25"/>
    <row r="71" s="23" customFormat="1" x14ac:dyDescent="0.25"/>
    <row r="72" s="23" customFormat="1" x14ac:dyDescent="0.25"/>
    <row r="73" s="23" customFormat="1" x14ac:dyDescent="0.25"/>
    <row r="74" s="23" customFormat="1" x14ac:dyDescent="0.25"/>
    <row r="75" s="23" customFormat="1" x14ac:dyDescent="0.25"/>
    <row r="76" s="23" customFormat="1" x14ac:dyDescent="0.25"/>
    <row r="77" s="23" customFormat="1" x14ac:dyDescent="0.25"/>
    <row r="78" s="23" customFormat="1" x14ac:dyDescent="0.25"/>
    <row r="79" s="23" customFormat="1" x14ac:dyDescent="0.25"/>
    <row r="80" s="23" customFormat="1" x14ac:dyDescent="0.25"/>
    <row r="81" s="23" customFormat="1" x14ac:dyDescent="0.25"/>
    <row r="82" s="23" customFormat="1" x14ac:dyDescent="0.25"/>
    <row r="83" s="23" customFormat="1" x14ac:dyDescent="0.25"/>
    <row r="84" s="23" customFormat="1" x14ac:dyDescent="0.25"/>
    <row r="85" s="23" customFormat="1" x14ac:dyDescent="0.25"/>
    <row r="86" s="23" customFormat="1" x14ac:dyDescent="0.25"/>
    <row r="87" s="23" customFormat="1" x14ac:dyDescent="0.25"/>
    <row r="88" s="23" customFormat="1" x14ac:dyDescent="0.25"/>
    <row r="89" s="23" customFormat="1" x14ac:dyDescent="0.25"/>
    <row r="90" s="23" customFormat="1" x14ac:dyDescent="0.25"/>
    <row r="91" s="23" customFormat="1" x14ac:dyDescent="0.25"/>
    <row r="92" s="23" customFormat="1" x14ac:dyDescent="0.25"/>
    <row r="93" s="23" customFormat="1" x14ac:dyDescent="0.25"/>
    <row r="94" s="23" customFormat="1" x14ac:dyDescent="0.25"/>
    <row r="95" s="23" customFormat="1" x14ac:dyDescent="0.25"/>
    <row r="96" s="23" customFormat="1" x14ac:dyDescent="0.25"/>
    <row r="97" s="23" customFormat="1" x14ac:dyDescent="0.25"/>
    <row r="98" s="23" customFormat="1" x14ac:dyDescent="0.25"/>
    <row r="99" s="23" customFormat="1" x14ac:dyDescent="0.25"/>
    <row r="100" s="23" customFormat="1" x14ac:dyDescent="0.25"/>
    <row r="101" s="23" customFormat="1" x14ac:dyDescent="0.25"/>
    <row r="102" s="23" customFormat="1" x14ac:dyDescent="0.25"/>
    <row r="103" s="23" customFormat="1" x14ac:dyDescent="0.25"/>
    <row r="104" s="23" customFormat="1" x14ac:dyDescent="0.25"/>
    <row r="105" s="23" customFormat="1" x14ac:dyDescent="0.25"/>
    <row r="106" s="23" customFormat="1" x14ac:dyDescent="0.25"/>
    <row r="107" s="23" customFormat="1" x14ac:dyDescent="0.25"/>
    <row r="108" s="23" customFormat="1" x14ac:dyDescent="0.25"/>
    <row r="109" s="23" customFormat="1" x14ac:dyDescent="0.25"/>
    <row r="110" s="23" customFormat="1" x14ac:dyDescent="0.25"/>
    <row r="111" s="23" customFormat="1" x14ac:dyDescent="0.25"/>
    <row r="112" s="23" customFormat="1" x14ac:dyDescent="0.25"/>
    <row r="113" s="23" customFormat="1" x14ac:dyDescent="0.25"/>
    <row r="114" s="23" customFormat="1" x14ac:dyDescent="0.25"/>
    <row r="115" s="23" customFormat="1" x14ac:dyDescent="0.25"/>
    <row r="116" s="23" customFormat="1" x14ac:dyDescent="0.25"/>
    <row r="117" s="23" customFormat="1" x14ac:dyDescent="0.25"/>
    <row r="118" s="23" customFormat="1" x14ac:dyDescent="0.25"/>
    <row r="119" s="23" customFormat="1" x14ac:dyDescent="0.25"/>
    <row r="120" s="23" customFormat="1" x14ac:dyDescent="0.25"/>
    <row r="121" s="23" customFormat="1" x14ac:dyDescent="0.25"/>
    <row r="122" s="23" customFormat="1" x14ac:dyDescent="0.25"/>
    <row r="123" s="23" customFormat="1" x14ac:dyDescent="0.25"/>
    <row r="124" s="23" customFormat="1" x14ac:dyDescent="0.25"/>
    <row r="125" s="23" customFormat="1" x14ac:dyDescent="0.25"/>
    <row r="126" s="23" customFormat="1" x14ac:dyDescent="0.25"/>
    <row r="127" s="23" customFormat="1" x14ac:dyDescent="0.25"/>
    <row r="128" s="23" customFormat="1" x14ac:dyDescent="0.25"/>
    <row r="129" s="23" customFormat="1" x14ac:dyDescent="0.25"/>
    <row r="130" s="23" customFormat="1" x14ac:dyDescent="0.25"/>
    <row r="131" s="23" customFormat="1" x14ac:dyDescent="0.25"/>
    <row r="132" s="23" customFormat="1" x14ac:dyDescent="0.25"/>
    <row r="133" s="23" customFormat="1" x14ac:dyDescent="0.25"/>
    <row r="134" s="23" customFormat="1" x14ac:dyDescent="0.25"/>
    <row r="135" s="23" customFormat="1" x14ac:dyDescent="0.25"/>
    <row r="136" s="23" customFormat="1" x14ac:dyDescent="0.25"/>
    <row r="137" s="23" customFormat="1" x14ac:dyDescent="0.25"/>
    <row r="138" s="23" customFormat="1" x14ac:dyDescent="0.25"/>
    <row r="139" s="23" customFormat="1" x14ac:dyDescent="0.25"/>
    <row r="140" s="23" customFormat="1" x14ac:dyDescent="0.25"/>
    <row r="141" s="23" customFormat="1" x14ac:dyDescent="0.25"/>
    <row r="142" s="23" customFormat="1" x14ac:dyDescent="0.25"/>
    <row r="143" s="23" customFormat="1" x14ac:dyDescent="0.25"/>
    <row r="144" s="23" customFormat="1" x14ac:dyDescent="0.25"/>
    <row r="145" s="23" customFormat="1" x14ac:dyDescent="0.25"/>
    <row r="146" s="23" customFormat="1" x14ac:dyDescent="0.25"/>
    <row r="147" s="23" customFormat="1" x14ac:dyDescent="0.25"/>
    <row r="148" s="23" customFormat="1" x14ac:dyDescent="0.25"/>
    <row r="149" s="23" customFormat="1" x14ac:dyDescent="0.25"/>
    <row r="150" s="23" customFormat="1" x14ac:dyDescent="0.25"/>
    <row r="151" s="23" customFormat="1" x14ac:dyDescent="0.25"/>
    <row r="152" s="23" customFormat="1" x14ac:dyDescent="0.25"/>
    <row r="153" s="23" customFormat="1" x14ac:dyDescent="0.25"/>
    <row r="154" s="23" customFormat="1" x14ac:dyDescent="0.25"/>
    <row r="155" s="23" customFormat="1" x14ac:dyDescent="0.25"/>
    <row r="156" s="23" customFormat="1" x14ac:dyDescent="0.25"/>
    <row r="157" s="23" customFormat="1" x14ac:dyDescent="0.25"/>
    <row r="158" s="23" customFormat="1" x14ac:dyDescent="0.25"/>
    <row r="159" s="23" customFormat="1" x14ac:dyDescent="0.25"/>
    <row r="160" s="23" customFormat="1" x14ac:dyDescent="0.25"/>
    <row r="161" s="23" customFormat="1" x14ac:dyDescent="0.25"/>
    <row r="162" s="23" customFormat="1" x14ac:dyDescent="0.25"/>
    <row r="163" s="23" customFormat="1" x14ac:dyDescent="0.25"/>
    <row r="164" s="23" customFormat="1" x14ac:dyDescent="0.25"/>
    <row r="165" s="23" customFormat="1" x14ac:dyDescent="0.25"/>
    <row r="166" s="23" customFormat="1" x14ac:dyDescent="0.25"/>
    <row r="167" s="23" customFormat="1" x14ac:dyDescent="0.25"/>
    <row r="168" s="23" customFormat="1" x14ac:dyDescent="0.25"/>
    <row r="169" s="23" customFormat="1" x14ac:dyDescent="0.25"/>
    <row r="170" s="23" customFormat="1" x14ac:dyDescent="0.25"/>
    <row r="171" s="23" customFormat="1" x14ac:dyDescent="0.25"/>
    <row r="172" s="23" customFormat="1" x14ac:dyDescent="0.25"/>
    <row r="173" s="23" customFormat="1" x14ac:dyDescent="0.25"/>
    <row r="174" s="23" customFormat="1" x14ac:dyDescent="0.25"/>
    <row r="175" s="23" customFormat="1" x14ac:dyDescent="0.25"/>
    <row r="176" s="23" customFormat="1" x14ac:dyDescent="0.25"/>
    <row r="177" s="23" customFormat="1" x14ac:dyDescent="0.25"/>
    <row r="178" s="23" customFormat="1" x14ac:dyDescent="0.25"/>
    <row r="179" s="23" customFormat="1" x14ac:dyDescent="0.25"/>
    <row r="180" s="23" customFormat="1" x14ac:dyDescent="0.25"/>
    <row r="181" s="23" customFormat="1" x14ac:dyDescent="0.25"/>
    <row r="182" s="23" customFormat="1" x14ac:dyDescent="0.25"/>
    <row r="183" s="23" customFormat="1" x14ac:dyDescent="0.25"/>
    <row r="184" s="23" customFormat="1" x14ac:dyDescent="0.25"/>
    <row r="185" s="23" customFormat="1" x14ac:dyDescent="0.25"/>
    <row r="186" s="23" customFormat="1" x14ac:dyDescent="0.25"/>
    <row r="187" s="23" customFormat="1" x14ac:dyDescent="0.25"/>
    <row r="188" s="23" customFormat="1" x14ac:dyDescent="0.25"/>
    <row r="189" s="23" customFormat="1" x14ac:dyDescent="0.25"/>
    <row r="190" s="23" customFormat="1" x14ac:dyDescent="0.25"/>
    <row r="191" s="23" customFormat="1" x14ac:dyDescent="0.25"/>
    <row r="192" s="23" customFormat="1" x14ac:dyDescent="0.25"/>
    <row r="193" s="23" customFormat="1" x14ac:dyDescent="0.25"/>
    <row r="194" s="23" customFormat="1" x14ac:dyDescent="0.25"/>
    <row r="195" s="23" customFormat="1" x14ac:dyDescent="0.25"/>
    <row r="196" s="23" customFormat="1" x14ac:dyDescent="0.25"/>
    <row r="197" s="23" customFormat="1" x14ac:dyDescent="0.25"/>
    <row r="198" s="23" customFormat="1" x14ac:dyDescent="0.25"/>
    <row r="199" s="23" customFormat="1" x14ac:dyDescent="0.25"/>
    <row r="200" s="23" customFormat="1" x14ac:dyDescent="0.25"/>
    <row r="201" s="23" customFormat="1" x14ac:dyDescent="0.25"/>
    <row r="202" s="23" customFormat="1" x14ac:dyDescent="0.25"/>
    <row r="203" s="23" customFormat="1" x14ac:dyDescent="0.25"/>
    <row r="204" s="23" customFormat="1" x14ac:dyDescent="0.25"/>
    <row r="205" s="23" customFormat="1" x14ac:dyDescent="0.25"/>
    <row r="206" s="23" customFormat="1" x14ac:dyDescent="0.25"/>
    <row r="207" s="23" customFormat="1" x14ac:dyDescent="0.25"/>
    <row r="208" s="23" customFormat="1" x14ac:dyDescent="0.25"/>
    <row r="209" s="23" customFormat="1" x14ac:dyDescent="0.25"/>
    <row r="210" s="23" customFormat="1" x14ac:dyDescent="0.25"/>
    <row r="211" s="23" customFormat="1" x14ac:dyDescent="0.25"/>
    <row r="212" s="23" customFormat="1" x14ac:dyDescent="0.25"/>
    <row r="213" s="23" customFormat="1" x14ac:dyDescent="0.25"/>
    <row r="214" s="23" customFormat="1" x14ac:dyDescent="0.25"/>
    <row r="215" s="23" customFormat="1" x14ac:dyDescent="0.25"/>
    <row r="216" s="23" customFormat="1" x14ac:dyDescent="0.25"/>
    <row r="217" s="23" customFormat="1" x14ac:dyDescent="0.25"/>
    <row r="218" s="23" customFormat="1" x14ac:dyDescent="0.25"/>
    <row r="219" s="23" customFormat="1" x14ac:dyDescent="0.25"/>
    <row r="220" s="23" customFormat="1" x14ac:dyDescent="0.25"/>
    <row r="221" s="23" customFormat="1" x14ac:dyDescent="0.25"/>
    <row r="222" s="23" customFormat="1" x14ac:dyDescent="0.25"/>
    <row r="223" s="23" customFormat="1" x14ac:dyDescent="0.25"/>
    <row r="224" s="23" customFormat="1" x14ac:dyDescent="0.25"/>
    <row r="225" s="23" customFormat="1" x14ac:dyDescent="0.25"/>
    <row r="226" s="23" customFormat="1" x14ac:dyDescent="0.25"/>
    <row r="227" s="23" customFormat="1" x14ac:dyDescent="0.25"/>
    <row r="228" s="23" customFormat="1" x14ac:dyDescent="0.25"/>
    <row r="229" s="23" customFormat="1" x14ac:dyDescent="0.25"/>
    <row r="230" s="23" customFormat="1" x14ac:dyDescent="0.25"/>
    <row r="231" s="23" customFormat="1" x14ac:dyDescent="0.25"/>
    <row r="232" s="23" customFormat="1" x14ac:dyDescent="0.25"/>
    <row r="233" s="23" customFormat="1" x14ac:dyDescent="0.25"/>
    <row r="234" s="23" customFormat="1" x14ac:dyDescent="0.25"/>
    <row r="235" s="23" customFormat="1" x14ac:dyDescent="0.25"/>
    <row r="236" s="23" customFormat="1" x14ac:dyDescent="0.25"/>
    <row r="237" s="23" customFormat="1" x14ac:dyDescent="0.25"/>
    <row r="238" s="23" customFormat="1" x14ac:dyDescent="0.25"/>
    <row r="239" s="23" customFormat="1" x14ac:dyDescent="0.25"/>
    <row r="240" s="23" customFormat="1" x14ac:dyDescent="0.25"/>
    <row r="241" s="23" customFormat="1" x14ac:dyDescent="0.25"/>
    <row r="242" s="23" customFormat="1" x14ac:dyDescent="0.25"/>
    <row r="243" s="23" customFormat="1" x14ac:dyDescent="0.25"/>
    <row r="244" s="23" customFormat="1" x14ac:dyDescent="0.25"/>
    <row r="245" s="23" customFormat="1" x14ac:dyDescent="0.25"/>
    <row r="246" s="23" customFormat="1" x14ac:dyDescent="0.25"/>
    <row r="247" s="23" customFormat="1" x14ac:dyDescent="0.25"/>
    <row r="248" s="23" customFormat="1" x14ac:dyDescent="0.25"/>
    <row r="249" s="23" customFormat="1" x14ac:dyDescent="0.25"/>
    <row r="250" s="23" customFormat="1" x14ac:dyDescent="0.25"/>
    <row r="251" s="23" customFormat="1" x14ac:dyDescent="0.25"/>
    <row r="252" s="23" customFormat="1" x14ac:dyDescent="0.25"/>
    <row r="253" s="23" customFormat="1" x14ac:dyDescent="0.25"/>
    <row r="254" s="23" customFormat="1" x14ac:dyDescent="0.25"/>
    <row r="255" s="23" customFormat="1" x14ac:dyDescent="0.25"/>
    <row r="256" s="23" customFormat="1" x14ac:dyDescent="0.25"/>
    <row r="257" s="23" customFormat="1" x14ac:dyDescent="0.25"/>
    <row r="258" s="23" customFormat="1" x14ac:dyDescent="0.25"/>
    <row r="259" s="23" customFormat="1" x14ac:dyDescent="0.25"/>
    <row r="260" s="23" customFormat="1" x14ac:dyDescent="0.25"/>
    <row r="261" s="23" customFormat="1" x14ac:dyDescent="0.25"/>
    <row r="262" s="23" customFormat="1" x14ac:dyDescent="0.25"/>
    <row r="263" s="23" customFormat="1" x14ac:dyDescent="0.25"/>
    <row r="264" s="23" customFormat="1" x14ac:dyDescent="0.25"/>
    <row r="265" s="23" customFormat="1" x14ac:dyDescent="0.25"/>
    <row r="266" s="23" customFormat="1" x14ac:dyDescent="0.25"/>
    <row r="267" s="23" customFormat="1" x14ac:dyDescent="0.25"/>
    <row r="268" s="23" customFormat="1" x14ac:dyDescent="0.25"/>
    <row r="269" s="23" customFormat="1" x14ac:dyDescent="0.25"/>
    <row r="270" s="23" customFormat="1" x14ac:dyDescent="0.25"/>
    <row r="271" s="23" customFormat="1" x14ac:dyDescent="0.25"/>
    <row r="272" s="23" customFormat="1" x14ac:dyDescent="0.25"/>
    <row r="273" s="23" customFormat="1" x14ac:dyDescent="0.25"/>
    <row r="274" s="23" customFormat="1" x14ac:dyDescent="0.25"/>
    <row r="275" s="23" customFormat="1" x14ac:dyDescent="0.25"/>
    <row r="276" s="23" customFormat="1" x14ac:dyDescent="0.25"/>
    <row r="277" s="23" customFormat="1" x14ac:dyDescent="0.25"/>
    <row r="278" s="23" customFormat="1" x14ac:dyDescent="0.25"/>
    <row r="279" s="23" customFormat="1" x14ac:dyDescent="0.25"/>
    <row r="280" s="23" customFormat="1" x14ac:dyDescent="0.25"/>
    <row r="281" s="23" customFormat="1" x14ac:dyDescent="0.25"/>
    <row r="282" s="23" customFormat="1" x14ac:dyDescent="0.25"/>
    <row r="283" s="23" customFormat="1" x14ac:dyDescent="0.25"/>
    <row r="284" s="23" customFormat="1" x14ac:dyDescent="0.25"/>
    <row r="285" s="23" customFormat="1" x14ac:dyDescent="0.25"/>
    <row r="286" s="23" customFormat="1" x14ac:dyDescent="0.25"/>
    <row r="287" s="23" customFormat="1" x14ac:dyDescent="0.25"/>
    <row r="288" s="23" customFormat="1" x14ac:dyDescent="0.25"/>
    <row r="289" s="23" customFormat="1" x14ac:dyDescent="0.25"/>
    <row r="290" s="23" customFormat="1" x14ac:dyDescent="0.25"/>
    <row r="291" s="23" customFormat="1" x14ac:dyDescent="0.25"/>
    <row r="292" s="23" customFormat="1" x14ac:dyDescent="0.25"/>
    <row r="293" s="23" customFormat="1" x14ac:dyDescent="0.25"/>
    <row r="294" s="23" customFormat="1" x14ac:dyDescent="0.25"/>
    <row r="295" s="23" customFormat="1" x14ac:dyDescent="0.25"/>
    <row r="296" s="23" customFormat="1" x14ac:dyDescent="0.25"/>
    <row r="297" s="23" customFormat="1" x14ac:dyDescent="0.25"/>
    <row r="298" s="23" customFormat="1" x14ac:dyDescent="0.25"/>
    <row r="299" s="23" customFormat="1" x14ac:dyDescent="0.25"/>
    <row r="300" s="23" customFormat="1" x14ac:dyDescent="0.25"/>
    <row r="301" s="23" customFormat="1" x14ac:dyDescent="0.25"/>
    <row r="302" s="23" customFormat="1" x14ac:dyDescent="0.25"/>
    <row r="303" s="23" customFormat="1" x14ac:dyDescent="0.25"/>
    <row r="304" s="23" customFormat="1" x14ac:dyDescent="0.25"/>
    <row r="305" s="23" customFormat="1" x14ac:dyDescent="0.25"/>
    <row r="306" s="23" customFormat="1" x14ac:dyDescent="0.25"/>
    <row r="307" s="23" customFormat="1" x14ac:dyDescent="0.25"/>
    <row r="308" s="23" customFormat="1" x14ac:dyDescent="0.25"/>
    <row r="309" s="23" customFormat="1" x14ac:dyDescent="0.25"/>
  </sheetData>
  <mergeCells count="1">
    <mergeCell ref="C2:E4"/>
  </mergeCells>
  <conditionalFormatting sqref="B7:B13">
    <cfRule type="cellIs" dxfId="149" priority="12" operator="equal">
      <formula>$B$13</formula>
    </cfRule>
    <cfRule type="cellIs" dxfId="148" priority="13" operator="equal">
      <formula>$B$12</formula>
    </cfRule>
    <cfRule type="cellIs" dxfId="147" priority="14" operator="equal">
      <formula>$B$11</formula>
    </cfRule>
    <cfRule type="cellIs" dxfId="146" priority="15" operator="equal">
      <formula>$B$10</formula>
    </cfRule>
    <cfRule type="cellIs" dxfId="145" priority="16" operator="equal">
      <formula>$B$9</formula>
    </cfRule>
    <cfRule type="cellIs" dxfId="144" priority="17" operator="equal">
      <formula>$B$8</formula>
    </cfRule>
    <cfRule type="cellIs" dxfId="143" priority="18" operator="equal">
      <formula>$B$7</formula>
    </cfRule>
    <cfRule type="containsText" dxfId="142" priority="19" operator="containsText" text="Initial">
      <formula>NOT(ISERROR(SEARCH("Initial",B7)))</formula>
    </cfRule>
    <cfRule type="containsText" dxfId="141" priority="20" operator="containsText" text="Nonexistent">
      <formula>NOT(ISERROR(SEARCH("Nonexistent",B7)))</formula>
    </cfRule>
  </conditionalFormatting>
  <conditionalFormatting sqref="B14">
    <cfRule type="cellIs" dxfId="140" priority="2" operator="equal">
      <formula>$B$13</formula>
    </cfRule>
    <cfRule type="cellIs" dxfId="139" priority="3" operator="equal">
      <formula>$B$12</formula>
    </cfRule>
    <cfRule type="cellIs" dxfId="138" priority="4" operator="equal">
      <formula>$B$11</formula>
    </cfRule>
    <cfRule type="cellIs" dxfId="137" priority="5" operator="equal">
      <formula>$B$10</formula>
    </cfRule>
    <cfRule type="cellIs" dxfId="136" priority="6" operator="equal">
      <formula>$B$9</formula>
    </cfRule>
    <cfRule type="cellIs" dxfId="135" priority="7" operator="equal">
      <formula>$B$8</formula>
    </cfRule>
    <cfRule type="cellIs" dxfId="134" priority="8" operator="equal">
      <formula>$B$7</formula>
    </cfRule>
    <cfRule type="containsText" dxfId="133" priority="9" operator="containsText" text="Initial">
      <formula>NOT(ISERROR(SEARCH("Initial",B14)))</formula>
    </cfRule>
    <cfRule type="containsText" dxfId="132" priority="10" operator="containsText" text="Nonexistent">
      <formula>NOT(ISERROR(SEARCH("Nonexistent",B14)))</formula>
    </cfRule>
  </conditionalFormatting>
  <conditionalFormatting sqref="B14">
    <cfRule type="cellIs" dxfId="131" priority="1" operator="equal">
      <formula>$B$14</formula>
    </cfRule>
  </conditionalFormatting>
  <conditionalFormatting sqref="B7:B13">
    <cfRule type="expression" dxfId="130" priority="21" stopIfTrue="1">
      <formula>_xludf.STYLE(VLOOKUP(B7,#REF!,2,0))</formula>
    </cfRule>
  </conditionalFormatting>
  <conditionalFormatting sqref="B14">
    <cfRule type="expression" dxfId="129" priority="11" stopIfTrue="1">
      <formula>_xludf.STYLE(VLOOKUP(B14,#REF!,2,0))</formula>
    </cfRule>
  </conditionalFormatting>
  <dataValidations count="1">
    <dataValidation operator="equal" allowBlank="1" showInputMessage="1" showErrorMessage="1" promptTitle="Select Control Scope" sqref="B7" xr:uid="{00000000-0002-0000-0300-000000000000}">
      <formula1>0</formula1>
      <formula2>0</formula2>
    </dataValidation>
  </dataValidations>
  <pageMargins left="0.7" right="0.7" top="0.75" bottom="0.75" header="0.3" footer="0.3"/>
  <pageSetup paperSize="9"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69"/>
  <sheetViews>
    <sheetView zoomScale="85" zoomScaleNormal="85" workbookViewId="0">
      <pane ySplit="2" topLeftCell="A31" activePane="bottomLeft" state="frozen"/>
      <selection pane="bottomLeft" activeCell="E57" sqref="E57"/>
    </sheetView>
  </sheetViews>
  <sheetFormatPr defaultColWidth="8.7265625" defaultRowHeight="15.5" x14ac:dyDescent="0.35"/>
  <cols>
    <col min="1" max="1" width="2" style="11" bestFit="1" customWidth="1"/>
    <col min="2" max="2" width="9.7265625" style="10" bestFit="1" customWidth="1"/>
    <col min="3" max="3" width="85.453125" style="24" bestFit="1" customWidth="1"/>
    <col min="4" max="4" width="14.54296875" style="11" bestFit="1" customWidth="1"/>
    <col min="5" max="5" width="57.7265625" style="11" customWidth="1"/>
    <col min="6" max="16384" width="8.7265625" style="11"/>
  </cols>
  <sheetData>
    <row r="1" spans="2:32" s="21" customFormat="1" ht="31.5" thickBot="1" x14ac:dyDescent="0.3">
      <c r="B1" s="104" t="s">
        <v>112</v>
      </c>
      <c r="C1" s="104"/>
      <c r="D1" s="104"/>
      <c r="E1" s="104"/>
    </row>
    <row r="2" spans="2:32" s="10" customFormat="1" ht="21" x14ac:dyDescent="0.5">
      <c r="B2" s="76" t="s">
        <v>47</v>
      </c>
      <c r="C2" s="77" t="s">
        <v>136</v>
      </c>
      <c r="D2" s="77" t="s">
        <v>0</v>
      </c>
      <c r="E2" s="78" t="s">
        <v>31</v>
      </c>
    </row>
    <row r="3" spans="2:32" s="48" customFormat="1" ht="21" x14ac:dyDescent="0.5">
      <c r="B3" s="87">
        <v>4</v>
      </c>
      <c r="C3" s="88" t="s">
        <v>34</v>
      </c>
      <c r="D3" s="90"/>
      <c r="E3" s="91"/>
    </row>
    <row r="4" spans="2:32" s="19" customFormat="1" x14ac:dyDescent="0.35">
      <c r="B4" s="79">
        <v>4.0999999999999996</v>
      </c>
      <c r="C4" s="80" t="s">
        <v>33</v>
      </c>
      <c r="D4" s="80"/>
      <c r="E4" s="81"/>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spans="2:32" s="18" customFormat="1" x14ac:dyDescent="0.25">
      <c r="B5" s="52">
        <v>4.0999999999999996</v>
      </c>
      <c r="C5" s="51" t="s">
        <v>113</v>
      </c>
      <c r="D5" s="30" t="s">
        <v>29</v>
      </c>
      <c r="E5" s="53"/>
    </row>
    <row r="6" spans="2:32" s="18" customFormat="1" x14ac:dyDescent="0.25">
      <c r="B6" s="52">
        <v>4.2</v>
      </c>
      <c r="C6" s="51" t="s">
        <v>114</v>
      </c>
      <c r="D6" s="30" t="s">
        <v>29</v>
      </c>
      <c r="E6" s="53"/>
    </row>
    <row r="7" spans="2:32" s="18" customFormat="1" x14ac:dyDescent="0.25">
      <c r="B7" s="52">
        <v>4.3</v>
      </c>
      <c r="C7" s="51" t="s">
        <v>115</v>
      </c>
      <c r="D7" s="30" t="s">
        <v>29</v>
      </c>
      <c r="E7" s="53"/>
    </row>
    <row r="8" spans="2:32" s="18" customFormat="1" x14ac:dyDescent="0.25">
      <c r="B8" s="52">
        <v>4.4000000000000004</v>
      </c>
      <c r="C8" s="51" t="s">
        <v>116</v>
      </c>
      <c r="D8" s="30" t="s">
        <v>29</v>
      </c>
      <c r="E8" s="53"/>
    </row>
    <row r="9" spans="2:32" s="48" customFormat="1" ht="21" x14ac:dyDescent="0.5">
      <c r="B9" s="87">
        <v>5</v>
      </c>
      <c r="C9" s="88" t="s">
        <v>1</v>
      </c>
      <c r="D9" s="88"/>
      <c r="E9" s="89"/>
    </row>
    <row r="10" spans="2:32" s="18" customFormat="1" x14ac:dyDescent="0.35">
      <c r="B10" s="79">
        <v>5.0999999999999996</v>
      </c>
      <c r="C10" s="82" t="s">
        <v>117</v>
      </c>
      <c r="D10" s="82"/>
      <c r="E10" s="82"/>
    </row>
    <row r="11" spans="2:32" s="18" customFormat="1" x14ac:dyDescent="0.25">
      <c r="B11" s="52">
        <v>5.0999999999999996</v>
      </c>
      <c r="C11" s="51" t="s">
        <v>133</v>
      </c>
      <c r="D11" s="30" t="s">
        <v>29</v>
      </c>
      <c r="E11" s="53"/>
    </row>
    <row r="12" spans="2:32" s="18" customFormat="1" x14ac:dyDescent="0.35">
      <c r="B12" s="79">
        <v>5.2</v>
      </c>
      <c r="C12" s="105" t="s">
        <v>2</v>
      </c>
      <c r="D12" s="106"/>
      <c r="E12" s="106"/>
    </row>
    <row r="13" spans="2:32" s="18" customFormat="1" x14ac:dyDescent="0.25">
      <c r="B13" s="52">
        <v>5.2</v>
      </c>
      <c r="C13" s="51" t="s">
        <v>134</v>
      </c>
      <c r="D13" s="30" t="s">
        <v>29</v>
      </c>
      <c r="E13" s="53"/>
    </row>
    <row r="14" spans="2:32" s="18" customFormat="1" x14ac:dyDescent="0.35">
      <c r="B14" s="79">
        <v>5.3</v>
      </c>
      <c r="C14" s="105" t="s">
        <v>118</v>
      </c>
      <c r="D14" s="106"/>
      <c r="E14" s="106"/>
    </row>
    <row r="15" spans="2:32" s="18" customFormat="1" x14ac:dyDescent="0.25">
      <c r="B15" s="52">
        <v>5.3</v>
      </c>
      <c r="C15" s="51" t="s">
        <v>135</v>
      </c>
      <c r="D15" s="30" t="s">
        <v>29</v>
      </c>
      <c r="E15" s="53"/>
    </row>
    <row r="16" spans="2:32" s="48" customFormat="1" ht="21" x14ac:dyDescent="0.5">
      <c r="B16" s="87">
        <v>6</v>
      </c>
      <c r="C16" s="88" t="s">
        <v>3</v>
      </c>
      <c r="D16" s="88"/>
      <c r="E16" s="89"/>
    </row>
    <row r="17" spans="2:32" s="19" customFormat="1" x14ac:dyDescent="0.35">
      <c r="B17" s="83">
        <v>6.1</v>
      </c>
      <c r="C17" s="84" t="s">
        <v>35</v>
      </c>
      <c r="D17" s="85"/>
      <c r="E17" s="86"/>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spans="2:32" s="18" customFormat="1" collapsed="1" x14ac:dyDescent="0.25">
      <c r="B18" s="52" t="s">
        <v>4</v>
      </c>
      <c r="C18" s="51" t="s">
        <v>36</v>
      </c>
      <c r="D18" s="30" t="s">
        <v>29</v>
      </c>
      <c r="E18" s="53"/>
    </row>
    <row r="19" spans="2:32" s="18" customFormat="1" collapsed="1" x14ac:dyDescent="0.25">
      <c r="B19" s="52" t="s">
        <v>5</v>
      </c>
      <c r="C19" s="51" t="s">
        <v>6</v>
      </c>
      <c r="D19" s="30" t="s">
        <v>29</v>
      </c>
      <c r="E19" s="53"/>
    </row>
    <row r="20" spans="2:32" s="18" customFormat="1" collapsed="1" x14ac:dyDescent="0.25">
      <c r="B20" s="52" t="s">
        <v>7</v>
      </c>
      <c r="C20" s="51" t="s">
        <v>8</v>
      </c>
      <c r="D20" s="30" t="s">
        <v>29</v>
      </c>
      <c r="E20" s="53"/>
    </row>
    <row r="21" spans="2:32" s="19" customFormat="1" x14ac:dyDescent="0.35">
      <c r="B21" s="83">
        <v>6.2</v>
      </c>
      <c r="C21" s="84" t="s">
        <v>120</v>
      </c>
      <c r="D21" s="85"/>
      <c r="E21" s="86"/>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2:32" s="18" customFormat="1" collapsed="1" x14ac:dyDescent="0.25">
      <c r="B22" s="52">
        <v>6.2</v>
      </c>
      <c r="C22" s="51" t="s">
        <v>120</v>
      </c>
      <c r="D22" s="30" t="s">
        <v>29</v>
      </c>
      <c r="E22" s="53"/>
    </row>
    <row r="23" spans="2:32" s="50" customFormat="1" ht="21" x14ac:dyDescent="0.5">
      <c r="B23" s="87">
        <v>7</v>
      </c>
      <c r="C23" s="88" t="s">
        <v>9</v>
      </c>
      <c r="D23" s="88"/>
      <c r="E23" s="8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row>
    <row r="24" spans="2:32" s="19" customFormat="1" x14ac:dyDescent="0.35">
      <c r="B24" s="83">
        <v>7.1</v>
      </c>
      <c r="C24" s="84" t="s">
        <v>10</v>
      </c>
      <c r="D24" s="85"/>
      <c r="E24" s="86"/>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spans="2:32" s="18" customFormat="1" collapsed="1" x14ac:dyDescent="0.25">
      <c r="B25" s="52">
        <v>7.1</v>
      </c>
      <c r="C25" s="51" t="s">
        <v>38</v>
      </c>
      <c r="D25" s="30" t="s">
        <v>29</v>
      </c>
      <c r="E25" s="53"/>
    </row>
    <row r="26" spans="2:32" s="19" customFormat="1" x14ac:dyDescent="0.35">
      <c r="B26" s="83">
        <v>7.2</v>
      </c>
      <c r="C26" s="84" t="s">
        <v>11</v>
      </c>
      <c r="D26" s="85"/>
      <c r="E26" s="86"/>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2:32" s="18" customFormat="1" collapsed="1" x14ac:dyDescent="0.25">
      <c r="B27" s="52">
        <v>7.2</v>
      </c>
      <c r="C27" s="51" t="s">
        <v>37</v>
      </c>
      <c r="D27" s="30" t="s">
        <v>29</v>
      </c>
      <c r="E27" s="53"/>
    </row>
    <row r="28" spans="2:32" s="19" customFormat="1" x14ac:dyDescent="0.35">
      <c r="B28" s="83">
        <v>7.3</v>
      </c>
      <c r="C28" s="84" t="s">
        <v>12</v>
      </c>
      <c r="D28" s="85"/>
      <c r="E28" s="86"/>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spans="2:32" s="18" customFormat="1" collapsed="1" x14ac:dyDescent="0.25">
      <c r="B29" s="52">
        <v>7.3</v>
      </c>
      <c r="C29" s="51" t="s">
        <v>122</v>
      </c>
      <c r="D29" s="30" t="s">
        <v>29</v>
      </c>
      <c r="E29" s="53"/>
    </row>
    <row r="30" spans="2:32" s="19" customFormat="1" x14ac:dyDescent="0.35">
      <c r="B30" s="83">
        <v>7.4</v>
      </c>
      <c r="C30" s="84" t="s">
        <v>13</v>
      </c>
      <c r="D30" s="85"/>
      <c r="E30" s="86"/>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spans="2:32" s="18" customFormat="1" collapsed="1" x14ac:dyDescent="0.25">
      <c r="B31" s="52">
        <v>7.4</v>
      </c>
      <c r="C31" s="51" t="s">
        <v>123</v>
      </c>
      <c r="D31" s="30" t="s">
        <v>29</v>
      </c>
      <c r="E31" s="53"/>
    </row>
    <row r="32" spans="2:32" s="19" customFormat="1" x14ac:dyDescent="0.35">
      <c r="B32" s="83">
        <v>7.5</v>
      </c>
      <c r="C32" s="84" t="s">
        <v>14</v>
      </c>
      <c r="D32" s="85"/>
      <c r="E32" s="86"/>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spans="2:32" s="18" customFormat="1" collapsed="1" x14ac:dyDescent="0.25">
      <c r="B33" s="52" t="s">
        <v>39</v>
      </c>
      <c r="C33" s="51" t="s">
        <v>124</v>
      </c>
      <c r="D33" s="30" t="s">
        <v>29</v>
      </c>
      <c r="E33" s="53"/>
    </row>
    <row r="34" spans="2:32" s="18" customFormat="1" ht="26" collapsed="1" x14ac:dyDescent="0.25">
      <c r="B34" s="52" t="s">
        <v>40</v>
      </c>
      <c r="C34" s="51" t="s">
        <v>125</v>
      </c>
      <c r="D34" s="30" t="s">
        <v>29</v>
      </c>
      <c r="E34" s="53"/>
    </row>
    <row r="35" spans="2:32" s="18" customFormat="1" collapsed="1" x14ac:dyDescent="0.25">
      <c r="B35" s="52" t="s">
        <v>41</v>
      </c>
      <c r="C35" s="51" t="s">
        <v>121</v>
      </c>
      <c r="D35" s="30" t="s">
        <v>29</v>
      </c>
      <c r="E35" s="53"/>
    </row>
    <row r="36" spans="2:32" s="50" customFormat="1" ht="21" x14ac:dyDescent="0.5">
      <c r="B36" s="87">
        <v>8</v>
      </c>
      <c r="C36" s="88" t="s">
        <v>15</v>
      </c>
      <c r="D36" s="88"/>
      <c r="E36" s="8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row>
    <row r="37" spans="2:32" s="19" customFormat="1" x14ac:dyDescent="0.35">
      <c r="B37" s="83">
        <v>8.1</v>
      </c>
      <c r="C37" s="84" t="s">
        <v>16</v>
      </c>
      <c r="D37" s="85"/>
      <c r="E37" s="86"/>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spans="2:32" s="18" customFormat="1" collapsed="1" x14ac:dyDescent="0.25">
      <c r="B38" s="52">
        <v>8.1</v>
      </c>
      <c r="C38" s="51" t="s">
        <v>137</v>
      </c>
      <c r="D38" s="30" t="s">
        <v>29</v>
      </c>
      <c r="E38" s="53"/>
    </row>
    <row r="39" spans="2:32" s="19" customFormat="1" x14ac:dyDescent="0.35">
      <c r="B39" s="83">
        <v>8.1999999999999993</v>
      </c>
      <c r="C39" s="84" t="s">
        <v>6</v>
      </c>
      <c r="D39" s="85"/>
      <c r="E39" s="86"/>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spans="2:32" s="18" customFormat="1" collapsed="1" x14ac:dyDescent="0.25">
      <c r="B40" s="52">
        <v>8.1999999999999993</v>
      </c>
      <c r="C40" s="51" t="s">
        <v>138</v>
      </c>
      <c r="D40" s="30" t="s">
        <v>29</v>
      </c>
      <c r="E40" s="53"/>
    </row>
    <row r="41" spans="2:32" s="19" customFormat="1" x14ac:dyDescent="0.35">
      <c r="B41" s="83">
        <v>8.3000000000000007</v>
      </c>
      <c r="C41" s="84" t="s">
        <v>8</v>
      </c>
      <c r="D41" s="85"/>
      <c r="E41" s="86"/>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spans="2:32" s="18" customFormat="1" collapsed="1" x14ac:dyDescent="0.25">
      <c r="B42" s="52">
        <v>8.3000000000000007</v>
      </c>
      <c r="C42" s="51" t="s">
        <v>139</v>
      </c>
      <c r="D42" s="30" t="s">
        <v>29</v>
      </c>
      <c r="E42" s="53"/>
    </row>
    <row r="43" spans="2:32" s="50" customFormat="1" ht="21" x14ac:dyDescent="0.5">
      <c r="B43" s="87">
        <v>9</v>
      </c>
      <c r="C43" s="88" t="s">
        <v>17</v>
      </c>
      <c r="D43" s="88"/>
      <c r="E43" s="89"/>
    </row>
    <row r="44" spans="2:32" s="19" customFormat="1" x14ac:dyDescent="0.35">
      <c r="B44" s="83">
        <v>9.1</v>
      </c>
      <c r="C44" s="84" t="s">
        <v>18</v>
      </c>
      <c r="D44" s="85"/>
      <c r="E44" s="86"/>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spans="2:32" s="18" customFormat="1" collapsed="1" x14ac:dyDescent="0.25">
      <c r="B45" s="52">
        <v>9.1</v>
      </c>
      <c r="C45" s="51" t="s">
        <v>140</v>
      </c>
      <c r="D45" s="30" t="s">
        <v>28</v>
      </c>
      <c r="E45" s="53"/>
    </row>
    <row r="46" spans="2:32" s="19" customFormat="1" x14ac:dyDescent="0.35">
      <c r="B46" s="83">
        <v>9.1999999999999993</v>
      </c>
      <c r="C46" s="84" t="s">
        <v>19</v>
      </c>
      <c r="D46" s="85"/>
      <c r="E46" s="86"/>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2:32" s="19" customFormat="1" x14ac:dyDescent="0.35">
      <c r="B47" s="52">
        <v>9.1</v>
      </c>
      <c r="C47" s="51" t="s">
        <v>119</v>
      </c>
      <c r="D47" s="30" t="s">
        <v>28</v>
      </c>
      <c r="E47" s="53"/>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2:32" s="18" customFormat="1" collapsed="1" x14ac:dyDescent="0.25">
      <c r="B48" s="52">
        <v>9.1999999999999993</v>
      </c>
      <c r="C48" s="51" t="s">
        <v>127</v>
      </c>
      <c r="D48" s="30" t="s">
        <v>28</v>
      </c>
      <c r="E48" s="53"/>
    </row>
    <row r="49" spans="1:32" s="19" customFormat="1" x14ac:dyDescent="0.35">
      <c r="B49" s="83">
        <v>9.3000000000000007</v>
      </c>
      <c r="C49" s="84" t="s">
        <v>20</v>
      </c>
      <c r="D49" s="85"/>
      <c r="E49" s="86"/>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s="19" customFormat="1" x14ac:dyDescent="0.35">
      <c r="B50" s="52" t="s">
        <v>130</v>
      </c>
      <c r="C50" s="51" t="s">
        <v>119</v>
      </c>
      <c r="D50" s="30" t="s">
        <v>28</v>
      </c>
      <c r="E50" s="53"/>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s="19" customFormat="1" x14ac:dyDescent="0.35">
      <c r="B51" s="52" t="s">
        <v>131</v>
      </c>
      <c r="C51" s="51" t="s">
        <v>128</v>
      </c>
      <c r="D51" s="30" t="s">
        <v>28</v>
      </c>
      <c r="E51" s="53"/>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s="18" customFormat="1" collapsed="1" x14ac:dyDescent="0.25">
      <c r="B52" s="52" t="s">
        <v>132</v>
      </c>
      <c r="C52" s="29" t="s">
        <v>129</v>
      </c>
      <c r="D52" s="30" t="s">
        <v>28</v>
      </c>
      <c r="E52" s="53"/>
    </row>
    <row r="53" spans="1:32" s="50" customFormat="1" ht="21" x14ac:dyDescent="0.5">
      <c r="B53" s="87">
        <v>10</v>
      </c>
      <c r="C53" s="88" t="s">
        <v>21</v>
      </c>
      <c r="D53" s="88"/>
      <c r="E53" s="89"/>
    </row>
    <row r="54" spans="1:32" s="19" customFormat="1" x14ac:dyDescent="0.35">
      <c r="B54" s="83">
        <v>10.1</v>
      </c>
      <c r="C54" s="84" t="s">
        <v>23</v>
      </c>
      <c r="D54" s="85"/>
      <c r="E54" s="86"/>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s="18" customFormat="1" collapsed="1" x14ac:dyDescent="0.25">
      <c r="B55" s="52">
        <v>10.1</v>
      </c>
      <c r="C55" s="51" t="s">
        <v>141</v>
      </c>
      <c r="D55" s="30" t="s">
        <v>29</v>
      </c>
      <c r="E55" s="53"/>
    </row>
    <row r="56" spans="1:32" s="19" customFormat="1" x14ac:dyDescent="0.35">
      <c r="B56" s="83">
        <v>10.199999999999999</v>
      </c>
      <c r="C56" s="84" t="s">
        <v>22</v>
      </c>
      <c r="D56" s="85"/>
      <c r="E56" s="86"/>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1:32" s="18" customFormat="1" ht="16" collapsed="1" thickBot="1" x14ac:dyDescent="0.3">
      <c r="B57" s="54">
        <v>10.199999999999999</v>
      </c>
      <c r="C57" s="55" t="s">
        <v>126</v>
      </c>
      <c r="D57" s="56" t="s">
        <v>29</v>
      </c>
      <c r="E57" s="57"/>
    </row>
    <row r="58" spans="1:32" x14ac:dyDescent="0.35">
      <c r="A58" s="12"/>
      <c r="B58" s="11"/>
      <c r="D58" s="13">
        <f>COUNTA(D5:D57)</f>
        <v>29</v>
      </c>
    </row>
    <row r="59" spans="1:32" ht="13" x14ac:dyDescent="0.3">
      <c r="A59" s="1">
        <f>COUNTIF($D$5:$D$55,"Non Existent")</f>
        <v>0</v>
      </c>
      <c r="B59" s="11"/>
      <c r="D59" s="14"/>
    </row>
    <row r="60" spans="1:32" ht="13" x14ac:dyDescent="0.3">
      <c r="A60" s="1">
        <f>COUNTIF($D$5:$D$55,"Initial")</f>
        <v>0</v>
      </c>
      <c r="B60" s="11"/>
      <c r="D60" s="14"/>
    </row>
    <row r="61" spans="1:32" ht="13" x14ac:dyDescent="0.3">
      <c r="A61" s="1">
        <f>COUNTIF($D$5:$D$55,"Limited")</f>
        <v>0</v>
      </c>
      <c r="B61" s="11"/>
      <c r="D61" s="14"/>
    </row>
    <row r="62" spans="1:32" ht="13" x14ac:dyDescent="0.3">
      <c r="A62" s="1">
        <f>COUNTIF($D$5:$D$53,"Defined")</f>
        <v>0</v>
      </c>
      <c r="B62" s="11"/>
      <c r="D62" s="14"/>
    </row>
    <row r="63" spans="1:32" ht="13" x14ac:dyDescent="0.3">
      <c r="A63" s="1">
        <f>COUNTIF($D$5:$D$55,"managed")</f>
        <v>6</v>
      </c>
      <c r="B63" s="11"/>
      <c r="D63" s="14"/>
    </row>
    <row r="64" spans="1:32" ht="13" x14ac:dyDescent="0.3">
      <c r="A64" s="1">
        <f>COUNTIF($D$5:$D$55,"Optimized")</f>
        <v>22</v>
      </c>
      <c r="B64" s="11"/>
      <c r="D64" s="14"/>
    </row>
    <row r="65" spans="1:4" ht="13" x14ac:dyDescent="0.3">
      <c r="A65" s="1">
        <f>COUNTIF($D$5:$D$53,"Not Applicable")</f>
        <v>0</v>
      </c>
      <c r="B65" s="11"/>
      <c r="D65" s="14"/>
    </row>
    <row r="66" spans="1:4" ht="13" x14ac:dyDescent="0.3">
      <c r="A66" s="1">
        <f>COUNTIF($D$5:$D$55,"Not Checked")</f>
        <v>0</v>
      </c>
      <c r="B66" s="11"/>
      <c r="D66" s="14"/>
    </row>
    <row r="67" spans="1:4" x14ac:dyDescent="0.35">
      <c r="A67" s="15">
        <f>SUM(A59:A66)</f>
        <v>28</v>
      </c>
      <c r="B67" s="16"/>
      <c r="C67" s="25"/>
    </row>
    <row r="69" spans="1:4" ht="13" x14ac:dyDescent="0.3">
      <c r="A69" s="17"/>
      <c r="B69" s="17"/>
    </row>
  </sheetData>
  <sheetProtection selectLockedCells="1" selectUnlockedCells="1"/>
  <mergeCells count="3">
    <mergeCell ref="B1:E1"/>
    <mergeCell ref="C12:E12"/>
    <mergeCell ref="C14:E14"/>
  </mergeCells>
  <conditionalFormatting sqref="F36:AF36">
    <cfRule type="expression" dxfId="128" priority="797" stopIfTrue="1">
      <formula>#N/A</formula>
    </cfRule>
  </conditionalFormatting>
  <conditionalFormatting sqref="D27 D11 D13 D15">
    <cfRule type="containsText" dxfId="127" priority="287" operator="containsText" text="Initial">
      <formula>NOT(ISERROR(SEARCH("Initial",D11)))</formula>
    </cfRule>
    <cfRule type="containsText" dxfId="126" priority="288" operator="containsText" text="Nonexistent">
      <formula>NOT(ISERROR(SEARCH("Nonexistent",D11)))</formula>
    </cfRule>
  </conditionalFormatting>
  <conditionalFormatting sqref="D29">
    <cfRule type="containsText" dxfId="125" priority="276" operator="containsText" text="Initial">
      <formula>NOT(ISERROR(SEARCH("Initial",D29)))</formula>
    </cfRule>
    <cfRule type="containsText" dxfId="124" priority="277" operator="containsText" text="Nonexistent">
      <formula>NOT(ISERROR(SEARCH("Nonexistent",D29)))</formula>
    </cfRule>
  </conditionalFormatting>
  <conditionalFormatting sqref="D31">
    <cfRule type="containsText" dxfId="123" priority="265" operator="containsText" text="Initial">
      <formula>NOT(ISERROR(SEARCH("Initial",D31)))</formula>
    </cfRule>
    <cfRule type="containsText" dxfId="122" priority="266" operator="containsText" text="Nonexistent">
      <formula>NOT(ISERROR(SEARCH("Nonexistent",D31)))</formula>
    </cfRule>
  </conditionalFormatting>
  <conditionalFormatting sqref="D33:D35">
    <cfRule type="containsText" dxfId="121" priority="254" operator="containsText" text="Initial">
      <formula>NOT(ISERROR(SEARCH("Initial",D33)))</formula>
    </cfRule>
    <cfRule type="containsText" dxfId="120" priority="255" operator="containsText" text="Nonexistent">
      <formula>NOT(ISERROR(SEARCH("Nonexistent",D33)))</formula>
    </cfRule>
  </conditionalFormatting>
  <conditionalFormatting sqref="D38">
    <cfRule type="containsText" dxfId="119" priority="221" operator="containsText" text="Initial">
      <formula>NOT(ISERROR(SEARCH("Initial",D38)))</formula>
    </cfRule>
    <cfRule type="containsText" dxfId="118" priority="222" operator="containsText" text="Nonexistent">
      <formula>NOT(ISERROR(SEARCH("Nonexistent",D38)))</formula>
    </cfRule>
  </conditionalFormatting>
  <conditionalFormatting sqref="D40">
    <cfRule type="containsText" dxfId="117" priority="210" operator="containsText" text="Initial">
      <formula>NOT(ISERROR(SEARCH("Initial",D40)))</formula>
    </cfRule>
    <cfRule type="containsText" dxfId="116" priority="211" operator="containsText" text="Nonexistent">
      <formula>NOT(ISERROR(SEARCH("Nonexistent",D40)))</formula>
    </cfRule>
  </conditionalFormatting>
  <conditionalFormatting sqref="D42">
    <cfRule type="containsText" dxfId="115" priority="199" operator="containsText" text="Initial">
      <formula>NOT(ISERROR(SEARCH("Initial",D42)))</formula>
    </cfRule>
    <cfRule type="containsText" dxfId="114" priority="200" operator="containsText" text="Nonexistent">
      <formula>NOT(ISERROR(SEARCH("Nonexistent",D42)))</formula>
    </cfRule>
  </conditionalFormatting>
  <conditionalFormatting sqref="D5">
    <cfRule type="containsText" dxfId="113" priority="188" operator="containsText" text="Initial">
      <formula>NOT(ISERROR(SEARCH("Initial",D5)))</formula>
    </cfRule>
    <cfRule type="containsText" dxfId="112" priority="189" operator="containsText" text="Nonexistent">
      <formula>NOT(ISERROR(SEARCH("Nonexistent",D5)))</formula>
    </cfRule>
  </conditionalFormatting>
  <conditionalFormatting sqref="D6:D7">
    <cfRule type="containsText" dxfId="111" priority="177" operator="containsText" text="Initial">
      <formula>NOT(ISERROR(SEARCH("Initial",D6)))</formula>
    </cfRule>
    <cfRule type="containsText" dxfId="110" priority="178" operator="containsText" text="Nonexistent">
      <formula>NOT(ISERROR(SEARCH("Nonexistent",D6)))</formula>
    </cfRule>
  </conditionalFormatting>
  <conditionalFormatting sqref="D8">
    <cfRule type="containsText" dxfId="109" priority="166" operator="containsText" text="Initial">
      <formula>NOT(ISERROR(SEARCH("Initial",D8)))</formula>
    </cfRule>
    <cfRule type="containsText" dxfId="108" priority="167" operator="containsText" text="Nonexistent">
      <formula>NOT(ISERROR(SEARCH("Nonexistent",D8)))</formula>
    </cfRule>
  </conditionalFormatting>
  <conditionalFormatting sqref="D18:D20">
    <cfRule type="containsText" dxfId="107" priority="111" operator="containsText" text="Initial">
      <formula>NOT(ISERROR(SEARCH("Initial",D18)))</formula>
    </cfRule>
    <cfRule type="containsText" dxfId="106" priority="112" operator="containsText" text="Nonexistent">
      <formula>NOT(ISERROR(SEARCH("Nonexistent",D18)))</formula>
    </cfRule>
  </conditionalFormatting>
  <conditionalFormatting sqref="D22">
    <cfRule type="containsText" dxfId="105" priority="100" operator="containsText" text="Initial">
      <formula>NOT(ISERROR(SEARCH("Initial",D22)))</formula>
    </cfRule>
    <cfRule type="containsText" dxfId="104" priority="101" operator="containsText" text="Nonexistent">
      <formula>NOT(ISERROR(SEARCH("Nonexistent",D22)))</formula>
    </cfRule>
  </conditionalFormatting>
  <conditionalFormatting sqref="D25">
    <cfRule type="containsText" dxfId="103" priority="89" operator="containsText" text="Initial">
      <formula>NOT(ISERROR(SEARCH("Initial",D25)))</formula>
    </cfRule>
    <cfRule type="containsText" dxfId="102" priority="90" operator="containsText" text="Nonexistent">
      <formula>NOT(ISERROR(SEARCH("Nonexistent",D25)))</formula>
    </cfRule>
  </conditionalFormatting>
  <conditionalFormatting sqref="D45">
    <cfRule type="containsText" dxfId="101" priority="78" operator="containsText" text="Initial">
      <formula>NOT(ISERROR(SEARCH("Initial",D45)))</formula>
    </cfRule>
    <cfRule type="containsText" dxfId="100" priority="79" operator="containsText" text="Nonexistent">
      <formula>NOT(ISERROR(SEARCH("Nonexistent",D45)))</formula>
    </cfRule>
  </conditionalFormatting>
  <conditionalFormatting sqref="D47:D48">
    <cfRule type="containsText" dxfId="99" priority="67" operator="containsText" text="Initial">
      <formula>NOT(ISERROR(SEARCH("Initial",D47)))</formula>
    </cfRule>
    <cfRule type="containsText" dxfId="98" priority="68" operator="containsText" text="Nonexistent">
      <formula>NOT(ISERROR(SEARCH("Nonexistent",D47)))</formula>
    </cfRule>
  </conditionalFormatting>
  <conditionalFormatting sqref="D52">
    <cfRule type="containsText" dxfId="97" priority="56" operator="containsText" text="Initial">
      <formula>NOT(ISERROR(SEARCH("Initial",D52)))</formula>
    </cfRule>
    <cfRule type="containsText" dxfId="96" priority="57" operator="containsText" text="Nonexistent">
      <formula>NOT(ISERROR(SEARCH("Nonexistent",D52)))</formula>
    </cfRule>
  </conditionalFormatting>
  <conditionalFormatting sqref="D55">
    <cfRule type="containsText" dxfId="95" priority="34" operator="containsText" text="Initial">
      <formula>NOT(ISERROR(SEARCH("Initial",D55)))</formula>
    </cfRule>
    <cfRule type="containsText" dxfId="94" priority="35" operator="containsText" text="Nonexistent">
      <formula>NOT(ISERROR(SEARCH("Nonexistent",D55)))</formula>
    </cfRule>
  </conditionalFormatting>
  <conditionalFormatting sqref="D27 D11 D13 D15">
    <cfRule type="expression" dxfId="93" priority="289" stopIfTrue="1">
      <formula>_xludf.STYLE(VLOOKUP(D11,#REF!,2,0))</formula>
    </cfRule>
  </conditionalFormatting>
  <conditionalFormatting sqref="D29">
    <cfRule type="expression" dxfId="92" priority="278" stopIfTrue="1">
      <formula>_xludf.STYLE(VLOOKUP(D29,#REF!,2,0))</formula>
    </cfRule>
  </conditionalFormatting>
  <conditionalFormatting sqref="D31">
    <cfRule type="expression" dxfId="91" priority="267" stopIfTrue="1">
      <formula>_xludf.STYLE(VLOOKUP(D31,#REF!,2,0))</formula>
    </cfRule>
  </conditionalFormatting>
  <conditionalFormatting sqref="D33:D35">
    <cfRule type="expression" dxfId="90" priority="256" stopIfTrue="1">
      <formula>_xludf.STYLE(VLOOKUP(D33,#REF!,2,0))</formula>
    </cfRule>
  </conditionalFormatting>
  <conditionalFormatting sqref="D38">
    <cfRule type="expression" dxfId="89" priority="223" stopIfTrue="1">
      <formula>_xludf.STYLE(VLOOKUP(D38,#REF!,2,0))</formula>
    </cfRule>
  </conditionalFormatting>
  <conditionalFormatting sqref="D40">
    <cfRule type="expression" dxfId="88" priority="212" stopIfTrue="1">
      <formula>_xludf.STYLE(VLOOKUP(D40,#REF!,2,0))</formula>
    </cfRule>
  </conditionalFormatting>
  <conditionalFormatting sqref="D42">
    <cfRule type="expression" dxfId="87" priority="201" stopIfTrue="1">
      <formula>_xludf.STYLE(VLOOKUP(D42,#REF!,2,0))</formula>
    </cfRule>
  </conditionalFormatting>
  <conditionalFormatting sqref="D5">
    <cfRule type="expression" dxfId="86" priority="190" stopIfTrue="1">
      <formula>_xludf.STYLE(VLOOKUP(D5,#REF!,2,0))</formula>
    </cfRule>
  </conditionalFormatting>
  <conditionalFormatting sqref="D6:D7">
    <cfRule type="expression" dxfId="85" priority="179" stopIfTrue="1">
      <formula>_xludf.STYLE(VLOOKUP(D6,#REF!,2,0))</formula>
    </cfRule>
  </conditionalFormatting>
  <conditionalFormatting sqref="D8">
    <cfRule type="expression" dxfId="84" priority="168" stopIfTrue="1">
      <formula>_xludf.STYLE(VLOOKUP(D8,#REF!,2,0))</formula>
    </cfRule>
  </conditionalFormatting>
  <conditionalFormatting sqref="D18:D20">
    <cfRule type="expression" dxfId="83" priority="113" stopIfTrue="1">
      <formula>_xludf.STYLE(VLOOKUP(D18,#REF!,2,0))</formula>
    </cfRule>
  </conditionalFormatting>
  <conditionalFormatting sqref="D22">
    <cfRule type="expression" dxfId="82" priority="102" stopIfTrue="1">
      <formula>_xludf.STYLE(VLOOKUP(D22,#REF!,2,0))</formula>
    </cfRule>
  </conditionalFormatting>
  <conditionalFormatting sqref="D25">
    <cfRule type="expression" dxfId="81" priority="91" stopIfTrue="1">
      <formula>_xludf.STYLE(VLOOKUP(D25,#REF!,2,0))</formula>
    </cfRule>
  </conditionalFormatting>
  <conditionalFormatting sqref="D45">
    <cfRule type="expression" dxfId="80" priority="80" stopIfTrue="1">
      <formula>_xludf.STYLE(VLOOKUP(D45,#REF!,2,0))</formula>
    </cfRule>
  </conditionalFormatting>
  <conditionalFormatting sqref="D47:D48">
    <cfRule type="expression" dxfId="79" priority="69" stopIfTrue="1">
      <formula>_xludf.STYLE(VLOOKUP(D47,#REF!,2,0))</formula>
    </cfRule>
  </conditionalFormatting>
  <conditionalFormatting sqref="D52">
    <cfRule type="expression" dxfId="78" priority="58" stopIfTrue="1">
      <formula>_xludf.STYLE(VLOOKUP(D52,#REF!,2,0))</formula>
    </cfRule>
  </conditionalFormatting>
  <conditionalFormatting sqref="D55">
    <cfRule type="expression" dxfId="77" priority="36" stopIfTrue="1">
      <formula>_xludf.STYLE(VLOOKUP(D55,#REF!,2,0))</formula>
    </cfRule>
  </conditionalFormatting>
  <conditionalFormatting sqref="D57">
    <cfRule type="containsText" dxfId="76" priority="15" operator="containsText" text="Initial">
      <formula>NOT(ISERROR(SEARCH("Initial",D57)))</formula>
    </cfRule>
    <cfRule type="containsText" dxfId="75" priority="16" operator="containsText" text="Nonexistent">
      <formula>NOT(ISERROR(SEARCH("Nonexistent",D57)))</formula>
    </cfRule>
  </conditionalFormatting>
  <conditionalFormatting sqref="D57">
    <cfRule type="expression" dxfId="74" priority="17" stopIfTrue="1">
      <formula>_xludf.STYLE(VLOOKUP(D57,#REF!,2,0))</formula>
    </cfRule>
  </conditionalFormatting>
  <conditionalFormatting sqref="D50">
    <cfRule type="containsText" dxfId="73" priority="4" operator="containsText" text="Initial">
      <formula>NOT(ISERROR(SEARCH("Initial",D50)))</formula>
    </cfRule>
    <cfRule type="containsText" dxfId="72" priority="5" operator="containsText" text="Nonexistent">
      <formula>NOT(ISERROR(SEARCH("Nonexistent",D50)))</formula>
    </cfRule>
  </conditionalFormatting>
  <conditionalFormatting sqref="D50">
    <cfRule type="expression" dxfId="71" priority="6" stopIfTrue="1">
      <formula>_xludf.STYLE(VLOOKUP(D50,#REF!,2,0))</formula>
    </cfRule>
  </conditionalFormatting>
  <conditionalFormatting sqref="D51">
    <cfRule type="containsText" dxfId="70" priority="1" operator="containsText" text="Initial">
      <formula>NOT(ISERROR(SEARCH("Initial",D51)))</formula>
    </cfRule>
    <cfRule type="containsText" dxfId="69" priority="2" operator="containsText" text="Nonexistent">
      <formula>NOT(ISERROR(SEARCH("Nonexistent",D51)))</formula>
    </cfRule>
  </conditionalFormatting>
  <conditionalFormatting sqref="D51">
    <cfRule type="expression" dxfId="68" priority="3" stopIfTrue="1">
      <formula>_xludf.STYLE(VLOOKUP(D51,#REF!,2,0))</formula>
    </cfRule>
  </conditionalFormatting>
  <dataValidations count="1">
    <dataValidation operator="equal" allowBlank="1" showInputMessage="1" showErrorMessage="1" promptTitle="Select Control Scope" sqref="D24:E24 D26:E26 D28:E28 D30:E30 D32:E32 D37:E37 D39:E39 D41:E41 D44:E44 D49:E49 D56:E56 D54:E54 D46:E46"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drawing r:id="rId2"/>
  <extLst>
    <ext xmlns:x14="http://schemas.microsoft.com/office/spreadsheetml/2009/9/main" uri="{78C0D931-6437-407d-A8EE-F0AAD7539E65}">
      <x14:conditionalFormattings>
        <x14:conditionalFormatting xmlns:xm="http://schemas.microsoft.com/office/excel/2006/main">
          <x14:cfRule type="cellIs" priority="982" operator="equal" id="{9AA805AF-B9CC-4B52-B2F0-49C9421A12E8}">
            <xm:f>'Compliance Monitoring Dashboard'!$B$13</xm:f>
            <x14:dxf>
              <font>
                <color theme="0"/>
              </font>
              <fill>
                <patternFill>
                  <bgColor rgb="FF336600"/>
                </patternFill>
              </fill>
            </x14:dxf>
          </x14:cfRule>
          <x14:cfRule type="cellIs" priority="983" operator="equal" id="{D6F91800-10A9-4D97-ACBB-A1E7D6325285}">
            <xm:f>'Compliance Monitoring Dashboard'!$B$12</xm:f>
            <x14:dxf>
              <font>
                <color theme="0"/>
              </font>
              <fill>
                <patternFill>
                  <bgColor rgb="FF92D050"/>
                </patternFill>
              </fill>
            </x14:dxf>
          </x14:cfRule>
          <x14:cfRule type="cellIs" priority="984" operator="equal" id="{5E392D35-05EB-4034-A575-6C5A7B95CE43}">
            <xm:f>'Compliance Monitoring Dashboard'!$B$11</xm:f>
            <x14:dxf>
              <font>
                <color theme="0"/>
              </font>
              <fill>
                <patternFill>
                  <bgColor rgb="FFFFC000"/>
                </patternFill>
              </fill>
            </x14:dxf>
          </x14:cfRule>
          <x14:cfRule type="cellIs" priority="985" operator="equal" id="{684E39D2-7520-4241-A766-7ED6D46CD509}">
            <xm:f>'Compliance Monitoring Dashboard'!$B$10</xm:f>
            <x14:dxf>
              <font>
                <color theme="0"/>
              </font>
              <fill>
                <patternFill>
                  <bgColor theme="2" tint="-0.499984740745262"/>
                </patternFill>
              </fill>
            </x14:dxf>
          </x14:cfRule>
          <x14:cfRule type="cellIs" priority="986" operator="equal" id="{C6B62890-7047-4C5A-95A5-B6A093E32E69}">
            <xm:f>'Compliance Monitoring Dashboard'!$B$9</xm:f>
            <x14:dxf>
              <font>
                <color theme="0"/>
              </font>
              <fill>
                <patternFill>
                  <bgColor rgb="FFC00000"/>
                </patternFill>
              </fill>
            </x14:dxf>
          </x14:cfRule>
          <x14:cfRule type="cellIs" priority="987" operator="equal" id="{0A277D1A-69F0-4AB0-B400-BE5510894EE8}">
            <xm:f>'Compliance Monitoring Dashboard'!$B$8</xm:f>
            <x14:dxf>
              <font>
                <color theme="0"/>
              </font>
              <fill>
                <patternFill>
                  <bgColor rgb="FFFF0000"/>
                </patternFill>
              </fill>
            </x14:dxf>
          </x14:cfRule>
          <x14:cfRule type="cellIs" priority="988" operator="equal" id="{F2B90764-3BD0-4811-AADD-35F096B51F60}">
            <xm:f>'Compliance Monitoring Dashboard'!$B$7</xm:f>
            <x14:dxf>
              <font>
                <color theme="0" tint="-0.14996795556505021"/>
              </font>
              <fill>
                <patternFill>
                  <bgColor theme="0"/>
                </patternFill>
              </fill>
            </x14:dxf>
          </x14:cfRule>
          <xm:sqref>D27 D29 D31 D33:D35 D38 D40 D42 D5:D8 D18:D20 D22 D25 D45 D55 D51:D52 D47:D48 D11 D13 D15</xm:sqref>
        </x14:conditionalFormatting>
        <x14:conditionalFormatting xmlns:xm="http://schemas.microsoft.com/office/excel/2006/main">
          <x14:cfRule type="cellIs" priority="1136" operator="equal" id="{EB7FE3F1-0BCF-4C78-8F54-D9097B8A0FC7}">
            <xm:f>'Compliance Monitoring Dashboard'!$B$14</xm:f>
            <x14:dxf>
              <font>
                <color theme="0"/>
              </font>
              <fill>
                <patternFill>
                  <bgColor theme="0" tint="-0.34998626667073579"/>
                </patternFill>
              </fill>
            </x14:dxf>
          </x14:cfRule>
          <xm:sqref>D27 D29 D31 D33:D35 D38 D40 D42 D5:D8 D18:D20 D22 D25 D45 D55 D51:D52 D47:D48 D11 D13 D15</xm:sqref>
        </x14:conditionalFormatting>
        <x14:conditionalFormatting xmlns:xm="http://schemas.microsoft.com/office/excel/2006/main">
          <x14:cfRule type="cellIs" priority="18" operator="equal" id="{701E81EA-811F-47EB-B9BA-F8B7B2197703}">
            <xm:f>'Compliance Monitoring Dashboard'!$B$13</xm:f>
            <x14:dxf>
              <font>
                <color theme="0"/>
              </font>
              <fill>
                <patternFill>
                  <bgColor rgb="FF336600"/>
                </patternFill>
              </fill>
            </x14:dxf>
          </x14:cfRule>
          <x14:cfRule type="cellIs" priority="19" operator="equal" id="{394CC585-C964-444B-83F1-9AFCF048E099}">
            <xm:f>'Compliance Monitoring Dashboard'!$B$12</xm:f>
            <x14:dxf>
              <font>
                <color theme="0"/>
              </font>
              <fill>
                <patternFill>
                  <bgColor rgb="FF92D050"/>
                </patternFill>
              </fill>
            </x14:dxf>
          </x14:cfRule>
          <x14:cfRule type="cellIs" priority="20" operator="equal" id="{0881FE6F-FCE5-461A-BC0F-D5525777929E}">
            <xm:f>'Compliance Monitoring Dashboard'!$B$11</xm:f>
            <x14:dxf>
              <font>
                <color theme="0"/>
              </font>
              <fill>
                <patternFill>
                  <bgColor rgb="FFFFC000"/>
                </patternFill>
              </fill>
            </x14:dxf>
          </x14:cfRule>
          <x14:cfRule type="cellIs" priority="21" operator="equal" id="{AF4A7A82-3148-4791-8C0E-73672C45A9EF}">
            <xm:f>'Compliance Monitoring Dashboard'!$B$10</xm:f>
            <x14:dxf>
              <font>
                <color theme="0"/>
              </font>
              <fill>
                <patternFill>
                  <bgColor theme="2" tint="-0.499984740745262"/>
                </patternFill>
              </fill>
            </x14:dxf>
          </x14:cfRule>
          <x14:cfRule type="cellIs" priority="22" operator="equal" id="{030ABDA9-1685-49B7-8B10-C30416471C80}">
            <xm:f>'Compliance Monitoring Dashboard'!$B$9</xm:f>
            <x14:dxf>
              <font>
                <color theme="0"/>
              </font>
              <fill>
                <patternFill>
                  <bgColor rgb="FFC00000"/>
                </patternFill>
              </fill>
            </x14:dxf>
          </x14:cfRule>
          <x14:cfRule type="cellIs" priority="23" operator="equal" id="{B17D6DF6-F30F-4D3F-8E44-110AF439E2C8}">
            <xm:f>'Compliance Monitoring Dashboard'!$B$8</xm:f>
            <x14:dxf>
              <font>
                <color theme="0"/>
              </font>
              <fill>
                <patternFill>
                  <bgColor rgb="FFFF0000"/>
                </patternFill>
              </fill>
            </x14:dxf>
          </x14:cfRule>
          <x14:cfRule type="cellIs" priority="24" operator="equal" id="{65CB1F01-99ED-4D7F-85D2-D2D3609008FA}">
            <xm:f>'Compliance Monitoring Dashboard'!$B$7</xm:f>
            <x14:dxf>
              <font>
                <color theme="0" tint="-0.14996795556505021"/>
              </font>
              <fill>
                <patternFill>
                  <bgColor theme="0"/>
                </patternFill>
              </fill>
            </x14:dxf>
          </x14:cfRule>
          <xm:sqref>D57</xm:sqref>
        </x14:conditionalFormatting>
        <x14:conditionalFormatting xmlns:xm="http://schemas.microsoft.com/office/excel/2006/main">
          <x14:cfRule type="cellIs" priority="25" operator="equal" id="{A579F749-C0CD-4979-B6CD-ACF48C659BF8}">
            <xm:f>'Compliance Monitoring Dashboard'!$B$14</xm:f>
            <x14:dxf>
              <font>
                <color theme="0"/>
              </font>
              <fill>
                <patternFill>
                  <bgColor theme="0" tint="-0.34998626667073579"/>
                </patternFill>
              </fill>
            </x14:dxf>
          </x14:cfRule>
          <xm:sqref>D57</xm:sqref>
        </x14:conditionalFormatting>
        <x14:conditionalFormatting xmlns:xm="http://schemas.microsoft.com/office/excel/2006/main">
          <x14:cfRule type="cellIs" priority="7" operator="equal" id="{3A15D949-AD8D-480E-9924-A00E3F18891B}">
            <xm:f>'Compliance Monitoring Dashboard'!$B$13</xm:f>
            <x14:dxf>
              <font>
                <color theme="0"/>
              </font>
              <fill>
                <patternFill>
                  <bgColor rgb="FF336600"/>
                </patternFill>
              </fill>
            </x14:dxf>
          </x14:cfRule>
          <x14:cfRule type="cellIs" priority="8" operator="equal" id="{779586A1-367C-4DFE-BAFA-0DDCC636B878}">
            <xm:f>'Compliance Monitoring Dashboard'!$B$12</xm:f>
            <x14:dxf>
              <font>
                <color theme="0"/>
              </font>
              <fill>
                <patternFill>
                  <bgColor rgb="FF92D050"/>
                </patternFill>
              </fill>
            </x14:dxf>
          </x14:cfRule>
          <x14:cfRule type="cellIs" priority="9" operator="equal" id="{1D5665D1-6C8E-42E3-9956-266F9EA9538F}">
            <xm:f>'Compliance Monitoring Dashboard'!$B$11</xm:f>
            <x14:dxf>
              <font>
                <color theme="0"/>
              </font>
              <fill>
                <patternFill>
                  <bgColor rgb="FFFFC000"/>
                </patternFill>
              </fill>
            </x14:dxf>
          </x14:cfRule>
          <x14:cfRule type="cellIs" priority="10" operator="equal" id="{B4DD4FAB-B186-408A-90AA-9E61834EA9EE}">
            <xm:f>'Compliance Monitoring Dashboard'!$B$10</xm:f>
            <x14:dxf>
              <font>
                <color theme="0"/>
              </font>
              <fill>
                <patternFill>
                  <bgColor theme="2" tint="-0.499984740745262"/>
                </patternFill>
              </fill>
            </x14:dxf>
          </x14:cfRule>
          <x14:cfRule type="cellIs" priority="11" operator="equal" id="{0842FE70-3AE1-417A-8511-2A092236B69F}">
            <xm:f>'Compliance Monitoring Dashboard'!$B$9</xm:f>
            <x14:dxf>
              <font>
                <color theme="0"/>
              </font>
              <fill>
                <patternFill>
                  <bgColor rgb="FFC00000"/>
                </patternFill>
              </fill>
            </x14:dxf>
          </x14:cfRule>
          <x14:cfRule type="cellIs" priority="12" operator="equal" id="{051DE427-AB30-45D4-8460-596FD40CA608}">
            <xm:f>'Compliance Monitoring Dashboard'!$B$8</xm:f>
            <x14:dxf>
              <font>
                <color theme="0"/>
              </font>
              <fill>
                <patternFill>
                  <bgColor rgb="FFFF0000"/>
                </patternFill>
              </fill>
            </x14:dxf>
          </x14:cfRule>
          <x14:cfRule type="cellIs" priority="13" operator="equal" id="{56FFB5BA-752D-42C3-A372-6B901EF366FD}">
            <xm:f>'Compliance Monitoring Dashboard'!$B$7</xm:f>
            <x14:dxf>
              <font>
                <color theme="0" tint="-0.14996795556505021"/>
              </font>
              <fill>
                <patternFill>
                  <bgColor theme="0"/>
                </patternFill>
              </fill>
            </x14:dxf>
          </x14:cfRule>
          <xm:sqref>D50</xm:sqref>
        </x14:conditionalFormatting>
        <x14:conditionalFormatting xmlns:xm="http://schemas.microsoft.com/office/excel/2006/main">
          <x14:cfRule type="cellIs" priority="14" operator="equal" id="{E123FD43-EADE-4E21-8E61-72505CDB7B52}">
            <xm:f>'Compliance Monitoring Dashboard'!$B$14</xm:f>
            <x14:dxf>
              <font>
                <color theme="0"/>
              </font>
              <fill>
                <patternFill>
                  <bgColor theme="0" tint="-0.34998626667073579"/>
                </patternFill>
              </fill>
            </x14:dxf>
          </x14:cfRule>
          <xm:sqref>D50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'Compliance Monitoring Dashboard'!$B$7:$B$14</xm:f>
          </x14:formula1>
          <xm:sqref>D33:D35 D45 D42 D40 D38 D47:D48 D18:D20 D31 D29 D27 D25 D22 D55 D5:D8 D57 D50:D52 D11 D15 D13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W101"/>
  <sheetViews>
    <sheetView zoomScale="60" zoomScaleNormal="60" workbookViewId="0">
      <pane ySplit="3" topLeftCell="A69" activePane="bottomLeft" state="frozen"/>
      <selection pane="bottomLeft" activeCell="B1" sqref="B1:K1"/>
    </sheetView>
  </sheetViews>
  <sheetFormatPr defaultColWidth="11.54296875" defaultRowHeight="13" x14ac:dyDescent="0.25"/>
  <cols>
    <col min="1" max="1" width="1.54296875" style="4" customWidth="1"/>
    <col min="2" max="2" width="6.54296875" style="4" bestFit="1" customWidth="1"/>
    <col min="3" max="3" width="46.1796875" style="63" customWidth="1"/>
    <col min="4" max="4" width="47.26953125" style="26" customWidth="1"/>
    <col min="5" max="5" width="14.453125" style="47" bestFit="1" customWidth="1"/>
    <col min="6" max="6" width="16" style="47" bestFit="1" customWidth="1"/>
    <col min="7" max="7" width="14.1796875" style="47" customWidth="1"/>
    <col min="8" max="8" width="19.1796875" style="47" customWidth="1"/>
    <col min="9" max="9" width="14.81640625" style="47" bestFit="1" customWidth="1"/>
    <col min="10" max="10" width="14.7265625" style="8" customWidth="1"/>
    <col min="11" max="11" width="53.453125" style="4" customWidth="1"/>
    <col min="12" max="257" width="30.26953125" style="7" customWidth="1"/>
    <col min="258" max="16384" width="11.54296875" style="5"/>
  </cols>
  <sheetData>
    <row r="1" spans="1:11" s="2" customFormat="1" ht="31" x14ac:dyDescent="0.25">
      <c r="A1" s="27"/>
      <c r="B1" s="107" t="s">
        <v>145</v>
      </c>
      <c r="C1" s="107"/>
      <c r="D1" s="107"/>
      <c r="E1" s="107"/>
      <c r="F1" s="107"/>
      <c r="G1" s="107"/>
      <c r="H1" s="107"/>
      <c r="I1" s="107"/>
      <c r="J1" s="107"/>
      <c r="K1" s="107"/>
    </row>
    <row r="2" spans="1:11" s="10" customFormat="1" ht="18.5" x14ac:dyDescent="0.45">
      <c r="B2" s="71" t="s">
        <v>185</v>
      </c>
      <c r="C2" s="72" t="s">
        <v>71</v>
      </c>
      <c r="D2" s="73" t="s">
        <v>98</v>
      </c>
      <c r="E2" s="71" t="s">
        <v>106</v>
      </c>
      <c r="F2" s="108" t="s">
        <v>105</v>
      </c>
      <c r="G2" s="108"/>
      <c r="H2" s="108"/>
      <c r="I2" s="108"/>
      <c r="J2" s="74" t="s">
        <v>0</v>
      </c>
      <c r="K2" s="74" t="s">
        <v>31</v>
      </c>
    </row>
    <row r="3" spans="1:11" s="10" customFormat="1" ht="21" x14ac:dyDescent="0.5">
      <c r="B3" s="110"/>
      <c r="C3" s="110"/>
      <c r="D3" s="110"/>
      <c r="E3" s="75"/>
      <c r="F3" s="101" t="s">
        <v>103</v>
      </c>
      <c r="G3" s="101" t="s">
        <v>104</v>
      </c>
      <c r="H3" s="101" t="s">
        <v>102</v>
      </c>
      <c r="I3" s="101" t="s">
        <v>107</v>
      </c>
      <c r="J3" s="109"/>
      <c r="K3" s="109"/>
    </row>
    <row r="4" spans="1:11" s="9" customFormat="1" ht="23.5" x14ac:dyDescent="0.55000000000000004">
      <c r="B4" s="94" t="s">
        <v>52</v>
      </c>
      <c r="C4" s="95" t="s">
        <v>146</v>
      </c>
      <c r="D4" s="96"/>
      <c r="E4" s="97"/>
      <c r="F4" s="97"/>
      <c r="G4" s="97"/>
      <c r="H4" s="97"/>
      <c r="I4" s="97"/>
      <c r="J4" s="98"/>
      <c r="K4" s="98"/>
    </row>
    <row r="5" spans="1:11" s="18" customFormat="1" ht="65" x14ac:dyDescent="0.25">
      <c r="B5" s="28">
        <v>5.0999999999999996</v>
      </c>
      <c r="C5" s="31" t="s">
        <v>54</v>
      </c>
      <c r="D5" s="29" t="s">
        <v>147</v>
      </c>
      <c r="E5" s="28" t="s">
        <v>108</v>
      </c>
      <c r="F5" s="28" t="s">
        <v>110</v>
      </c>
      <c r="G5" s="28"/>
      <c r="H5" s="28"/>
      <c r="I5" s="28"/>
      <c r="J5" s="30" t="s">
        <v>28</v>
      </c>
      <c r="K5" s="29" t="s">
        <v>94</v>
      </c>
    </row>
    <row r="6" spans="1:11" s="18" customFormat="1" ht="39" x14ac:dyDescent="0.25">
      <c r="B6" s="28">
        <v>5.2</v>
      </c>
      <c r="C6" s="31" t="s">
        <v>55</v>
      </c>
      <c r="D6" s="29" t="s">
        <v>148</v>
      </c>
      <c r="E6" s="28" t="s">
        <v>108</v>
      </c>
      <c r="F6" s="28"/>
      <c r="G6" s="28"/>
      <c r="H6" s="28"/>
      <c r="I6" s="28"/>
      <c r="J6" s="30" t="s">
        <v>28</v>
      </c>
      <c r="K6" s="29"/>
    </row>
    <row r="7" spans="1:11" s="18" customFormat="1" ht="26" x14ac:dyDescent="0.25">
      <c r="B7" s="28">
        <v>5.3</v>
      </c>
      <c r="C7" s="31" t="s">
        <v>56</v>
      </c>
      <c r="D7" s="29" t="s">
        <v>149</v>
      </c>
      <c r="E7" s="28" t="s">
        <v>108</v>
      </c>
      <c r="F7" s="28"/>
      <c r="G7" s="28"/>
      <c r="H7" s="28"/>
      <c r="I7" s="28"/>
      <c r="J7" s="30" t="s">
        <v>28</v>
      </c>
      <c r="K7" s="29"/>
    </row>
    <row r="8" spans="1:11" s="18" customFormat="1" ht="52" x14ac:dyDescent="0.25">
      <c r="B8" s="28">
        <v>5.4</v>
      </c>
      <c r="C8" s="31" t="s">
        <v>63</v>
      </c>
      <c r="D8" s="29" t="s">
        <v>150</v>
      </c>
      <c r="E8" s="28" t="s">
        <v>108</v>
      </c>
      <c r="F8" s="28"/>
      <c r="G8" s="28"/>
      <c r="H8" s="28"/>
      <c r="I8" s="28"/>
      <c r="J8" s="30" t="s">
        <v>28</v>
      </c>
      <c r="K8" s="29"/>
    </row>
    <row r="9" spans="1:11" s="18" customFormat="1" ht="26" x14ac:dyDescent="0.25">
      <c r="B9" s="28">
        <v>5.5</v>
      </c>
      <c r="C9" s="31" t="s">
        <v>57</v>
      </c>
      <c r="D9" s="29" t="s">
        <v>151</v>
      </c>
      <c r="E9" s="28" t="s">
        <v>108</v>
      </c>
      <c r="F9" s="28"/>
      <c r="G9" s="28"/>
      <c r="H9" s="28"/>
      <c r="I9" s="28"/>
      <c r="J9" s="30" t="s">
        <v>28</v>
      </c>
      <c r="K9" s="29"/>
    </row>
    <row r="10" spans="1:11" s="18" customFormat="1" ht="39" x14ac:dyDescent="0.25">
      <c r="B10" s="28">
        <v>5.6</v>
      </c>
      <c r="C10" s="31" t="s">
        <v>58</v>
      </c>
      <c r="D10" s="29" t="s">
        <v>152</v>
      </c>
      <c r="E10" s="28" t="s">
        <v>108</v>
      </c>
      <c r="F10" s="28"/>
      <c r="G10" s="28"/>
      <c r="H10" s="28"/>
      <c r="I10" s="28"/>
      <c r="J10" s="30" t="s">
        <v>28</v>
      </c>
      <c r="K10" s="29"/>
    </row>
    <row r="11" spans="1:11" s="18" customFormat="1" ht="26" x14ac:dyDescent="0.25">
      <c r="B11" s="28">
        <v>5.7</v>
      </c>
      <c r="C11" s="31" t="s">
        <v>153</v>
      </c>
      <c r="D11" s="29" t="s">
        <v>154</v>
      </c>
      <c r="E11" s="28" t="s">
        <v>108</v>
      </c>
      <c r="F11" s="28"/>
      <c r="G11" s="28"/>
      <c r="H11" s="28"/>
      <c r="I11" s="28"/>
      <c r="J11" s="30" t="s">
        <v>28</v>
      </c>
      <c r="K11" s="29"/>
    </row>
    <row r="12" spans="1:11" s="18" customFormat="1" ht="26" x14ac:dyDescent="0.25">
      <c r="B12" s="28">
        <v>5.8</v>
      </c>
      <c r="C12" s="31" t="s">
        <v>59</v>
      </c>
      <c r="D12" s="29" t="s">
        <v>155</v>
      </c>
      <c r="E12" s="28" t="s">
        <v>108</v>
      </c>
      <c r="F12" s="28"/>
      <c r="G12" s="28"/>
      <c r="H12" s="28"/>
      <c r="I12" s="28"/>
      <c r="J12" s="30" t="s">
        <v>28</v>
      </c>
      <c r="K12" s="29"/>
    </row>
    <row r="13" spans="1:11" s="18" customFormat="1" ht="26" x14ac:dyDescent="0.25">
      <c r="B13" s="28">
        <v>5.9</v>
      </c>
      <c r="C13" s="31" t="s">
        <v>156</v>
      </c>
      <c r="D13" s="29" t="s">
        <v>157</v>
      </c>
      <c r="E13" s="28" t="s">
        <v>108</v>
      </c>
      <c r="F13" s="28"/>
      <c r="G13" s="28"/>
      <c r="H13" s="28"/>
      <c r="I13" s="28"/>
      <c r="J13" s="30" t="s">
        <v>28</v>
      </c>
      <c r="K13" s="29"/>
    </row>
    <row r="14" spans="1:11" s="18" customFormat="1" ht="39" x14ac:dyDescent="0.25">
      <c r="B14" s="62" t="s">
        <v>161</v>
      </c>
      <c r="C14" s="31" t="s">
        <v>158</v>
      </c>
      <c r="D14" s="29" t="s">
        <v>159</v>
      </c>
      <c r="E14" s="28" t="s">
        <v>108</v>
      </c>
      <c r="F14" s="28"/>
      <c r="G14" s="28"/>
      <c r="H14" s="28"/>
      <c r="I14" s="28"/>
      <c r="J14" s="30" t="s">
        <v>28</v>
      </c>
      <c r="K14" s="29"/>
    </row>
    <row r="15" spans="1:11" s="18" customFormat="1" ht="52" x14ac:dyDescent="0.25">
      <c r="B15" s="28">
        <v>5.1100000000000003</v>
      </c>
      <c r="C15" s="31" t="s">
        <v>67</v>
      </c>
      <c r="D15" s="29" t="s">
        <v>160</v>
      </c>
      <c r="E15" s="28" t="s">
        <v>108</v>
      </c>
      <c r="F15" s="28"/>
      <c r="G15" s="28"/>
      <c r="H15" s="28"/>
      <c r="I15" s="28"/>
      <c r="J15" s="30" t="s">
        <v>28</v>
      </c>
      <c r="K15" s="29"/>
    </row>
    <row r="16" spans="1:11" s="18" customFormat="1" ht="52" x14ac:dyDescent="0.25">
      <c r="B16" s="28">
        <v>5.12</v>
      </c>
      <c r="C16" s="31" t="s">
        <v>68</v>
      </c>
      <c r="D16" s="29" t="s">
        <v>162</v>
      </c>
      <c r="E16" s="28" t="s">
        <v>108</v>
      </c>
      <c r="F16" s="28"/>
      <c r="G16" s="28"/>
      <c r="H16" s="28"/>
      <c r="I16" s="28"/>
      <c r="J16" s="30" t="s">
        <v>28</v>
      </c>
      <c r="K16" s="29"/>
    </row>
    <row r="17" spans="2:11" s="18" customFormat="1" ht="52" x14ac:dyDescent="0.25">
      <c r="B17" s="28">
        <v>5.13</v>
      </c>
      <c r="C17" s="31" t="s">
        <v>69</v>
      </c>
      <c r="D17" s="29" t="s">
        <v>95</v>
      </c>
      <c r="E17" s="28" t="s">
        <v>108</v>
      </c>
      <c r="F17" s="28"/>
      <c r="G17" s="28"/>
      <c r="H17" s="28"/>
      <c r="I17" s="28"/>
      <c r="J17" s="30" t="s">
        <v>28</v>
      </c>
      <c r="K17" s="29"/>
    </row>
    <row r="18" spans="2:11" s="18" customFormat="1" ht="52" x14ac:dyDescent="0.25">
      <c r="B18" s="28">
        <v>5.14</v>
      </c>
      <c r="C18" s="31" t="s">
        <v>163</v>
      </c>
      <c r="D18" s="29" t="s">
        <v>164</v>
      </c>
      <c r="E18" s="28" t="s">
        <v>108</v>
      </c>
      <c r="F18" s="28"/>
      <c r="G18" s="28"/>
      <c r="H18" s="28"/>
      <c r="I18" s="28"/>
      <c r="J18" s="30" t="s">
        <v>28</v>
      </c>
      <c r="K18" s="29"/>
    </row>
    <row r="19" spans="2:11" s="18" customFormat="1" ht="52" x14ac:dyDescent="0.25">
      <c r="B19" s="28">
        <v>5.15</v>
      </c>
      <c r="C19" s="31" t="s">
        <v>70</v>
      </c>
      <c r="D19" s="29" t="s">
        <v>165</v>
      </c>
      <c r="E19" s="28" t="s">
        <v>108</v>
      </c>
      <c r="F19" s="28"/>
      <c r="G19" s="28"/>
      <c r="H19" s="28"/>
      <c r="I19" s="28"/>
      <c r="J19" s="30" t="s">
        <v>28</v>
      </c>
      <c r="K19" s="29"/>
    </row>
    <row r="20" spans="2:11" s="18" customFormat="1" ht="15.5" x14ac:dyDescent="0.25">
      <c r="B20" s="28">
        <v>5.16</v>
      </c>
      <c r="C20" s="31" t="s">
        <v>166</v>
      </c>
      <c r="D20" s="29" t="s">
        <v>167</v>
      </c>
      <c r="E20" s="28" t="s">
        <v>108</v>
      </c>
      <c r="F20" s="28"/>
      <c r="G20" s="28"/>
      <c r="H20" s="28"/>
      <c r="I20" s="28"/>
      <c r="J20" s="30" t="s">
        <v>28</v>
      </c>
      <c r="K20" s="29"/>
    </row>
    <row r="21" spans="2:11" s="18" customFormat="1" ht="52" x14ac:dyDescent="0.25">
      <c r="B21" s="28">
        <v>5.17</v>
      </c>
      <c r="C21" s="31" t="s">
        <v>168</v>
      </c>
      <c r="D21" s="29" t="s">
        <v>169</v>
      </c>
      <c r="E21" s="28" t="s">
        <v>108</v>
      </c>
      <c r="F21" s="28"/>
      <c r="G21" s="28"/>
      <c r="H21" s="28"/>
      <c r="I21" s="28"/>
      <c r="J21" s="30" t="s">
        <v>28</v>
      </c>
      <c r="K21" s="29"/>
    </row>
    <row r="22" spans="2:11" s="18" customFormat="1" ht="52" x14ac:dyDescent="0.25">
      <c r="B22" s="28">
        <v>5.18</v>
      </c>
      <c r="C22" s="31" t="s">
        <v>170</v>
      </c>
      <c r="D22" s="29" t="s">
        <v>171</v>
      </c>
      <c r="E22" s="28" t="s">
        <v>108</v>
      </c>
      <c r="F22" s="28"/>
      <c r="G22" s="28"/>
      <c r="H22" s="28"/>
      <c r="I22" s="28"/>
      <c r="J22" s="30" t="s">
        <v>28</v>
      </c>
      <c r="K22" s="29"/>
    </row>
    <row r="23" spans="2:11" s="18" customFormat="1" ht="39" x14ac:dyDescent="0.25">
      <c r="B23" s="28">
        <v>5.19</v>
      </c>
      <c r="C23" s="18" t="s">
        <v>172</v>
      </c>
      <c r="D23" s="29" t="s">
        <v>173</v>
      </c>
      <c r="E23" s="28" t="s">
        <v>108</v>
      </c>
      <c r="F23" s="28"/>
      <c r="G23" s="28"/>
      <c r="H23" s="28"/>
      <c r="I23" s="28"/>
      <c r="J23" s="30" t="s">
        <v>28</v>
      </c>
      <c r="K23" s="29"/>
    </row>
    <row r="24" spans="2:11" s="18" customFormat="1" ht="39" x14ac:dyDescent="0.25">
      <c r="B24" s="62" t="s">
        <v>184</v>
      </c>
      <c r="C24" s="31" t="s">
        <v>174</v>
      </c>
      <c r="D24" s="29" t="s">
        <v>175</v>
      </c>
      <c r="E24" s="28" t="s">
        <v>108</v>
      </c>
      <c r="F24" s="28"/>
      <c r="G24" s="28"/>
      <c r="H24" s="28"/>
      <c r="I24" s="28"/>
      <c r="J24" s="30" t="s">
        <v>28</v>
      </c>
      <c r="K24" s="29"/>
    </row>
    <row r="25" spans="2:11" s="18" customFormat="1" ht="52" x14ac:dyDescent="0.25">
      <c r="B25" s="28">
        <v>5.21</v>
      </c>
      <c r="C25" s="31" t="s">
        <v>176</v>
      </c>
      <c r="D25" s="29" t="s">
        <v>177</v>
      </c>
      <c r="E25" s="28" t="s">
        <v>108</v>
      </c>
      <c r="F25" s="28"/>
      <c r="G25" s="28"/>
      <c r="H25" s="28"/>
      <c r="I25" s="28"/>
      <c r="J25" s="30" t="s">
        <v>28</v>
      </c>
      <c r="K25" s="29"/>
    </row>
    <row r="26" spans="2:11" s="18" customFormat="1" ht="39" x14ac:dyDescent="0.25">
      <c r="B26" s="28">
        <v>5.22</v>
      </c>
      <c r="C26" s="31" t="s">
        <v>178</v>
      </c>
      <c r="D26" s="29" t="s">
        <v>179</v>
      </c>
      <c r="E26" s="28" t="s">
        <v>108</v>
      </c>
      <c r="F26" s="28"/>
      <c r="G26" s="28"/>
      <c r="H26" s="28"/>
      <c r="I26" s="28"/>
      <c r="J26" s="30" t="s">
        <v>28</v>
      </c>
      <c r="K26" s="29"/>
    </row>
    <row r="27" spans="2:11" s="18" customFormat="1" ht="39" x14ac:dyDescent="0.25">
      <c r="B27" s="28">
        <v>5.23</v>
      </c>
      <c r="C27" s="31" t="s">
        <v>180</v>
      </c>
      <c r="D27" s="29" t="s">
        <v>181</v>
      </c>
      <c r="E27" s="28" t="s">
        <v>108</v>
      </c>
      <c r="F27" s="28"/>
      <c r="G27" s="28"/>
      <c r="H27" s="28"/>
      <c r="I27" s="28"/>
      <c r="J27" s="30" t="s">
        <v>28</v>
      </c>
      <c r="K27" s="29"/>
    </row>
    <row r="28" spans="2:11" s="18" customFormat="1" ht="52" x14ac:dyDescent="0.25">
      <c r="B28" s="28">
        <v>5.24</v>
      </c>
      <c r="C28" s="31" t="s">
        <v>182</v>
      </c>
      <c r="D28" s="29" t="s">
        <v>183</v>
      </c>
      <c r="E28" s="28" t="s">
        <v>108</v>
      </c>
      <c r="F28" s="28"/>
      <c r="G28" s="28"/>
      <c r="H28" s="28"/>
      <c r="I28" s="28"/>
      <c r="J28" s="30" t="s">
        <v>28</v>
      </c>
      <c r="K28" s="29"/>
    </row>
    <row r="29" spans="2:11" s="18" customFormat="1" ht="39" x14ac:dyDescent="0.25">
      <c r="B29" s="28">
        <v>5.25</v>
      </c>
      <c r="C29" s="31" t="s">
        <v>186</v>
      </c>
      <c r="D29" s="29" t="s">
        <v>187</v>
      </c>
      <c r="E29" s="28" t="s">
        <v>108</v>
      </c>
      <c r="F29" s="28"/>
      <c r="G29" s="28"/>
      <c r="H29" s="28"/>
      <c r="I29" s="28"/>
      <c r="J29" s="30" t="s">
        <v>28</v>
      </c>
      <c r="K29" s="29"/>
    </row>
    <row r="30" spans="2:11" s="18" customFormat="1" ht="26" x14ac:dyDescent="0.25">
      <c r="B30" s="28">
        <v>5.26</v>
      </c>
      <c r="C30" s="31" t="s">
        <v>88</v>
      </c>
      <c r="D30" s="29" t="s">
        <v>96</v>
      </c>
      <c r="E30" s="28" t="s">
        <v>108</v>
      </c>
      <c r="F30" s="28"/>
      <c r="G30" s="28"/>
      <c r="H30" s="28"/>
      <c r="I30" s="28"/>
      <c r="J30" s="30" t="s">
        <v>28</v>
      </c>
      <c r="K30" s="29"/>
    </row>
    <row r="31" spans="2:11" s="18" customFormat="1" ht="39" x14ac:dyDescent="0.25">
      <c r="B31" s="28">
        <v>5.27</v>
      </c>
      <c r="C31" s="31" t="s">
        <v>89</v>
      </c>
      <c r="D31" s="29" t="s">
        <v>188</v>
      </c>
      <c r="E31" s="28" t="s">
        <v>108</v>
      </c>
      <c r="F31" s="28"/>
      <c r="G31" s="28"/>
      <c r="H31" s="28"/>
      <c r="I31" s="28"/>
      <c r="J31" s="30" t="s">
        <v>28</v>
      </c>
      <c r="K31" s="29"/>
    </row>
    <row r="32" spans="2:11" s="18" customFormat="1" ht="52" x14ac:dyDescent="0.25">
      <c r="B32" s="28">
        <v>5.28</v>
      </c>
      <c r="C32" s="31" t="s">
        <v>90</v>
      </c>
      <c r="D32" s="29" t="s">
        <v>189</v>
      </c>
      <c r="E32" s="28" t="s">
        <v>108</v>
      </c>
      <c r="F32" s="28"/>
      <c r="G32" s="28"/>
      <c r="H32" s="28"/>
      <c r="I32" s="28"/>
      <c r="J32" s="30" t="s">
        <v>28</v>
      </c>
      <c r="K32" s="29"/>
    </row>
    <row r="33" spans="1:11" s="18" customFormat="1" ht="26" x14ac:dyDescent="0.25">
      <c r="B33" s="28">
        <v>5.29</v>
      </c>
      <c r="C33" s="31" t="s">
        <v>190</v>
      </c>
      <c r="D33" s="29" t="s">
        <v>191</v>
      </c>
      <c r="E33" s="28" t="s">
        <v>108</v>
      </c>
      <c r="F33" s="28"/>
      <c r="G33" s="28"/>
      <c r="H33" s="28"/>
      <c r="I33" s="28"/>
      <c r="J33" s="30" t="s">
        <v>28</v>
      </c>
      <c r="K33" s="29"/>
    </row>
    <row r="34" spans="1:11" s="18" customFormat="1" ht="39" x14ac:dyDescent="0.25">
      <c r="B34" s="28" t="s">
        <v>204</v>
      </c>
      <c r="C34" s="31" t="s">
        <v>192</v>
      </c>
      <c r="D34" s="29" t="s">
        <v>193</v>
      </c>
      <c r="E34" s="28" t="s">
        <v>108</v>
      </c>
      <c r="F34" s="28"/>
      <c r="G34" s="28"/>
      <c r="H34" s="28"/>
      <c r="I34" s="28"/>
      <c r="J34" s="30" t="s">
        <v>28</v>
      </c>
      <c r="K34" s="29"/>
    </row>
    <row r="35" spans="1:11" s="6" customFormat="1" ht="52" x14ac:dyDescent="0.3">
      <c r="A35" s="64"/>
      <c r="B35" s="28">
        <v>5.31</v>
      </c>
      <c r="C35" s="29" t="s">
        <v>194</v>
      </c>
      <c r="D35" s="29" t="s">
        <v>195</v>
      </c>
      <c r="E35" s="28" t="s">
        <v>108</v>
      </c>
      <c r="F35" s="65"/>
      <c r="G35" s="65"/>
      <c r="H35" s="65"/>
      <c r="I35" s="65"/>
      <c r="J35" s="30" t="s">
        <v>28</v>
      </c>
      <c r="K35" s="66"/>
    </row>
    <row r="36" spans="1:11" s="6" customFormat="1" ht="26" x14ac:dyDescent="0.25">
      <c r="A36" s="3"/>
      <c r="B36" s="28">
        <v>5.32</v>
      </c>
      <c r="C36" s="29" t="s">
        <v>91</v>
      </c>
      <c r="D36" s="29" t="s">
        <v>196</v>
      </c>
      <c r="E36" s="28" t="s">
        <v>108</v>
      </c>
      <c r="F36" s="30"/>
      <c r="G36" s="30"/>
      <c r="H36" s="30"/>
      <c r="I36" s="30"/>
      <c r="J36" s="30" t="s">
        <v>28</v>
      </c>
      <c r="K36" s="67"/>
    </row>
    <row r="37" spans="1:11" s="6" customFormat="1" ht="39" x14ac:dyDescent="0.25">
      <c r="A37" s="3"/>
      <c r="B37" s="28">
        <v>5.33</v>
      </c>
      <c r="C37" s="29" t="s">
        <v>92</v>
      </c>
      <c r="D37" s="29" t="s">
        <v>197</v>
      </c>
      <c r="E37" s="28" t="s">
        <v>108</v>
      </c>
      <c r="F37" s="30"/>
      <c r="G37" s="30"/>
      <c r="H37" s="30"/>
      <c r="I37" s="30"/>
      <c r="J37" s="30" t="s">
        <v>28</v>
      </c>
      <c r="K37" s="67"/>
    </row>
    <row r="38" spans="1:11" s="6" customFormat="1" ht="52" x14ac:dyDescent="0.25">
      <c r="A38" s="3"/>
      <c r="B38" s="28">
        <v>5.34</v>
      </c>
      <c r="C38" s="29" t="s">
        <v>198</v>
      </c>
      <c r="D38" s="29" t="s">
        <v>199</v>
      </c>
      <c r="E38" s="28" t="s">
        <v>108</v>
      </c>
      <c r="F38" s="30"/>
      <c r="G38" s="30"/>
      <c r="H38" s="30"/>
      <c r="I38" s="30"/>
      <c r="J38" s="30" t="s">
        <v>28</v>
      </c>
      <c r="K38" s="67"/>
    </row>
    <row r="39" spans="1:11" s="6" customFormat="1" ht="65" x14ac:dyDescent="0.25">
      <c r="A39" s="3"/>
      <c r="B39" s="28">
        <v>5.35</v>
      </c>
      <c r="C39" s="29" t="s">
        <v>93</v>
      </c>
      <c r="D39" s="29" t="s">
        <v>200</v>
      </c>
      <c r="E39" s="28" t="s">
        <v>108</v>
      </c>
      <c r="F39" s="30"/>
      <c r="G39" s="30"/>
      <c r="H39" s="30"/>
      <c r="I39" s="30"/>
      <c r="J39" s="30" t="s">
        <v>28</v>
      </c>
      <c r="K39" s="67"/>
    </row>
    <row r="40" spans="1:11" s="6" customFormat="1" ht="39" x14ac:dyDescent="0.25">
      <c r="A40" s="3"/>
      <c r="B40" s="28">
        <v>5.36</v>
      </c>
      <c r="C40" s="29" t="s">
        <v>201</v>
      </c>
      <c r="D40" s="29" t="s">
        <v>202</v>
      </c>
      <c r="E40" s="28" t="s">
        <v>108</v>
      </c>
      <c r="F40" s="30"/>
      <c r="G40" s="30"/>
      <c r="H40" s="30"/>
      <c r="I40" s="30"/>
      <c r="J40" s="30" t="s">
        <v>28</v>
      </c>
      <c r="K40" s="67"/>
    </row>
    <row r="41" spans="1:11" s="6" customFormat="1" ht="39" x14ac:dyDescent="0.25">
      <c r="A41" s="3"/>
      <c r="B41" s="28">
        <v>5.37</v>
      </c>
      <c r="C41" s="29" t="s">
        <v>80</v>
      </c>
      <c r="D41" s="29" t="s">
        <v>203</v>
      </c>
      <c r="E41" s="28" t="s">
        <v>108</v>
      </c>
      <c r="F41" s="30"/>
      <c r="G41" s="30"/>
      <c r="H41" s="30"/>
      <c r="I41" s="30"/>
      <c r="J41" s="30" t="s">
        <v>28</v>
      </c>
      <c r="K41" s="67"/>
    </row>
    <row r="42" spans="1:11" s="9" customFormat="1" ht="23.5" x14ac:dyDescent="0.55000000000000004">
      <c r="B42" s="94" t="s">
        <v>53</v>
      </c>
      <c r="C42" s="95" t="s">
        <v>205</v>
      </c>
      <c r="D42" s="99"/>
      <c r="E42" s="94"/>
      <c r="F42" s="94"/>
      <c r="G42" s="94"/>
      <c r="H42" s="94"/>
      <c r="I42" s="94"/>
      <c r="J42" s="100"/>
      <c r="K42" s="100"/>
    </row>
    <row r="43" spans="1:11" s="6" customFormat="1" ht="91" x14ac:dyDescent="0.25">
      <c r="A43" s="3"/>
      <c r="B43" s="29">
        <v>6.1</v>
      </c>
      <c r="C43" s="29" t="s">
        <v>61</v>
      </c>
      <c r="D43" s="29" t="s">
        <v>206</v>
      </c>
      <c r="E43" s="28" t="s">
        <v>108</v>
      </c>
      <c r="F43" s="30"/>
      <c r="G43" s="30"/>
      <c r="H43" s="30"/>
      <c r="I43" s="30"/>
      <c r="J43" s="30" t="s">
        <v>28</v>
      </c>
      <c r="K43" s="67"/>
    </row>
    <row r="44" spans="1:11" s="6" customFormat="1" ht="39" x14ac:dyDescent="0.25">
      <c r="A44" s="3"/>
      <c r="B44" s="29">
        <v>6.2</v>
      </c>
      <c r="C44" s="29" t="s">
        <v>62</v>
      </c>
      <c r="D44" s="29" t="s">
        <v>207</v>
      </c>
      <c r="E44" s="28" t="s">
        <v>108</v>
      </c>
      <c r="F44" s="30"/>
      <c r="G44" s="30"/>
      <c r="H44" s="30"/>
      <c r="I44" s="30"/>
      <c r="J44" s="30" t="s">
        <v>28</v>
      </c>
      <c r="K44" s="67"/>
    </row>
    <row r="45" spans="1:11" s="6" customFormat="1" ht="78" x14ac:dyDescent="0.25">
      <c r="A45" s="3"/>
      <c r="B45" s="29">
        <v>6.3</v>
      </c>
      <c r="C45" s="29" t="s">
        <v>65</v>
      </c>
      <c r="D45" s="29" t="s">
        <v>208</v>
      </c>
      <c r="E45" s="28" t="s">
        <v>108</v>
      </c>
      <c r="F45" s="30"/>
      <c r="G45" s="30"/>
      <c r="H45" s="30"/>
      <c r="I45" s="30"/>
      <c r="J45" s="30" t="s">
        <v>28</v>
      </c>
      <c r="K45" s="67"/>
    </row>
    <row r="46" spans="1:11" ht="52" x14ac:dyDescent="0.25">
      <c r="B46" s="29">
        <v>6.4</v>
      </c>
      <c r="C46" s="29" t="s">
        <v>66</v>
      </c>
      <c r="D46" s="29" t="s">
        <v>209</v>
      </c>
      <c r="E46" s="28" t="s">
        <v>108</v>
      </c>
      <c r="F46" s="68"/>
      <c r="G46" s="68"/>
      <c r="H46" s="68"/>
      <c r="I46" s="68"/>
      <c r="J46" s="30" t="s">
        <v>28</v>
      </c>
      <c r="K46" s="69"/>
    </row>
    <row r="47" spans="1:11" ht="52" x14ac:dyDescent="0.25">
      <c r="B47" s="29">
        <v>6.5</v>
      </c>
      <c r="C47" s="29" t="s">
        <v>210</v>
      </c>
      <c r="D47" s="29" t="s">
        <v>211</v>
      </c>
      <c r="E47" s="28" t="s">
        <v>108</v>
      </c>
      <c r="F47" s="68"/>
      <c r="G47" s="68"/>
      <c r="H47" s="68"/>
      <c r="I47" s="68"/>
      <c r="J47" s="30" t="s">
        <v>28</v>
      </c>
      <c r="K47" s="69"/>
    </row>
    <row r="48" spans="1:11" ht="52" x14ac:dyDescent="0.25">
      <c r="B48" s="29">
        <v>6.6</v>
      </c>
      <c r="C48" s="29" t="s">
        <v>212</v>
      </c>
      <c r="D48" s="29" t="s">
        <v>213</v>
      </c>
      <c r="E48" s="28" t="s">
        <v>108</v>
      </c>
      <c r="F48" s="68"/>
      <c r="G48" s="68"/>
      <c r="H48" s="68"/>
      <c r="I48" s="68"/>
      <c r="J48" s="30" t="s">
        <v>28</v>
      </c>
      <c r="K48" s="69"/>
    </row>
    <row r="49" spans="2:11" ht="39" x14ac:dyDescent="0.25">
      <c r="B49" s="29">
        <v>6.7</v>
      </c>
      <c r="C49" s="29" t="s">
        <v>214</v>
      </c>
      <c r="D49" s="29" t="s">
        <v>215</v>
      </c>
      <c r="E49" s="28" t="s">
        <v>108</v>
      </c>
      <c r="F49" s="68"/>
      <c r="G49" s="68"/>
      <c r="H49" s="68"/>
      <c r="I49" s="68"/>
      <c r="J49" s="30" t="s">
        <v>28</v>
      </c>
      <c r="K49" s="69"/>
    </row>
    <row r="50" spans="2:11" ht="39" x14ac:dyDescent="0.25">
      <c r="B50" s="29">
        <v>6.8</v>
      </c>
      <c r="C50" s="29" t="s">
        <v>216</v>
      </c>
      <c r="D50" s="29" t="s">
        <v>217</v>
      </c>
      <c r="E50" s="28" t="s">
        <v>108</v>
      </c>
      <c r="F50" s="68"/>
      <c r="G50" s="68"/>
      <c r="H50" s="68"/>
      <c r="I50" s="68"/>
      <c r="J50" s="30" t="s">
        <v>28</v>
      </c>
      <c r="K50" s="69"/>
    </row>
    <row r="51" spans="2:11" s="9" customFormat="1" ht="23.5" x14ac:dyDescent="0.55000000000000004">
      <c r="B51" s="94" t="s">
        <v>60</v>
      </c>
      <c r="C51" s="95" t="s">
        <v>218</v>
      </c>
      <c r="D51" s="99"/>
      <c r="E51" s="94"/>
      <c r="F51" s="94"/>
      <c r="G51" s="94"/>
      <c r="H51" s="94"/>
      <c r="I51" s="94"/>
      <c r="J51" s="100"/>
      <c r="K51" s="100"/>
    </row>
    <row r="52" spans="2:11" ht="39" x14ac:dyDescent="0.25">
      <c r="B52" s="69">
        <v>7.1</v>
      </c>
      <c r="C52" s="29" t="s">
        <v>219</v>
      </c>
      <c r="D52" s="29" t="s">
        <v>220</v>
      </c>
      <c r="E52" s="28" t="s">
        <v>108</v>
      </c>
      <c r="F52" s="68"/>
      <c r="G52" s="68"/>
      <c r="H52" s="68"/>
      <c r="I52" s="68"/>
      <c r="J52" s="30" t="s">
        <v>28</v>
      </c>
      <c r="K52" s="69"/>
    </row>
    <row r="53" spans="2:11" ht="26" x14ac:dyDescent="0.25">
      <c r="B53" s="69">
        <v>7.2</v>
      </c>
      <c r="C53" s="29" t="s">
        <v>221</v>
      </c>
      <c r="D53" s="29" t="s">
        <v>222</v>
      </c>
      <c r="E53" s="28" t="s">
        <v>108</v>
      </c>
      <c r="F53" s="68"/>
      <c r="G53" s="68"/>
      <c r="H53" s="68"/>
      <c r="I53" s="68"/>
      <c r="J53" s="30" t="s">
        <v>28</v>
      </c>
      <c r="K53" s="69"/>
    </row>
    <row r="54" spans="2:11" ht="26" x14ac:dyDescent="0.25">
      <c r="B54" s="69">
        <v>7.3</v>
      </c>
      <c r="C54" s="29" t="s">
        <v>74</v>
      </c>
      <c r="D54" s="29" t="s">
        <v>223</v>
      </c>
      <c r="E54" s="28" t="s">
        <v>108</v>
      </c>
      <c r="F54" s="68"/>
      <c r="G54" s="68"/>
      <c r="H54" s="68"/>
      <c r="I54" s="68"/>
      <c r="J54" s="30" t="s">
        <v>28</v>
      </c>
      <c r="K54" s="69"/>
    </row>
    <row r="55" spans="2:11" ht="26" x14ac:dyDescent="0.25">
      <c r="B55" s="69">
        <v>7.4</v>
      </c>
      <c r="C55" s="29" t="s">
        <v>224</v>
      </c>
      <c r="D55" s="29" t="s">
        <v>225</v>
      </c>
      <c r="E55" s="28" t="s">
        <v>108</v>
      </c>
      <c r="F55" s="68"/>
      <c r="G55" s="68"/>
      <c r="H55" s="68"/>
      <c r="I55" s="68"/>
      <c r="J55" s="30" t="s">
        <v>28</v>
      </c>
      <c r="K55" s="69"/>
    </row>
    <row r="56" spans="2:11" ht="52" x14ac:dyDescent="0.25">
      <c r="B56" s="69">
        <v>7.5</v>
      </c>
      <c r="C56" s="29" t="s">
        <v>226</v>
      </c>
      <c r="D56" s="29" t="s">
        <v>227</v>
      </c>
      <c r="E56" s="28" t="s">
        <v>108</v>
      </c>
      <c r="F56" s="68"/>
      <c r="G56" s="68"/>
      <c r="H56" s="68"/>
      <c r="I56" s="68"/>
      <c r="J56" s="30" t="s">
        <v>28</v>
      </c>
      <c r="K56" s="69"/>
    </row>
    <row r="57" spans="2:11" ht="26" x14ac:dyDescent="0.25">
      <c r="B57" s="69">
        <v>7.6</v>
      </c>
      <c r="C57" s="29" t="s">
        <v>75</v>
      </c>
      <c r="D57" s="29" t="s">
        <v>228</v>
      </c>
      <c r="E57" s="28" t="s">
        <v>108</v>
      </c>
      <c r="F57" s="68"/>
      <c r="G57" s="68"/>
      <c r="H57" s="68"/>
      <c r="I57" s="68"/>
      <c r="J57" s="30" t="s">
        <v>28</v>
      </c>
      <c r="K57" s="69"/>
    </row>
    <row r="58" spans="2:11" ht="39" x14ac:dyDescent="0.25">
      <c r="B58" s="69">
        <v>7.7</v>
      </c>
      <c r="C58" s="29" t="s">
        <v>229</v>
      </c>
      <c r="D58" s="29" t="s">
        <v>230</v>
      </c>
      <c r="E58" s="28" t="s">
        <v>108</v>
      </c>
      <c r="F58" s="68"/>
      <c r="G58" s="68"/>
      <c r="H58" s="68"/>
      <c r="I58" s="68"/>
      <c r="J58" s="30" t="s">
        <v>28</v>
      </c>
      <c r="K58" s="69"/>
    </row>
    <row r="59" spans="2:11" ht="15.5" x14ac:dyDescent="0.25">
      <c r="B59" s="69">
        <v>7.8</v>
      </c>
      <c r="C59" s="29" t="s">
        <v>76</v>
      </c>
      <c r="D59" s="29" t="s">
        <v>231</v>
      </c>
      <c r="E59" s="28" t="s">
        <v>108</v>
      </c>
      <c r="F59" s="68"/>
      <c r="G59" s="68"/>
      <c r="H59" s="68"/>
      <c r="I59" s="68"/>
      <c r="J59" s="30" t="s">
        <v>28</v>
      </c>
      <c r="K59" s="69"/>
    </row>
    <row r="60" spans="2:11" ht="15.5" x14ac:dyDescent="0.25">
      <c r="B60" s="69">
        <v>7.9</v>
      </c>
      <c r="C60" s="29" t="s">
        <v>232</v>
      </c>
      <c r="D60" s="29" t="s">
        <v>233</v>
      </c>
      <c r="E60" s="28" t="s">
        <v>108</v>
      </c>
      <c r="F60" s="68"/>
      <c r="G60" s="68"/>
      <c r="H60" s="68"/>
      <c r="I60" s="68"/>
      <c r="J60" s="30" t="s">
        <v>28</v>
      </c>
      <c r="K60" s="69"/>
    </row>
    <row r="61" spans="2:11" ht="52" x14ac:dyDescent="0.25">
      <c r="B61" s="70" t="s">
        <v>241</v>
      </c>
      <c r="C61" s="29" t="s">
        <v>234</v>
      </c>
      <c r="D61" s="29" t="s">
        <v>235</v>
      </c>
      <c r="E61" s="28" t="s">
        <v>108</v>
      </c>
      <c r="F61" s="68"/>
      <c r="G61" s="68"/>
      <c r="H61" s="68"/>
      <c r="I61" s="68"/>
      <c r="J61" s="30" t="s">
        <v>28</v>
      </c>
      <c r="K61" s="69"/>
    </row>
    <row r="62" spans="2:11" ht="39" x14ac:dyDescent="0.25">
      <c r="B62" s="69">
        <v>7.11</v>
      </c>
      <c r="C62" s="29" t="s">
        <v>77</v>
      </c>
      <c r="D62" s="29" t="s">
        <v>236</v>
      </c>
      <c r="E62" s="28" t="s">
        <v>108</v>
      </c>
      <c r="F62" s="68"/>
      <c r="G62" s="68"/>
      <c r="H62" s="68"/>
      <c r="I62" s="68"/>
      <c r="J62" s="30" t="s">
        <v>28</v>
      </c>
      <c r="K62" s="69"/>
    </row>
    <row r="63" spans="2:11" ht="39" x14ac:dyDescent="0.25">
      <c r="B63" s="69">
        <v>7.12</v>
      </c>
      <c r="C63" s="29" t="s">
        <v>78</v>
      </c>
      <c r="D63" s="29" t="s">
        <v>237</v>
      </c>
      <c r="E63" s="28" t="s">
        <v>108</v>
      </c>
      <c r="F63" s="68"/>
      <c r="G63" s="68"/>
      <c r="H63" s="68"/>
      <c r="I63" s="68"/>
      <c r="J63" s="30" t="s">
        <v>28</v>
      </c>
      <c r="K63" s="69"/>
    </row>
    <row r="64" spans="2:11" ht="26" x14ac:dyDescent="0.25">
      <c r="B64" s="69">
        <v>7.13</v>
      </c>
      <c r="C64" s="29" t="s">
        <v>79</v>
      </c>
      <c r="D64" s="29" t="s">
        <v>238</v>
      </c>
      <c r="E64" s="28" t="s">
        <v>108</v>
      </c>
      <c r="F64" s="68"/>
      <c r="G64" s="68"/>
      <c r="H64" s="68"/>
      <c r="I64" s="68"/>
      <c r="J64" s="30" t="s">
        <v>28</v>
      </c>
      <c r="K64" s="69"/>
    </row>
    <row r="65" spans="2:11" ht="52" x14ac:dyDescent="0.25">
      <c r="B65" s="69">
        <v>7.14</v>
      </c>
      <c r="C65" s="29" t="s">
        <v>239</v>
      </c>
      <c r="D65" s="29" t="s">
        <v>240</v>
      </c>
      <c r="E65" s="28" t="s">
        <v>108</v>
      </c>
      <c r="F65" s="68"/>
      <c r="G65" s="68"/>
      <c r="H65" s="68"/>
      <c r="I65" s="68"/>
      <c r="J65" s="30" t="s">
        <v>28</v>
      </c>
      <c r="K65" s="69"/>
    </row>
    <row r="66" spans="2:11" s="9" customFormat="1" ht="23.5" x14ac:dyDescent="0.55000000000000004">
      <c r="B66" s="94" t="s">
        <v>64</v>
      </c>
      <c r="C66" s="95" t="s">
        <v>242</v>
      </c>
      <c r="D66" s="99"/>
      <c r="E66" s="94"/>
      <c r="F66" s="94"/>
      <c r="G66" s="94"/>
      <c r="H66" s="94"/>
      <c r="I66" s="94"/>
      <c r="J66" s="100"/>
      <c r="K66" s="100"/>
    </row>
    <row r="67" spans="2:11" ht="26" x14ac:dyDescent="0.25">
      <c r="B67" s="69">
        <v>8.1</v>
      </c>
      <c r="C67" s="29" t="s">
        <v>246</v>
      </c>
      <c r="D67" s="29" t="s">
        <v>247</v>
      </c>
      <c r="E67" s="28" t="s">
        <v>108</v>
      </c>
      <c r="F67" s="68"/>
      <c r="G67" s="68"/>
      <c r="H67" s="68"/>
      <c r="I67" s="68"/>
      <c r="J67" s="30" t="s">
        <v>28</v>
      </c>
      <c r="K67" s="69"/>
    </row>
    <row r="68" spans="2:11" ht="26" x14ac:dyDescent="0.25">
      <c r="B68" s="69">
        <v>8.1999999999999993</v>
      </c>
      <c r="C68" s="29" t="s">
        <v>248</v>
      </c>
      <c r="D68" s="29" t="s">
        <v>249</v>
      </c>
      <c r="E68" s="28" t="s">
        <v>108</v>
      </c>
      <c r="F68" s="68"/>
      <c r="G68" s="68"/>
      <c r="H68" s="68"/>
      <c r="I68" s="68"/>
      <c r="J68" s="30" t="s">
        <v>28</v>
      </c>
      <c r="K68" s="69"/>
    </row>
    <row r="69" spans="2:11" ht="39" x14ac:dyDescent="0.25">
      <c r="B69" s="69">
        <v>8.3000000000000007</v>
      </c>
      <c r="C69" s="29" t="s">
        <v>72</v>
      </c>
      <c r="D69" s="29" t="s">
        <v>250</v>
      </c>
      <c r="E69" s="28" t="s">
        <v>108</v>
      </c>
      <c r="F69" s="68"/>
      <c r="G69" s="68"/>
      <c r="H69" s="68"/>
      <c r="I69" s="68"/>
      <c r="J69" s="30" t="s">
        <v>28</v>
      </c>
      <c r="K69" s="69"/>
    </row>
    <row r="70" spans="2:11" ht="26" x14ac:dyDescent="0.25">
      <c r="B70" s="69">
        <v>8.4</v>
      </c>
      <c r="C70" s="29" t="s">
        <v>251</v>
      </c>
      <c r="D70" s="29" t="s">
        <v>252</v>
      </c>
      <c r="E70" s="28" t="s">
        <v>108</v>
      </c>
      <c r="F70" s="68"/>
      <c r="G70" s="68"/>
      <c r="H70" s="68"/>
      <c r="I70" s="68"/>
      <c r="J70" s="30" t="s">
        <v>28</v>
      </c>
      <c r="K70" s="69"/>
    </row>
    <row r="71" spans="2:11" ht="39" x14ac:dyDescent="0.25">
      <c r="B71" s="69">
        <v>8.5</v>
      </c>
      <c r="C71" s="29" t="s">
        <v>253</v>
      </c>
      <c r="D71" s="29" t="s">
        <v>254</v>
      </c>
      <c r="E71" s="28" t="s">
        <v>108</v>
      </c>
      <c r="F71" s="68"/>
      <c r="G71" s="68"/>
      <c r="H71" s="68"/>
      <c r="I71" s="68"/>
      <c r="J71" s="30" t="s">
        <v>28</v>
      </c>
      <c r="K71" s="69"/>
    </row>
    <row r="72" spans="2:11" ht="26" x14ac:dyDescent="0.25">
      <c r="B72" s="69">
        <v>8.6</v>
      </c>
      <c r="C72" s="29" t="s">
        <v>82</v>
      </c>
      <c r="D72" s="29" t="s">
        <v>255</v>
      </c>
      <c r="E72" s="28" t="s">
        <v>108</v>
      </c>
      <c r="F72" s="68"/>
      <c r="G72" s="68"/>
      <c r="H72" s="68"/>
      <c r="I72" s="68"/>
      <c r="J72" s="30" t="s">
        <v>28</v>
      </c>
      <c r="K72" s="69"/>
    </row>
    <row r="73" spans="2:11" ht="26" x14ac:dyDescent="0.25">
      <c r="B73" s="69">
        <v>8.6999999999999993</v>
      </c>
      <c r="C73" s="29" t="s">
        <v>256</v>
      </c>
      <c r="D73" s="29" t="s">
        <v>257</v>
      </c>
      <c r="E73" s="28" t="s">
        <v>108</v>
      </c>
      <c r="F73" s="68"/>
      <c r="G73" s="68"/>
      <c r="H73" s="68"/>
      <c r="I73" s="68"/>
      <c r="J73" s="30" t="s">
        <v>28</v>
      </c>
      <c r="K73" s="69"/>
    </row>
    <row r="74" spans="2:11" ht="52" x14ac:dyDescent="0.25">
      <c r="B74" s="69">
        <v>8.8000000000000007</v>
      </c>
      <c r="C74" s="29" t="s">
        <v>85</v>
      </c>
      <c r="D74" s="29" t="s">
        <v>258</v>
      </c>
      <c r="E74" s="28" t="s">
        <v>108</v>
      </c>
      <c r="F74" s="68"/>
      <c r="G74" s="68"/>
      <c r="H74" s="68"/>
      <c r="I74" s="68"/>
      <c r="J74" s="30" t="s">
        <v>28</v>
      </c>
      <c r="K74" s="69"/>
    </row>
    <row r="75" spans="2:11" ht="52" x14ac:dyDescent="0.25">
      <c r="B75" s="69">
        <v>8.9</v>
      </c>
      <c r="C75" s="29" t="s">
        <v>259</v>
      </c>
      <c r="D75" s="29" t="s">
        <v>260</v>
      </c>
      <c r="E75" s="28" t="s">
        <v>108</v>
      </c>
      <c r="F75" s="68"/>
      <c r="G75" s="68"/>
      <c r="H75" s="68"/>
      <c r="I75" s="68"/>
      <c r="J75" s="30" t="s">
        <v>28</v>
      </c>
      <c r="K75" s="69"/>
    </row>
    <row r="76" spans="2:11" ht="39" x14ac:dyDescent="0.25">
      <c r="B76" s="70" t="s">
        <v>243</v>
      </c>
      <c r="C76" s="29" t="s">
        <v>261</v>
      </c>
      <c r="D76" s="29" t="s">
        <v>262</v>
      </c>
      <c r="E76" s="28" t="s">
        <v>108</v>
      </c>
      <c r="F76" s="68"/>
      <c r="G76" s="68"/>
      <c r="H76" s="68"/>
      <c r="I76" s="68"/>
      <c r="J76" s="30" t="s">
        <v>28</v>
      </c>
      <c r="K76" s="69"/>
    </row>
    <row r="77" spans="2:11" ht="65" x14ac:dyDescent="0.25">
      <c r="B77" s="69">
        <v>8.11</v>
      </c>
      <c r="C77" s="29" t="s">
        <v>263</v>
      </c>
      <c r="D77" s="29" t="s">
        <v>264</v>
      </c>
      <c r="E77" s="28" t="s">
        <v>108</v>
      </c>
      <c r="F77" s="68"/>
      <c r="G77" s="68"/>
      <c r="H77" s="68"/>
      <c r="I77" s="68"/>
      <c r="J77" s="30" t="s">
        <v>28</v>
      </c>
      <c r="K77" s="69"/>
    </row>
    <row r="78" spans="2:11" ht="39" x14ac:dyDescent="0.25">
      <c r="B78" s="69">
        <v>8.1199999999999992</v>
      </c>
      <c r="C78" s="29" t="s">
        <v>265</v>
      </c>
      <c r="D78" s="29" t="s">
        <v>266</v>
      </c>
      <c r="E78" s="28" t="s">
        <v>108</v>
      </c>
      <c r="F78" s="68"/>
      <c r="G78" s="68"/>
      <c r="H78" s="68"/>
      <c r="I78" s="68"/>
      <c r="J78" s="30" t="s">
        <v>28</v>
      </c>
      <c r="K78" s="69"/>
    </row>
    <row r="79" spans="2:11" ht="39" x14ac:dyDescent="0.25">
      <c r="B79" s="69">
        <v>8.1300000000000008</v>
      </c>
      <c r="C79" s="29" t="s">
        <v>83</v>
      </c>
      <c r="D79" s="29" t="s">
        <v>267</v>
      </c>
      <c r="E79" s="28" t="s">
        <v>108</v>
      </c>
      <c r="F79" s="68"/>
      <c r="G79" s="68"/>
      <c r="H79" s="68"/>
      <c r="I79" s="68"/>
      <c r="J79" s="30" t="s">
        <v>28</v>
      </c>
      <c r="K79" s="69"/>
    </row>
    <row r="80" spans="2:11" ht="39" x14ac:dyDescent="0.25">
      <c r="B80" s="69">
        <v>8.14</v>
      </c>
      <c r="C80" s="29" t="s">
        <v>268</v>
      </c>
      <c r="D80" s="29" t="s">
        <v>97</v>
      </c>
      <c r="E80" s="28" t="s">
        <v>108</v>
      </c>
      <c r="F80" s="68"/>
      <c r="G80" s="68"/>
      <c r="H80" s="68"/>
      <c r="I80" s="68"/>
      <c r="J80" s="30" t="s">
        <v>28</v>
      </c>
      <c r="K80" s="69"/>
    </row>
    <row r="81" spans="2:11" ht="39" x14ac:dyDescent="0.25">
      <c r="B81" s="69">
        <v>8.15</v>
      </c>
      <c r="C81" s="29" t="s">
        <v>269</v>
      </c>
      <c r="D81" s="29" t="s">
        <v>270</v>
      </c>
      <c r="E81" s="28" t="s">
        <v>108</v>
      </c>
      <c r="F81" s="68"/>
      <c r="G81" s="68"/>
      <c r="H81" s="68"/>
      <c r="I81" s="68"/>
      <c r="J81" s="30" t="s">
        <v>28</v>
      </c>
      <c r="K81" s="69"/>
    </row>
    <row r="82" spans="2:11" ht="39" x14ac:dyDescent="0.25">
      <c r="B82" s="69">
        <v>8.16</v>
      </c>
      <c r="C82" s="29" t="s">
        <v>271</v>
      </c>
      <c r="D82" s="29" t="s">
        <v>272</v>
      </c>
      <c r="E82" s="28" t="s">
        <v>108</v>
      </c>
      <c r="F82" s="68"/>
      <c r="G82" s="68"/>
      <c r="H82" s="68"/>
      <c r="I82" s="68"/>
      <c r="J82" s="30" t="s">
        <v>28</v>
      </c>
      <c r="K82" s="69"/>
    </row>
    <row r="83" spans="2:11" ht="39" x14ac:dyDescent="0.25">
      <c r="B83" s="69">
        <v>8.17</v>
      </c>
      <c r="C83" s="29" t="s">
        <v>273</v>
      </c>
      <c r="D83" s="29" t="s">
        <v>274</v>
      </c>
      <c r="E83" s="28" t="s">
        <v>108</v>
      </c>
      <c r="F83" s="68"/>
      <c r="G83" s="68"/>
      <c r="H83" s="68"/>
      <c r="I83" s="68"/>
      <c r="J83" s="30" t="s">
        <v>28</v>
      </c>
      <c r="K83" s="69"/>
    </row>
    <row r="84" spans="2:11" ht="39" x14ac:dyDescent="0.25">
      <c r="B84" s="69">
        <v>8.18</v>
      </c>
      <c r="C84" s="29" t="s">
        <v>73</v>
      </c>
      <c r="D84" s="29" t="s">
        <v>275</v>
      </c>
      <c r="E84" s="28" t="s">
        <v>108</v>
      </c>
      <c r="F84" s="68"/>
      <c r="G84" s="68"/>
      <c r="H84" s="68"/>
      <c r="I84" s="68"/>
      <c r="J84" s="30" t="s">
        <v>28</v>
      </c>
      <c r="K84" s="69"/>
    </row>
    <row r="85" spans="2:11" ht="39" x14ac:dyDescent="0.25">
      <c r="B85" s="69">
        <v>8.19</v>
      </c>
      <c r="C85" s="29" t="s">
        <v>84</v>
      </c>
      <c r="D85" s="29" t="s">
        <v>276</v>
      </c>
      <c r="E85" s="28" t="s">
        <v>108</v>
      </c>
      <c r="F85" s="68"/>
      <c r="G85" s="68"/>
      <c r="H85" s="68"/>
      <c r="I85" s="68"/>
      <c r="J85" s="30" t="s">
        <v>28</v>
      </c>
      <c r="K85" s="69"/>
    </row>
    <row r="86" spans="2:11" ht="39" x14ac:dyDescent="0.25">
      <c r="B86" s="70" t="s">
        <v>244</v>
      </c>
      <c r="C86" s="29" t="s">
        <v>277</v>
      </c>
      <c r="D86" s="29" t="s">
        <v>278</v>
      </c>
      <c r="E86" s="28" t="s">
        <v>108</v>
      </c>
      <c r="F86" s="68"/>
      <c r="G86" s="68"/>
      <c r="H86" s="68"/>
      <c r="I86" s="68"/>
      <c r="J86" s="30" t="s">
        <v>28</v>
      </c>
      <c r="K86" s="69"/>
    </row>
    <row r="87" spans="2:11" ht="39" x14ac:dyDescent="0.25">
      <c r="B87" s="69">
        <v>8.2100000000000009</v>
      </c>
      <c r="C87" s="29" t="s">
        <v>86</v>
      </c>
      <c r="D87" s="29" t="s">
        <v>279</v>
      </c>
      <c r="E87" s="28" t="s">
        <v>108</v>
      </c>
      <c r="F87" s="68"/>
      <c r="G87" s="68"/>
      <c r="H87" s="68"/>
      <c r="I87" s="68"/>
      <c r="J87" s="30" t="s">
        <v>28</v>
      </c>
      <c r="K87" s="69"/>
    </row>
    <row r="88" spans="2:11" ht="39" x14ac:dyDescent="0.25">
      <c r="B88" s="69">
        <v>8.2200000000000006</v>
      </c>
      <c r="C88" s="29" t="s">
        <v>280</v>
      </c>
      <c r="D88" s="29" t="s">
        <v>281</v>
      </c>
      <c r="E88" s="28" t="s">
        <v>108</v>
      </c>
      <c r="F88" s="68"/>
      <c r="G88" s="68"/>
      <c r="H88" s="68"/>
      <c r="I88" s="68"/>
      <c r="J88" s="30" t="s">
        <v>28</v>
      </c>
      <c r="K88" s="69"/>
    </row>
    <row r="89" spans="2:11" ht="26" x14ac:dyDescent="0.25">
      <c r="B89" s="69">
        <v>8.23</v>
      </c>
      <c r="C89" s="29" t="s">
        <v>282</v>
      </c>
      <c r="D89" s="29" t="s">
        <v>283</v>
      </c>
      <c r="E89" s="28" t="s">
        <v>108</v>
      </c>
      <c r="F89" s="68"/>
      <c r="G89" s="68"/>
      <c r="H89" s="68"/>
      <c r="I89" s="68"/>
      <c r="J89" s="30" t="s">
        <v>28</v>
      </c>
      <c r="K89" s="69"/>
    </row>
    <row r="90" spans="2:11" ht="39" x14ac:dyDescent="0.25">
      <c r="B90" s="69">
        <v>8.24</v>
      </c>
      <c r="C90" s="29" t="s">
        <v>284</v>
      </c>
      <c r="D90" s="29" t="s">
        <v>285</v>
      </c>
      <c r="E90" s="28" t="s">
        <v>108</v>
      </c>
      <c r="F90" s="68"/>
      <c r="G90" s="68"/>
      <c r="H90" s="68"/>
      <c r="I90" s="68"/>
      <c r="J90" s="30" t="s">
        <v>28</v>
      </c>
      <c r="K90" s="69"/>
    </row>
    <row r="91" spans="2:11" ht="26" x14ac:dyDescent="0.25">
      <c r="B91" s="69">
        <v>8.25</v>
      </c>
      <c r="C91" s="29" t="s">
        <v>286</v>
      </c>
      <c r="D91" s="29" t="s">
        <v>287</v>
      </c>
      <c r="E91" s="28" t="s">
        <v>108</v>
      </c>
      <c r="F91" s="68"/>
      <c r="G91" s="68"/>
      <c r="H91" s="68"/>
      <c r="I91" s="68"/>
      <c r="J91" s="30" t="s">
        <v>28</v>
      </c>
      <c r="K91" s="69"/>
    </row>
    <row r="92" spans="2:11" ht="39" x14ac:dyDescent="0.25">
      <c r="B92" s="69">
        <v>8.26</v>
      </c>
      <c r="C92" s="29" t="s">
        <v>288</v>
      </c>
      <c r="D92" s="29" t="s">
        <v>289</v>
      </c>
      <c r="E92" s="28" t="s">
        <v>108</v>
      </c>
      <c r="F92" s="68"/>
      <c r="G92" s="68"/>
      <c r="H92" s="68"/>
      <c r="I92" s="68"/>
      <c r="J92" s="30" t="s">
        <v>28</v>
      </c>
      <c r="K92" s="69"/>
    </row>
    <row r="93" spans="2:11" ht="39" x14ac:dyDescent="0.25">
      <c r="B93" s="69">
        <v>8.27</v>
      </c>
      <c r="C93" s="29" t="s">
        <v>290</v>
      </c>
      <c r="D93" s="29" t="s">
        <v>291</v>
      </c>
      <c r="E93" s="28" t="s">
        <v>108</v>
      </c>
      <c r="F93" s="68"/>
      <c r="G93" s="68"/>
      <c r="H93" s="68"/>
      <c r="I93" s="68"/>
      <c r="J93" s="30" t="s">
        <v>28</v>
      </c>
      <c r="K93" s="69"/>
    </row>
    <row r="94" spans="2:11" ht="26" x14ac:dyDescent="0.25">
      <c r="B94" s="69">
        <v>8.2799999999999994</v>
      </c>
      <c r="C94" s="29" t="s">
        <v>292</v>
      </c>
      <c r="D94" s="29" t="s">
        <v>293</v>
      </c>
      <c r="E94" s="28" t="s">
        <v>108</v>
      </c>
      <c r="F94" s="68"/>
      <c r="G94" s="68"/>
      <c r="H94" s="68"/>
      <c r="I94" s="68"/>
      <c r="J94" s="30" t="s">
        <v>28</v>
      </c>
      <c r="K94" s="69"/>
    </row>
    <row r="95" spans="2:11" ht="26" x14ac:dyDescent="0.25">
      <c r="B95" s="69">
        <v>8.2899999999999991</v>
      </c>
      <c r="C95" s="29" t="s">
        <v>294</v>
      </c>
      <c r="D95" s="29" t="s">
        <v>295</v>
      </c>
      <c r="E95" s="28" t="s">
        <v>108</v>
      </c>
      <c r="F95" s="68"/>
      <c r="G95" s="68"/>
      <c r="H95" s="68"/>
      <c r="I95" s="68"/>
      <c r="J95" s="30" t="s">
        <v>28</v>
      </c>
      <c r="K95" s="69"/>
    </row>
    <row r="96" spans="2:11" ht="26" x14ac:dyDescent="0.25">
      <c r="B96" s="70" t="s">
        <v>245</v>
      </c>
      <c r="C96" s="29" t="s">
        <v>87</v>
      </c>
      <c r="D96" s="29" t="s">
        <v>296</v>
      </c>
      <c r="E96" s="28" t="s">
        <v>108</v>
      </c>
      <c r="F96" s="68"/>
      <c r="G96" s="68"/>
      <c r="H96" s="68"/>
      <c r="I96" s="68"/>
      <c r="J96" s="30" t="s">
        <v>28</v>
      </c>
      <c r="K96" s="69"/>
    </row>
    <row r="97" spans="2:11" ht="15.5" customHeight="1" x14ac:dyDescent="0.25">
      <c r="B97" s="69">
        <v>8.31</v>
      </c>
      <c r="C97" s="29" t="s">
        <v>297</v>
      </c>
      <c r="D97" s="29" t="s">
        <v>298</v>
      </c>
      <c r="E97" s="28" t="s">
        <v>108</v>
      </c>
      <c r="F97" s="68"/>
      <c r="G97" s="68"/>
      <c r="H97" s="68"/>
      <c r="I97" s="68"/>
      <c r="J97" s="30" t="s">
        <v>28</v>
      </c>
      <c r="K97" s="69"/>
    </row>
    <row r="98" spans="2:11" ht="39" x14ac:dyDescent="0.25">
      <c r="B98" s="69">
        <v>8.32</v>
      </c>
      <c r="C98" s="29" t="s">
        <v>81</v>
      </c>
      <c r="D98" s="29" t="s">
        <v>299</v>
      </c>
      <c r="E98" s="28" t="s">
        <v>108</v>
      </c>
      <c r="F98" s="68"/>
      <c r="G98" s="68"/>
      <c r="H98" s="68"/>
      <c r="I98" s="68"/>
      <c r="J98" s="30" t="s">
        <v>28</v>
      </c>
      <c r="K98" s="69"/>
    </row>
    <row r="99" spans="2:11" ht="26" x14ac:dyDescent="0.25">
      <c r="B99" s="69">
        <v>8.33</v>
      </c>
      <c r="C99" s="29" t="s">
        <v>300</v>
      </c>
      <c r="D99" s="29" t="s">
        <v>301</v>
      </c>
      <c r="E99" s="28" t="s">
        <v>108</v>
      </c>
      <c r="F99" s="68"/>
      <c r="G99" s="68"/>
      <c r="H99" s="68"/>
      <c r="I99" s="68"/>
      <c r="J99" s="30" t="s">
        <v>28</v>
      </c>
      <c r="K99" s="69"/>
    </row>
    <row r="100" spans="2:11" ht="39" x14ac:dyDescent="0.25">
      <c r="B100" s="69">
        <v>8.34</v>
      </c>
      <c r="C100" s="29" t="s">
        <v>302</v>
      </c>
      <c r="D100" s="29" t="s">
        <v>303</v>
      </c>
      <c r="E100" s="28" t="s">
        <v>108</v>
      </c>
      <c r="F100" s="68"/>
      <c r="G100" s="68"/>
      <c r="H100" s="68"/>
      <c r="I100" s="68"/>
      <c r="J100" s="30" t="s">
        <v>28</v>
      </c>
      <c r="K100" s="69"/>
    </row>
    <row r="101" spans="2:11" x14ac:dyDescent="0.25">
      <c r="E101" s="47">
        <v>93</v>
      </c>
    </row>
  </sheetData>
  <sheetProtection selectLockedCells="1" selectUnlockedCells="1"/>
  <mergeCells count="4">
    <mergeCell ref="B1:K1"/>
    <mergeCell ref="F2:I2"/>
    <mergeCell ref="J3:K3"/>
    <mergeCell ref="B3:D3"/>
  </mergeCells>
  <conditionalFormatting sqref="J5:J41">
    <cfRule type="containsText" dxfId="43" priority="581" operator="containsText" text="Initial">
      <formula>NOT(ISERROR(SEARCH("Initial",J5)))</formula>
    </cfRule>
    <cfRule type="containsText" dxfId="42" priority="582" operator="containsText" text="Nonexistent">
      <formula>NOT(ISERROR(SEARCH("Nonexistent",J5)))</formula>
    </cfRule>
  </conditionalFormatting>
  <conditionalFormatting sqref="J5:J41">
    <cfRule type="expression" dxfId="41" priority="583" stopIfTrue="1">
      <formula>_xludf.STYLE(VLOOKUP(J5,#REF!,2,0))</formula>
    </cfRule>
  </conditionalFormatting>
  <conditionalFormatting sqref="J43:J50">
    <cfRule type="containsText" dxfId="40" priority="23" operator="containsText" text="Initial">
      <formula>NOT(ISERROR(SEARCH("Initial",J43)))</formula>
    </cfRule>
    <cfRule type="containsText" dxfId="39" priority="24" operator="containsText" text="Nonexistent">
      <formula>NOT(ISERROR(SEARCH("Nonexistent",J43)))</formula>
    </cfRule>
  </conditionalFormatting>
  <conditionalFormatting sqref="J43:J50">
    <cfRule type="expression" dxfId="38" priority="25" stopIfTrue="1">
      <formula>_xludf.STYLE(VLOOKUP(J43,#REF!,2,0))</formula>
    </cfRule>
  </conditionalFormatting>
  <conditionalFormatting sqref="J52:J65">
    <cfRule type="containsText" dxfId="37" priority="12" operator="containsText" text="Initial">
      <formula>NOT(ISERROR(SEARCH("Initial",J52)))</formula>
    </cfRule>
    <cfRule type="containsText" dxfId="36" priority="13" operator="containsText" text="Nonexistent">
      <formula>NOT(ISERROR(SEARCH("Nonexistent",J52)))</formula>
    </cfRule>
  </conditionalFormatting>
  <conditionalFormatting sqref="J52:J65">
    <cfRule type="expression" dxfId="35" priority="14" stopIfTrue="1">
      <formula>_xludf.STYLE(VLOOKUP(J52,#REF!,2,0))</formula>
    </cfRule>
  </conditionalFormatting>
  <conditionalFormatting sqref="J67:J100">
    <cfRule type="containsText" dxfId="34" priority="1" operator="containsText" text="Initial">
      <formula>NOT(ISERROR(SEARCH("Initial",J67)))</formula>
    </cfRule>
    <cfRule type="containsText" dxfId="33" priority="2" operator="containsText" text="Nonexistent">
      <formula>NOT(ISERROR(SEARCH("Nonexistent",J67)))</formula>
    </cfRule>
  </conditionalFormatting>
  <conditionalFormatting sqref="J67:J100">
    <cfRule type="expression" dxfId="32" priority="3" stopIfTrue="1">
      <formula>_xludf.STYLE(VLOOKUP(J67,#REF!,2,0))</formula>
    </cfRule>
  </conditionalFormatting>
  <printOptions gridLines="1"/>
  <pageMargins left="0.39374999999999999" right="0.2951388888888889" top="0.2951388888888889" bottom="0.31597222222222221" header="0.51180555555555551" footer="0.17708333333333334"/>
  <pageSetup paperSize="9" scale="62" firstPageNumber="0" fitToHeight="15" orientation="landscape" r:id="rId1"/>
  <headerFooter alignWithMargins="0">
    <oddFooter>&amp;C&amp;D&amp;RPage &amp;P of &amp;N</oddFooter>
  </headerFooter>
  <drawing r:id="rId2"/>
  <extLst>
    <ext xmlns:x14="http://schemas.microsoft.com/office/spreadsheetml/2009/9/main" uri="{78C0D931-6437-407d-A8EE-F0AAD7539E65}">
      <x14:conditionalFormattings>
        <x14:conditionalFormatting xmlns:xm="http://schemas.microsoft.com/office/excel/2006/main">
          <x14:cfRule type="cellIs" priority="1166" operator="equal" id="{67D18561-5FAD-453F-900A-1BDED2BEADE5}">
            <xm:f>'Compliance Monitoring Dashboard'!$B$13</xm:f>
            <x14:dxf>
              <font>
                <color theme="0"/>
              </font>
              <fill>
                <patternFill>
                  <bgColor rgb="FF336600"/>
                </patternFill>
              </fill>
            </x14:dxf>
          </x14:cfRule>
          <x14:cfRule type="cellIs" priority="1167" operator="equal" id="{369C52D9-C15E-42DB-9F8B-6D72F47CD7E5}">
            <xm:f>'Compliance Monitoring Dashboard'!$B$12</xm:f>
            <x14:dxf>
              <font>
                <color theme="0"/>
              </font>
              <fill>
                <patternFill>
                  <bgColor rgb="FF92D050"/>
                </patternFill>
              </fill>
            </x14:dxf>
          </x14:cfRule>
          <x14:cfRule type="cellIs" priority="1168" operator="equal" id="{C5E33B35-6C48-48FC-95F4-67E2BE9CCC9E}">
            <xm:f>'Compliance Monitoring Dashboard'!$B$11</xm:f>
            <x14:dxf>
              <font>
                <color theme="0"/>
              </font>
              <fill>
                <patternFill>
                  <bgColor rgb="FFFFC000"/>
                </patternFill>
              </fill>
            </x14:dxf>
          </x14:cfRule>
          <x14:cfRule type="cellIs" priority="1169" operator="equal" id="{20D4D55E-32FA-4130-B19D-CFFB22E7813E}">
            <xm:f>'Compliance Monitoring Dashboard'!$B$10</xm:f>
            <x14:dxf>
              <font>
                <color theme="0"/>
              </font>
              <fill>
                <patternFill>
                  <bgColor theme="2" tint="-0.499984740745262"/>
                </patternFill>
              </fill>
            </x14:dxf>
          </x14:cfRule>
          <x14:cfRule type="cellIs" priority="1170" operator="equal" id="{B2E5914B-548D-4142-B2E5-65868DB9EFBD}">
            <xm:f>'Compliance Monitoring Dashboard'!$B$9</xm:f>
            <x14:dxf>
              <font>
                <color theme="0"/>
              </font>
              <fill>
                <patternFill>
                  <bgColor rgb="FFC00000"/>
                </patternFill>
              </fill>
            </x14:dxf>
          </x14:cfRule>
          <x14:cfRule type="cellIs" priority="1171" operator="equal" id="{106F18DC-7585-4674-A5B0-3078D2BF86D6}">
            <xm:f>'Compliance Monitoring Dashboard'!$B$8</xm:f>
            <x14:dxf>
              <font>
                <color theme="0"/>
              </font>
              <fill>
                <patternFill>
                  <bgColor rgb="FFFF0000"/>
                </patternFill>
              </fill>
            </x14:dxf>
          </x14:cfRule>
          <x14:cfRule type="cellIs" priority="1172" operator="equal" id="{E3698C77-D222-4480-B655-BD2BAE0E3BDC}">
            <xm:f>'Compliance Monitoring Dashboard'!$B$7</xm:f>
            <x14:dxf>
              <font>
                <color theme="0" tint="-0.14996795556505021"/>
              </font>
              <fill>
                <patternFill>
                  <bgColor theme="0"/>
                </patternFill>
              </fill>
            </x14:dxf>
          </x14:cfRule>
          <xm:sqref>J5:J41</xm:sqref>
        </x14:conditionalFormatting>
        <x14:conditionalFormatting xmlns:xm="http://schemas.microsoft.com/office/excel/2006/main">
          <x14:cfRule type="cellIs" priority="1411" operator="equal" id="{31AADA59-A906-40A4-B5AB-4069EF8C7676}">
            <xm:f>'Compliance Monitoring Dashboard'!$B$14</xm:f>
            <x14:dxf>
              <font>
                <color theme="0"/>
              </font>
              <fill>
                <patternFill>
                  <bgColor theme="0" tint="-0.34998626667073579"/>
                </patternFill>
              </fill>
            </x14:dxf>
          </x14:cfRule>
          <xm:sqref>J5:J41</xm:sqref>
        </x14:conditionalFormatting>
        <x14:conditionalFormatting xmlns:xm="http://schemas.microsoft.com/office/excel/2006/main">
          <x14:cfRule type="cellIs" priority="26" operator="equal" id="{525A8640-28E6-4C4D-BDE8-0413D6F348AB}">
            <xm:f>'Compliance Monitoring Dashboard'!$B$13</xm:f>
            <x14:dxf>
              <font>
                <color theme="0"/>
              </font>
              <fill>
                <patternFill>
                  <bgColor rgb="FF336600"/>
                </patternFill>
              </fill>
            </x14:dxf>
          </x14:cfRule>
          <x14:cfRule type="cellIs" priority="27" operator="equal" id="{D74657A2-A844-4B02-A8A6-F6C85A564A86}">
            <xm:f>'Compliance Monitoring Dashboard'!$B$12</xm:f>
            <x14:dxf>
              <font>
                <color theme="0"/>
              </font>
              <fill>
                <patternFill>
                  <bgColor rgb="FF92D050"/>
                </patternFill>
              </fill>
            </x14:dxf>
          </x14:cfRule>
          <x14:cfRule type="cellIs" priority="28" operator="equal" id="{BC8EB51E-F22C-4931-989E-690061446D0D}">
            <xm:f>'Compliance Monitoring Dashboard'!$B$11</xm:f>
            <x14:dxf>
              <font>
                <color theme="0"/>
              </font>
              <fill>
                <patternFill>
                  <bgColor rgb="FFFFC000"/>
                </patternFill>
              </fill>
            </x14:dxf>
          </x14:cfRule>
          <x14:cfRule type="cellIs" priority="29" operator="equal" id="{E4B1E021-C1D2-4583-B946-4CE20EDE19E6}">
            <xm:f>'Compliance Monitoring Dashboard'!$B$10</xm:f>
            <x14:dxf>
              <font>
                <color theme="0"/>
              </font>
              <fill>
                <patternFill>
                  <bgColor theme="2" tint="-0.499984740745262"/>
                </patternFill>
              </fill>
            </x14:dxf>
          </x14:cfRule>
          <x14:cfRule type="cellIs" priority="30" operator="equal" id="{797C7491-DF9C-4941-A667-C94DFC9CC640}">
            <xm:f>'Compliance Monitoring Dashboard'!$B$9</xm:f>
            <x14:dxf>
              <font>
                <color theme="0"/>
              </font>
              <fill>
                <patternFill>
                  <bgColor rgb="FFC00000"/>
                </patternFill>
              </fill>
            </x14:dxf>
          </x14:cfRule>
          <x14:cfRule type="cellIs" priority="31" operator="equal" id="{7084E70E-7E73-4654-9B05-B899150FEB8A}">
            <xm:f>'Compliance Monitoring Dashboard'!$B$8</xm:f>
            <x14:dxf>
              <font>
                <color theme="0"/>
              </font>
              <fill>
                <patternFill>
                  <bgColor rgb="FFFF0000"/>
                </patternFill>
              </fill>
            </x14:dxf>
          </x14:cfRule>
          <x14:cfRule type="cellIs" priority="32" operator="equal" id="{408DA1E9-0DB7-4205-B49D-556787959ECC}">
            <xm:f>'Compliance Monitoring Dashboard'!$B$7</xm:f>
            <x14:dxf>
              <font>
                <color theme="0" tint="-0.14996795556505021"/>
              </font>
              <fill>
                <patternFill>
                  <bgColor theme="0"/>
                </patternFill>
              </fill>
            </x14:dxf>
          </x14:cfRule>
          <xm:sqref>J43:J50</xm:sqref>
        </x14:conditionalFormatting>
        <x14:conditionalFormatting xmlns:xm="http://schemas.microsoft.com/office/excel/2006/main">
          <x14:cfRule type="cellIs" priority="33" operator="equal" id="{90398CC8-2DEE-4EDD-A495-21A358A1FA3B}">
            <xm:f>'Compliance Monitoring Dashboard'!$B$14</xm:f>
            <x14:dxf>
              <font>
                <color theme="0"/>
              </font>
              <fill>
                <patternFill>
                  <bgColor theme="0" tint="-0.34998626667073579"/>
                </patternFill>
              </fill>
            </x14:dxf>
          </x14:cfRule>
          <xm:sqref>J43:J50</xm:sqref>
        </x14:conditionalFormatting>
        <x14:conditionalFormatting xmlns:xm="http://schemas.microsoft.com/office/excel/2006/main">
          <x14:cfRule type="cellIs" priority="15" operator="equal" id="{8A9D3E59-0708-47CD-96E7-F3E21527BF56}">
            <xm:f>'Compliance Monitoring Dashboard'!$B$13</xm:f>
            <x14:dxf>
              <font>
                <color theme="0"/>
              </font>
              <fill>
                <patternFill>
                  <bgColor rgb="FF336600"/>
                </patternFill>
              </fill>
            </x14:dxf>
          </x14:cfRule>
          <x14:cfRule type="cellIs" priority="16" operator="equal" id="{CEF184F2-1118-46D6-8C78-760A44AAAFCF}">
            <xm:f>'Compliance Monitoring Dashboard'!$B$12</xm:f>
            <x14:dxf>
              <font>
                <color theme="0"/>
              </font>
              <fill>
                <patternFill>
                  <bgColor rgb="FF92D050"/>
                </patternFill>
              </fill>
            </x14:dxf>
          </x14:cfRule>
          <x14:cfRule type="cellIs" priority="17" operator="equal" id="{14A40CB8-6DBB-430F-9709-097592BFEAD8}">
            <xm:f>'Compliance Monitoring Dashboard'!$B$11</xm:f>
            <x14:dxf>
              <font>
                <color theme="0"/>
              </font>
              <fill>
                <patternFill>
                  <bgColor rgb="FFFFC000"/>
                </patternFill>
              </fill>
            </x14:dxf>
          </x14:cfRule>
          <x14:cfRule type="cellIs" priority="18" operator="equal" id="{4D4FC8CE-CE85-4099-B4A3-5265AC6E8A11}">
            <xm:f>'Compliance Monitoring Dashboard'!$B$10</xm:f>
            <x14:dxf>
              <font>
                <color theme="0"/>
              </font>
              <fill>
                <patternFill>
                  <bgColor theme="2" tint="-0.499984740745262"/>
                </patternFill>
              </fill>
            </x14:dxf>
          </x14:cfRule>
          <x14:cfRule type="cellIs" priority="19" operator="equal" id="{06A83B84-7117-489B-8ABE-99700CB1D3F1}">
            <xm:f>'Compliance Monitoring Dashboard'!$B$9</xm:f>
            <x14:dxf>
              <font>
                <color theme="0"/>
              </font>
              <fill>
                <patternFill>
                  <bgColor rgb="FFC00000"/>
                </patternFill>
              </fill>
            </x14:dxf>
          </x14:cfRule>
          <x14:cfRule type="cellIs" priority="20" operator="equal" id="{BEBFB182-7710-434E-B068-6294DF432A70}">
            <xm:f>'Compliance Monitoring Dashboard'!$B$8</xm:f>
            <x14:dxf>
              <font>
                <color theme="0"/>
              </font>
              <fill>
                <patternFill>
                  <bgColor rgb="FFFF0000"/>
                </patternFill>
              </fill>
            </x14:dxf>
          </x14:cfRule>
          <x14:cfRule type="cellIs" priority="21" operator="equal" id="{7DC43715-40D1-4C5F-AC5B-486BF0EC05D6}">
            <xm:f>'Compliance Monitoring Dashboard'!$B$7</xm:f>
            <x14:dxf>
              <font>
                <color theme="0" tint="-0.14996795556505021"/>
              </font>
              <fill>
                <patternFill>
                  <bgColor theme="0"/>
                </patternFill>
              </fill>
            </x14:dxf>
          </x14:cfRule>
          <xm:sqref>J52:J65</xm:sqref>
        </x14:conditionalFormatting>
        <x14:conditionalFormatting xmlns:xm="http://schemas.microsoft.com/office/excel/2006/main">
          <x14:cfRule type="cellIs" priority="22" operator="equal" id="{88148766-6A09-4F69-BDC1-29A27A5CBA2F}">
            <xm:f>'Compliance Monitoring Dashboard'!$B$14</xm:f>
            <x14:dxf>
              <font>
                <color theme="0"/>
              </font>
              <fill>
                <patternFill>
                  <bgColor theme="0" tint="-0.34998626667073579"/>
                </patternFill>
              </fill>
            </x14:dxf>
          </x14:cfRule>
          <xm:sqref>J52:J65</xm:sqref>
        </x14:conditionalFormatting>
        <x14:conditionalFormatting xmlns:xm="http://schemas.microsoft.com/office/excel/2006/main">
          <x14:cfRule type="cellIs" priority="4" operator="equal" id="{6C0C2BAB-A261-4013-A1FE-88CE9D7F22C8}">
            <xm:f>'Compliance Monitoring Dashboard'!$B$13</xm:f>
            <x14:dxf>
              <font>
                <color theme="0"/>
              </font>
              <fill>
                <patternFill>
                  <bgColor rgb="FF336600"/>
                </patternFill>
              </fill>
            </x14:dxf>
          </x14:cfRule>
          <x14:cfRule type="cellIs" priority="5" operator="equal" id="{4827F716-25A6-44BB-AE5F-824A2F0189B4}">
            <xm:f>'Compliance Monitoring Dashboard'!$B$12</xm:f>
            <x14:dxf>
              <font>
                <color theme="0"/>
              </font>
              <fill>
                <patternFill>
                  <bgColor rgb="FF92D050"/>
                </patternFill>
              </fill>
            </x14:dxf>
          </x14:cfRule>
          <x14:cfRule type="cellIs" priority="6" operator="equal" id="{40024EAB-1A11-499A-9FED-E2D1E39A8058}">
            <xm:f>'Compliance Monitoring Dashboard'!$B$11</xm:f>
            <x14:dxf>
              <font>
                <color theme="0"/>
              </font>
              <fill>
                <patternFill>
                  <bgColor rgb="FFFFC000"/>
                </patternFill>
              </fill>
            </x14:dxf>
          </x14:cfRule>
          <x14:cfRule type="cellIs" priority="7" operator="equal" id="{86D6D4CC-9E57-495A-9D27-23B4F0221449}">
            <xm:f>'Compliance Monitoring Dashboard'!$B$10</xm:f>
            <x14:dxf>
              <font>
                <color theme="0"/>
              </font>
              <fill>
                <patternFill>
                  <bgColor theme="2" tint="-0.499984740745262"/>
                </patternFill>
              </fill>
            </x14:dxf>
          </x14:cfRule>
          <x14:cfRule type="cellIs" priority="8" operator="equal" id="{50300C45-3B0B-4686-9DBF-A7F3C4465625}">
            <xm:f>'Compliance Monitoring Dashboard'!$B$9</xm:f>
            <x14:dxf>
              <font>
                <color theme="0"/>
              </font>
              <fill>
                <patternFill>
                  <bgColor rgb="FFC00000"/>
                </patternFill>
              </fill>
            </x14:dxf>
          </x14:cfRule>
          <x14:cfRule type="cellIs" priority="9" operator="equal" id="{42170509-7422-4815-A444-5A1B619FA14A}">
            <xm:f>'Compliance Monitoring Dashboard'!$B$8</xm:f>
            <x14:dxf>
              <font>
                <color theme="0"/>
              </font>
              <fill>
                <patternFill>
                  <bgColor rgb="FFFF0000"/>
                </patternFill>
              </fill>
            </x14:dxf>
          </x14:cfRule>
          <x14:cfRule type="cellIs" priority="10" operator="equal" id="{2DE3BF34-2E60-4BEC-A8C1-C970A5CDFA43}">
            <xm:f>'Compliance Monitoring Dashboard'!$B$7</xm:f>
            <x14:dxf>
              <font>
                <color theme="0" tint="-0.14996795556505021"/>
              </font>
              <fill>
                <patternFill>
                  <bgColor theme="0"/>
                </patternFill>
              </fill>
            </x14:dxf>
          </x14:cfRule>
          <xm:sqref>J67:J100</xm:sqref>
        </x14:conditionalFormatting>
        <x14:conditionalFormatting xmlns:xm="http://schemas.microsoft.com/office/excel/2006/main">
          <x14:cfRule type="cellIs" priority="11" operator="equal" id="{64250180-1389-47FD-9F73-0EBD52170424}">
            <xm:f>'Compliance Monitoring Dashboard'!$B$14</xm:f>
            <x14:dxf>
              <font>
                <color theme="0"/>
              </font>
              <fill>
                <patternFill>
                  <bgColor theme="0" tint="-0.34998626667073579"/>
                </patternFill>
              </fill>
            </x14:dxf>
          </x14:cfRule>
          <xm:sqref>J67:J100</xm:sqref>
        </x14:conditionalFormatting>
      </x14:conditionalFormattings>
    </ex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status" xr:uid="{00000000-0002-0000-0200-000000000000}">
          <x14:formula1>
            <xm:f>'Compliance Monitoring Dashboard'!$B$7:$B$14</xm:f>
          </x14:formula1>
          <xm:sqref>J5:J41 J43:J50 J52:J65 J67:J100</xm:sqref>
        </x14:dataValidation>
        <x14:dataValidation type="list" allowBlank="1" showInputMessage="1" showErrorMessage="1" xr:uid="{D78F244D-D07A-4F7D-B22C-65FFBABB485C}">
          <x14:formula1>
            <xm:f>'Compliance Monitoring Dashboard'!$Z$2:$Z$4</xm:f>
          </x14:formula1>
          <xm:sqref>E5:E41 E43:E50 E52:E65 E67:E100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Version</vt:lpstr>
      <vt:lpstr>Compliance Monitoring Dashboard</vt:lpstr>
      <vt:lpstr>Mandatory ISMS requirements</vt:lpstr>
      <vt:lpstr>Annex A controls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'Compliance Monitoring Dashboard'!Print_Area</vt:lpstr>
      <vt:lpstr>'Mandatory ISMS requirements'!Print_Area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Mohamad Mahjoub</dc:creator>
  <cp:lastModifiedBy>Mohamad Mahjoub</cp:lastModifiedBy>
  <cp:lastPrinted>2019-10-14T12:45:47Z</cp:lastPrinted>
  <dcterms:created xsi:type="dcterms:W3CDTF">2014-03-11T21:40:57Z</dcterms:created>
  <dcterms:modified xsi:type="dcterms:W3CDTF">2023-02-07T11:05:00Z</dcterms:modified>
</cp:coreProperties>
</file>