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 Framework" sheetId="1" r:id="rId3"/>
  </sheets>
  <definedNames/>
  <calcPr/>
</workbook>
</file>

<file path=xl/sharedStrings.xml><?xml version="1.0" encoding="utf-8"?>
<sst xmlns="http://schemas.openxmlformats.org/spreadsheetml/2006/main" count="1638" uniqueCount="286">
  <si>
    <t>Last Update</t>
  </si>
  <si>
    <t>Layout</t>
  </si>
  <si>
    <t>Grid system</t>
  </si>
  <si>
    <t>x</t>
  </si>
  <si>
    <t>Baseline grid (vertical rhythm)</t>
  </si>
  <si>
    <t>Containers or panels</t>
  </si>
  <si>
    <t>Containers or panels with headings</t>
  </si>
  <si>
    <t>Stacked containers (like pieces of paper)</t>
  </si>
  <si>
    <t>Spacing (common dimensions)</t>
  </si>
  <si>
    <t>Vertical alignment helpers</t>
  </si>
  <si>
    <t>Fixed positioning helpers</t>
  </si>
  <si>
    <t>Float helpers</t>
  </si>
  <si>
    <t>Arrange/flex-table</t>
  </si>
  <si>
    <t>Flexbox layout patterns</t>
  </si>
  <si>
    <t>Dynamic grid (masonry)</t>
  </si>
  <si>
    <t>Misc.</t>
  </si>
  <si>
    <t>Colors</t>
  </si>
  <si>
    <t>Icons</t>
  </si>
  <si>
    <t>Sprites</t>
  </si>
  <si>
    <t>Region/culture flags (US, GB, FR, etc.)</t>
  </si>
  <si>
    <t>Visiblity classes (based on viewport size)</t>
  </si>
  <si>
    <t>Arrows/carets</t>
  </si>
  <si>
    <t>Avatars</t>
  </si>
  <si>
    <t>Parent-child avatars</t>
  </si>
  <si>
    <t>Border styles</t>
  </si>
  <si>
    <t>Shadows</t>
  </si>
  <si>
    <t>Typography</t>
  </si>
  <si>
    <t>Font stacks</t>
  </si>
  <si>
    <t>Heading 1</t>
  </si>
  <si>
    <t>Heading 2</t>
  </si>
  <si>
    <t>Heading 3</t>
  </si>
  <si>
    <t>Heading 4</t>
  </si>
  <si>
    <t>Heading 5</t>
  </si>
  <si>
    <t>Heading 6</t>
  </si>
  <si>
    <t>Subheading 1</t>
  </si>
  <si>
    <t>Subheading 2</t>
  </si>
  <si>
    <t>Subheading 3</t>
  </si>
  <si>
    <t>Subheading 4</t>
  </si>
  <si>
    <t>Subheading 5</t>
  </si>
  <si>
    <t>Subheading 6</t>
  </si>
  <si>
    <t>Small heading segments (inline in larger heading)</t>
  </si>
  <si>
    <t>Inline heading links</t>
  </si>
  <si>
    <t>Headings with imagery or iconography</t>
  </si>
  <si>
    <t>Heading with divider or rule</t>
  </si>
  <si>
    <t>Disabled heading</t>
  </si>
  <si>
    <t>Paragraph</t>
  </si>
  <si>
    <t>Lead/intro copy or paragraph</t>
  </si>
  <si>
    <t>Secondary paragraph</t>
  </si>
  <si>
    <t>Tertiary paragraph</t>
  </si>
  <si>
    <t>Caption paragraph</t>
  </si>
  <si>
    <t>Blockquote</t>
  </si>
  <si>
    <t>Citation (usually with blockquote)</t>
  </si>
  <si>
    <t>Pull quote</t>
  </si>
  <si>
    <t>Address / Vcard</t>
  </si>
  <si>
    <t>Text alignment classes</t>
  </si>
  <si>
    <t>Text style classes</t>
  </si>
  <si>
    <t>Unordered list</t>
  </si>
  <si>
    <t>Unordered list with no bullet (indent-only)</t>
  </si>
  <si>
    <t>Ordered list</t>
  </si>
  <si>
    <t>Unstyled list</t>
  </si>
  <si>
    <t>Inline, inline-block or horizontal list</t>
  </si>
  <si>
    <t>Definition list</t>
  </si>
  <si>
    <t>Horizontal definition list</t>
  </si>
  <si>
    <t>Dictionary definition list</t>
  </si>
  <si>
    <t>Dialog definition list</t>
  </si>
  <si>
    <t>Legal terms list</t>
  </si>
  <si>
    <t>Block list</t>
  </si>
  <si>
    <t>List with dividers</t>
  </si>
  <si>
    <t>List with images</t>
  </si>
  <si>
    <t>List of links</t>
  </si>
  <si>
    <t>Animated list (on hover, etc.)</t>
  </si>
  <si>
    <t>Horizontal rule(s) or dividers</t>
  </si>
  <si>
    <t>Vertical rule(s) or dividers</t>
  </si>
  <si>
    <t>Drop capitals</t>
  </si>
  <si>
    <t>Ampersands</t>
  </si>
  <si>
    <t>Margin notes</t>
  </si>
  <si>
    <t>Single-line truncation</t>
  </si>
  <si>
    <t>Text selection styles</t>
  </si>
  <si>
    <t>Responsive text size (flow-text)</t>
  </si>
  <si>
    <t>Inline styles</t>
  </si>
  <si>
    <t>Link</t>
  </si>
  <si>
    <t>Small print</t>
  </si>
  <si>
    <t>Strong or bold</t>
  </si>
  <si>
    <t>Emphasis or italic</t>
  </si>
  <si>
    <t>Emphasis styles (muted, error, success)</t>
  </si>
  <si>
    <t>Deletion (strikethrough)</t>
  </si>
  <si>
    <t>Insertion</t>
  </si>
  <si>
    <t>Mark or highlight</t>
  </si>
  <si>
    <t>Definition</t>
  </si>
  <si>
    <t>Subscript and superscript</t>
  </si>
  <si>
    <t>Abbreviation</t>
  </si>
  <si>
    <t>Time or date</t>
  </si>
  <si>
    <t>Inline quotes (q)</t>
  </si>
  <si>
    <t>Inline labels</t>
  </si>
  <si>
    <t>Inline badges/counters (numeric)</t>
  </si>
  <si>
    <t>Inline badges/states (text)</t>
  </si>
  <si>
    <t>Inline tooltips (not interactive)</t>
  </si>
  <si>
    <t>Unarticulated non-textual annotation (u)</t>
  </si>
  <si>
    <t>White space characters</t>
  </si>
  <si>
    <t>Code</t>
  </si>
  <si>
    <t>Code comment</t>
  </si>
  <si>
    <t>Preformatted</t>
  </si>
  <si>
    <t>Preformatted with line numbers and/or syntax highlighting</t>
  </si>
  <si>
    <t>Variable</t>
  </si>
  <si>
    <t>Sample output</t>
  </si>
  <si>
    <t>Keyboard or user input (kbd)</t>
  </si>
  <si>
    <t>Tables</t>
  </si>
  <si>
    <t>Table</t>
  </si>
  <si>
    <t>Pricing table</t>
  </si>
  <si>
    <t>Shopping cart contents table</t>
  </si>
  <si>
    <t>Numerical table</t>
  </si>
  <si>
    <t>Table variation styles</t>
  </si>
  <si>
    <t>Responsive table</t>
  </si>
  <si>
    <t>Definition table</t>
  </si>
  <si>
    <t>Collapsing table cells</t>
  </si>
  <si>
    <t>Forms</t>
  </si>
  <si>
    <t>Form with legend</t>
  </si>
  <si>
    <t>Inline form</t>
  </si>
  <si>
    <t>Form with horizontal label/input alignment</t>
  </si>
  <si>
    <t>Form that reads like spoken word</t>
  </si>
  <si>
    <t>Grouped inputs</t>
  </si>
  <si>
    <t>Text input</t>
  </si>
  <si>
    <t>Email input</t>
  </si>
  <si>
    <t>Number input</t>
  </si>
  <si>
    <t>URL input</t>
  </si>
  <si>
    <t>Color input</t>
  </si>
  <si>
    <t>Range input (or slider)</t>
  </si>
  <si>
    <t>Date inputs</t>
  </si>
  <si>
    <t>Search input (sometimes with button style)</t>
  </si>
  <si>
    <t>Search suggestions dropdown</t>
  </si>
  <si>
    <t>Tel input</t>
  </si>
  <si>
    <t>International phone input</t>
  </si>
  <si>
    <t>Password input</t>
  </si>
  <si>
    <t>Textarea</t>
  </si>
  <si>
    <t>Small or compact textarea</t>
  </si>
  <si>
    <t>Checkboxes with labels</t>
  </si>
  <si>
    <t>Radios with labels</t>
  </si>
  <si>
    <t>File input</t>
  </si>
  <si>
    <t>Select menu</t>
  </si>
  <si>
    <t>Multiple select menu</t>
  </si>
  <si>
    <t>Complex select menu</t>
  </si>
  <si>
    <t>Required field label (*)</t>
  </si>
  <si>
    <t>Input with prepended or appended labels</t>
  </si>
  <si>
    <t>Input with prepended or appended buttons</t>
  </si>
  <si>
    <t>Iconographic input</t>
  </si>
  <si>
    <t>Money amount entry form</t>
  </si>
  <si>
    <t>Form help text or note</t>
  </si>
  <si>
    <t>Input field validation states</t>
  </si>
  <si>
    <t>Input size variations</t>
  </si>
  <si>
    <t>Input with loading state or spinner</t>
  </si>
  <si>
    <t>Amount selector</t>
  </si>
  <si>
    <t>Currency selector</t>
  </si>
  <si>
    <t>Greeting card selector</t>
  </si>
  <si>
    <t>Payment method selector (credit cards)</t>
  </si>
  <si>
    <t>Speech recognition input</t>
  </si>
  <si>
    <t>Datalist fields</t>
  </si>
  <si>
    <t>Input with alternative contrast</t>
  </si>
  <si>
    <t>Transparent input (no borders, BG)</t>
  </si>
  <si>
    <t>Full-width or block input</t>
  </si>
  <si>
    <t>Float label input</t>
  </si>
  <si>
    <t>Character counter</t>
  </si>
  <si>
    <t>WYSIWYG editor ¯\_(ツ)_/¯</t>
  </si>
  <si>
    <t>Buttons</t>
  </si>
  <si>
    <t>Default button</t>
  </si>
  <si>
    <t>Primary button</t>
  </si>
  <si>
    <t>Visual button variations (success, warning, danger, etc.)</t>
  </si>
  <si>
    <t>Link or cancel button (looks like link but mimics button behavior)</t>
  </si>
  <si>
    <t>Subtle or quiet button</t>
  </si>
  <si>
    <t>Huge or extra large button</t>
  </si>
  <si>
    <t>Large button</t>
  </si>
  <si>
    <t>Small button</t>
  </si>
  <si>
    <t>Mini or tiny button</t>
  </si>
  <si>
    <t>Compact button (reduced padding)</t>
  </si>
  <si>
    <t>Block level or full width button</t>
  </si>
  <si>
    <t>Icon button (no text)</t>
  </si>
  <si>
    <t>Icon with text (not just inline)</t>
  </si>
  <si>
    <t>Disabled button</t>
  </si>
  <si>
    <t>Pill button</t>
  </si>
  <si>
    <t>Circular button</t>
  </si>
  <si>
    <t>Hidden text expansion button (...)</t>
  </si>
  <si>
    <t>Button with social count</t>
  </si>
  <si>
    <t>Grouped/joined buttons</t>
  </si>
  <si>
    <t>Conditional button groups ("Cancel or Save")</t>
  </si>
  <si>
    <t>Dropdowns</t>
  </si>
  <si>
    <t>Split button dropdowns</t>
  </si>
  <si>
    <t>Directional dropdowns ("dropups," for example)</t>
  </si>
  <si>
    <t>Switch (on/off) or toggle</t>
  </si>
  <si>
    <t>Large switch</t>
  </si>
  <si>
    <t>Hidden text button (ellipsis)</t>
  </si>
  <si>
    <t>Special button-specific animations (iconographic, etc.)</t>
  </si>
  <si>
    <t>Vertically-attached button</t>
  </si>
  <si>
    <t>Horizontally-attached button</t>
  </si>
  <si>
    <t>Floating action button</t>
  </si>
  <si>
    <t>Close button</t>
  </si>
  <si>
    <t>Buttonw ith alternative contrast</t>
  </si>
  <si>
    <t>Navigation</t>
  </si>
  <si>
    <t>Breadcrumbs</t>
  </si>
  <si>
    <t>Footer nav</t>
  </si>
  <si>
    <t>Horizontal tabs/links</t>
  </si>
  <si>
    <t>Horizontal nav with heading</t>
  </si>
  <si>
    <t>Horizontal tabs with activity count</t>
  </si>
  <si>
    <t>Horizontal tabs with search or other buttons</t>
  </si>
  <si>
    <t>Navbar (aka Top Bar)</t>
  </si>
  <si>
    <t>Pagination / Pager</t>
  </si>
  <si>
    <t>Dot pagination (a la iOS home screen)</t>
  </si>
  <si>
    <t>Pills / Sub Nav / Inline Nav</t>
  </si>
  <si>
    <t>Side or in-page nav</t>
  </si>
  <si>
    <t>Toggle (nav collapses at small resolutions to single button)</t>
  </si>
  <si>
    <t>Vertical nav with heading(s)</t>
  </si>
  <si>
    <t>Vertical or stacked tabs/links</t>
  </si>
  <si>
    <t>Vertical/stacked nav with activity count</t>
  </si>
  <si>
    <t>Nav-specific dropdowns</t>
  </si>
  <si>
    <t>Off-canvas or drag-out menu</t>
  </si>
  <si>
    <t>Interaction elements</t>
  </si>
  <si>
    <t>Alerts or notifications</t>
  </si>
  <si>
    <t>Progress bars</t>
  </si>
  <si>
    <t>Meter bars</t>
  </si>
  <si>
    <t>Tooltips or flyouts</t>
  </si>
  <si>
    <t>Modal, dialog or lightbox</t>
  </si>
  <si>
    <t>Tutorial tips (aka "Joyride")</t>
  </si>
  <si>
    <t>Loading throbber (aka "Spinner")</t>
  </si>
  <si>
    <t>Expand/collapse</t>
  </si>
  <si>
    <t>Contract</t>
  </si>
  <si>
    <t>Accordion, expander or drawers</t>
  </si>
  <si>
    <t>Animations or transitions</t>
  </si>
  <si>
    <t>Skip links (scroll to elements in-page)</t>
  </si>
  <si>
    <t>Reveal (content revealed only on interaction with an element, hard to explain)</t>
  </si>
  <si>
    <t>Dimmer (dims content, optionally with text or imagery)</t>
  </si>
  <si>
    <t>Ratings (★★★☆☆)</t>
  </si>
  <si>
    <t>2-D content shown on 3-D shape (card flips, cubes, etc.)</t>
  </si>
  <si>
    <t>Hoverable (generic style for hover effects)</t>
  </si>
  <si>
    <t>Parallax</t>
  </si>
  <si>
    <t>Scrollable element</t>
  </si>
  <si>
    <t>Autocomplete</t>
  </si>
  <si>
    <t>Nestable/sortable</t>
  </si>
  <si>
    <t>Page and content elements</t>
  </si>
  <si>
    <t>Additional content list</t>
  </si>
  <si>
    <t>Article</t>
  </si>
  <si>
    <t>Article list (sometimes with excerpts)</t>
  </si>
  <si>
    <t>Audio</t>
  </si>
  <si>
    <t>Blank slate (placeholder for lack of content)</t>
  </si>
  <si>
    <t>Blog entry</t>
  </si>
  <si>
    <t>Carousel or image slider</t>
  </si>
  <si>
    <t>Comments/discussion</t>
  </si>
  <si>
    <t>Conversation or activity list</t>
  </si>
  <si>
    <t>Document/file list</t>
  </si>
  <si>
    <t>FAQ (or FAQ-like accordion)</t>
  </si>
  <si>
    <t>Footnotes</t>
  </si>
  <si>
    <t>Hero or promo layouts</t>
  </si>
  <si>
    <t>Landing page</t>
  </si>
  <si>
    <t>Lists with thumbnails</t>
  </si>
  <si>
    <t>Map</t>
  </si>
  <si>
    <t>Media block or figure</t>
  </si>
  <si>
    <t>Media list (smaller media blocks, kind of like Twitter stream or YouTube search results)</t>
  </si>
  <si>
    <t>Meta data</t>
  </si>
  <si>
    <t>Off Canvas modules</t>
  </si>
  <si>
    <t>Page header</t>
  </si>
  <si>
    <t>Photo gallery</t>
  </si>
  <si>
    <t>Progress (e.g. shopping cart steps)</t>
  </si>
  <si>
    <t>Sidebar (with specially styled elements)</t>
  </si>
  <si>
    <t>Stats (numbers with labels)</t>
  </si>
  <si>
    <t>Tags or keywords (cloud or list)</t>
  </si>
  <si>
    <t>Video / iframe / embed</t>
  </si>
  <si>
    <t>Attached label</t>
  </si>
  <si>
    <t>Corner labels</t>
  </si>
  <si>
    <t>Ribbon label (hard to explain, just go look at examples)</t>
  </si>
  <si>
    <t>Rail content (attached to or off to the side of primary content)</t>
  </si>
  <si>
    <t>Advertisements</t>
  </si>
  <si>
    <t>Cards (content shown in a manner similar to a playing card)</t>
  </si>
  <si>
    <t>Sticky elements (maintain minimum position on scroll)</t>
  </si>
  <si>
    <t>Infinite scroll</t>
  </si>
  <si>
    <t>Lazy loading images</t>
  </si>
  <si>
    <t>Smooth scroll</t>
  </si>
  <si>
    <t>Images</t>
  </si>
  <si>
    <t>Rounded image</t>
  </si>
  <si>
    <t>Circular image</t>
  </si>
  <si>
    <t>Image with frame or border</t>
  </si>
  <si>
    <t>Retina images</t>
  </si>
  <si>
    <t>Image link (formatted specially with other content)</t>
  </si>
  <si>
    <t>Disabled image</t>
  </si>
  <si>
    <t>Image alignment</t>
  </si>
  <si>
    <t>Image groups</t>
  </si>
  <si>
    <t>Image sizes</t>
  </si>
  <si>
    <t>Cover (covers entire container)</t>
  </si>
  <si>
    <t>Image overlay content</t>
  </si>
  <si>
    <t>Total Patterns
(quality ≠ quantity)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</si>
</sst>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yyyy-MM-dd"/>
  </numFmts>
  <fonts count="8">
    <font>
      <sz val="10.0"/>
      <color rgb="FF000000"/>
      <name val="Arial"/>
    </font>
    <font>
      <b/>
      <u/>
      <sz val="10.0"/>
      <color rgb="FF0000FF"/>
    </font>
    <font>
      <b/>
      <sz val="10.0"/>
    </font>
    <font>
      <b/>
      <sz val="10.0"/>
      <color rgb="FFFFFFFF"/>
    </font>
    <font>
      <sz val="9.0"/>
      <color rgb="FF999999"/>
    </font>
    <font>
      <b/>
      <sz val="9.0"/>
      <color rgb="FF999999"/>
    </font>
    <font>
      <sz val="10.0"/>
      <color rgb="FF000000"/>
    </font>
    <font/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2" fontId="4" numFmtId="164" xfId="0" applyAlignment="1" applyFont="1" applyNumberFormat="1">
      <alignment horizontal="center" readingOrder="0" shrinkToFit="0" vertical="center" wrapText="1"/>
    </xf>
    <xf borderId="0" fillId="2" fontId="5" numFmtId="164" xfId="0" applyAlignment="1" applyFont="1" applyNumberFormat="1">
      <alignment horizontal="center" shrinkToFit="0" vertical="center" wrapText="1"/>
    </xf>
    <xf borderId="0" fillId="2" fontId="4" numFmtId="165" xfId="0" applyAlignment="1" applyFont="1" applyNumberForma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4" fontId="6" numFmtId="0" xfId="0" applyAlignment="1" applyFill="1" applyFont="1">
      <alignment readingOrder="0" shrinkToFit="0" vertical="center" wrapText="1"/>
    </xf>
    <xf borderId="0" fillId="4" fontId="6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4" fontId="6" numFmtId="0" xfId="0" applyAlignment="1" applyFont="1">
      <alignment horizontal="center" readingOrder="0" shrinkToFit="0" vertical="center" wrapText="1"/>
    </xf>
    <xf borderId="0" fillId="4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5">
    <dxf>
      <font>
        <color rgb="FFE06666"/>
      </font>
      <fill>
        <patternFill patternType="solid">
          <fgColor rgb="FFE06666"/>
          <bgColor rgb="FFE06666"/>
        </patternFill>
      </fill>
      <border/>
    </dxf>
    <dxf>
      <font>
        <color rgb="FF6AA84F"/>
      </font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E69138"/>
      </font>
      <fill>
        <patternFill patternType="solid">
          <fgColor rgb="FFE69138"/>
          <bgColor rgb="FFE69138"/>
        </patternFill>
      </fill>
      <border/>
    </dxf>
    <dxf>
      <font>
        <color rgb="FFF1C232"/>
      </font>
      <fill>
        <patternFill patternType="solid">
          <fgColor rgb="FFF1C232"/>
          <bgColor rgb="FFF1C23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2.75"/>
  <cols>
    <col customWidth="1" min="1" max="1" width="23.5"/>
    <col customWidth="1" min="2" max="2" width="1.75"/>
    <col customWidth="1" min="3" max="3" width="2.63"/>
    <col customWidth="1" min="4" max="28" width="15.13"/>
  </cols>
  <sheetData>
    <row r="1" ht="45.0" customHeight="1">
      <c r="A1" s="1" t="str">
        <f>HYPERLINK("http://blog.cloudfour.com/common-patterns/", "About")</f>
        <v>About</v>
      </c>
      <c r="B1" s="2"/>
      <c r="C1" s="3"/>
      <c r="D1" s="1" t="str">
        <f>HYPERLINK("http://getbootstrap.com/", "Bootstrap")</f>
        <v>Bootstrap</v>
      </c>
      <c r="E1" s="1" t="str">
        <f>HYPERLINK("http://foundation.zurb.com/", "Foundation")</f>
        <v>Foundation</v>
      </c>
      <c r="F1" s="1" t="str">
        <f>HYPERLINK("http://patternprimer.adactio.com/", "Pattern Primer")</f>
        <v>Pattern Primer</v>
      </c>
      <c r="G1" s="1" t="str">
        <f>HYPERLINK("http://brettjankord.com/projects/style-guide-boilerplate/", "Style Guide Boilerplate")</f>
        <v>Style Guide Boilerplate</v>
      </c>
      <c r="H1" s="1" t="str">
        <f>HYPERLINK("http://barebones.paulrobertlloyd.com/", "Barebones")</f>
        <v>Barebones</v>
      </c>
      <c r="I1" s="1" t="str">
        <f>HYPERLINK("http://typeplate.com/", "Typeplate")</f>
        <v>Typeplate</v>
      </c>
      <c r="J1" s="1" t="str">
        <f>HYPERLINK("http://clearleft.com/styleguide/", "Clearleft Styleguide")</f>
        <v>Clearleft Styleguide</v>
      </c>
      <c r="K1" s="1" t="str">
        <f>hyperlink("http://www.mezzoblue.com/downloads/markupguide/", "mezzoblue Markup Guide")</f>
        <v>mezzoblue Markup Guide</v>
      </c>
      <c r="L1" s="1" t="str">
        <f>HYPERLINK("http://www.starbucks.com/static/reference/styleguide/", "Starbucks Style Guide")</f>
        <v>Starbucks Style Guide</v>
      </c>
      <c r="M1" s="1" t="str">
        <f>HYPERLINK("http://www.paulrobertlloyd.com/about/styleguide/", "Paul Robert Lloyd Styleguide")</f>
        <v>Paul Robert Lloyd Styleguide</v>
      </c>
      <c r="N1" s="1" t="str">
        <f>HYPERLINK("http://baselinecss.com/", "Baseline")</f>
        <v>Baseline</v>
      </c>
      <c r="O1" s="1" t="str">
        <f>HYPERLINK("https://github.com/styleguide/css", "GitHub CSS Style Guide")</f>
        <v>GitHub CSS Style Guide</v>
      </c>
      <c r="P1" s="1" t="str">
        <f>HYPERLINK("http://pea.rs/", "Pears")</f>
        <v>Pears</v>
      </c>
      <c r="Q1" s="1" t="str">
        <f>HYPERLINK("http://bradfrost.github.com/this-is-responsive/patterns.html", "Responsive Patterns")</f>
        <v>Responsive Patterns</v>
      </c>
      <c r="R1" s="1" t="str">
        <f>HYPERLINK("http://inuitcss.com/", "inuit.css")</f>
        <v>inuit.css</v>
      </c>
      <c r="S1" s="1" t="str">
        <f>HYPERLINK("https://docs.atlassian.com/aui/latest/", "AUI")</f>
        <v>AUI</v>
      </c>
      <c r="T1" s="1" t="str">
        <f>HYPERLINK("http://topcoat.io/", "Topcoat")</f>
        <v>Topcoat</v>
      </c>
      <c r="U1" s="1" t="str">
        <f>HYPERLINK("http://tuktuk.tapquo.com/", "Tuktuk")</f>
        <v>Tuktuk</v>
      </c>
      <c r="V1" s="1" t="str">
        <f>HYPERLINK("http://malarkey.github.io/Rock-Hammer/", "Rock Hammer")</f>
        <v>Rock Hammer</v>
      </c>
      <c r="W1" s="1" t="str">
        <f>HYPERLINK("http://purecss.io/", "Pure")</f>
        <v>Pure</v>
      </c>
      <c r="X1" s="1" t="str">
        <f>HYPERLINK("http://gumbyframework.com/", "Gumby")</f>
        <v>Gumby</v>
      </c>
      <c r="Y1" s="1" t="str">
        <f>HYPERLINK("http://primercss.io/", "Primer")</f>
        <v>Primer</v>
      </c>
      <c r="Z1" s="1" t="str">
        <f>HYPERLINK("http://semantic-ui.com/", "Semantic UI")</f>
        <v>Semantic UI</v>
      </c>
      <c r="AA1" s="1" t="str">
        <f>HYPERLINK("http://materializecss.com/", "Materialize")</f>
        <v>Materialize</v>
      </c>
      <c r="AB1" s="1" t="str">
        <f>HYPERLINK("http://getuikit.com/", "UIkit")</f>
        <v>UIkit</v>
      </c>
    </row>
    <row r="2" ht="22.5" customHeight="1">
      <c r="A2" s="4" t="s">
        <v>0</v>
      </c>
      <c r="B2" s="5"/>
      <c r="C2" s="5"/>
      <c r="D2" s="6">
        <v>42107.0</v>
      </c>
      <c r="E2" s="6">
        <v>42095.0</v>
      </c>
      <c r="F2" s="6">
        <v>41402.0</v>
      </c>
      <c r="G2" s="6">
        <v>41443.0</v>
      </c>
      <c r="H2" s="6">
        <v>41402.0</v>
      </c>
      <c r="I2" s="6">
        <v>41402.0</v>
      </c>
      <c r="J2" s="6">
        <v>41402.0</v>
      </c>
      <c r="K2" s="6">
        <v>41402.0</v>
      </c>
      <c r="L2" s="6">
        <v>41402.0</v>
      </c>
      <c r="M2" s="6">
        <v>41402.0</v>
      </c>
      <c r="N2" s="6">
        <v>41402.0</v>
      </c>
      <c r="O2" s="6">
        <v>41402.0</v>
      </c>
      <c r="P2" s="6">
        <v>41402.0</v>
      </c>
      <c r="Q2" s="6">
        <v>41402.0</v>
      </c>
      <c r="R2" s="6">
        <v>41404.0</v>
      </c>
      <c r="S2" s="6">
        <v>41410.0</v>
      </c>
      <c r="T2" s="6">
        <v>41418.0</v>
      </c>
      <c r="U2" s="6">
        <v>41418.0</v>
      </c>
      <c r="V2" s="6">
        <v>41418.0</v>
      </c>
      <c r="W2" s="6">
        <v>41428.0</v>
      </c>
      <c r="X2" s="6">
        <v>41491.0</v>
      </c>
      <c r="Y2" s="6">
        <v>42093.0</v>
      </c>
      <c r="Z2" s="6">
        <v>42216.0</v>
      </c>
      <c r="AA2" s="6">
        <v>42216.0</v>
      </c>
      <c r="AB2" s="6">
        <v>42216.0</v>
      </c>
    </row>
    <row r="3" ht="22.5" customHeight="1">
      <c r="A3" s="7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22.5" customHeight="1">
      <c r="A4" s="9" t="s">
        <v>2</v>
      </c>
      <c r="B4" s="10">
        <f t="shared" ref="B4:B15" si="1">C4</f>
        <v>15</v>
      </c>
      <c r="C4" s="11">
        <f t="shared" ref="C4:C15" si="2">COUNTIF(D4:AB4,"X")</f>
        <v>15</v>
      </c>
      <c r="D4" s="12" t="s">
        <v>3</v>
      </c>
      <c r="E4" s="12" t="s">
        <v>3</v>
      </c>
      <c r="F4" s="13"/>
      <c r="G4" s="13"/>
      <c r="H4" s="13"/>
      <c r="I4" s="13"/>
      <c r="J4" s="12" t="s">
        <v>3</v>
      </c>
      <c r="K4" s="13"/>
      <c r="L4" s="12" t="s">
        <v>3</v>
      </c>
      <c r="M4" s="13"/>
      <c r="N4" s="12" t="s">
        <v>3</v>
      </c>
      <c r="O4" s="13"/>
      <c r="P4" s="13"/>
      <c r="Q4" s="12" t="s">
        <v>3</v>
      </c>
      <c r="R4" s="12" t="s">
        <v>3</v>
      </c>
      <c r="S4" s="12" t="s">
        <v>3</v>
      </c>
      <c r="T4" s="13"/>
      <c r="U4" s="12" t="s">
        <v>3</v>
      </c>
      <c r="V4" s="13"/>
      <c r="W4" s="12" t="s">
        <v>3</v>
      </c>
      <c r="X4" s="12" t="s">
        <v>3</v>
      </c>
      <c r="Y4" s="12" t="s">
        <v>3</v>
      </c>
      <c r="Z4" s="12" t="s">
        <v>3</v>
      </c>
      <c r="AA4" s="12" t="s">
        <v>3</v>
      </c>
      <c r="AB4" s="12" t="s">
        <v>3</v>
      </c>
    </row>
    <row r="5" ht="22.5" customHeight="1">
      <c r="A5" s="9" t="s">
        <v>4</v>
      </c>
      <c r="B5" s="10">
        <f t="shared" si="1"/>
        <v>2</v>
      </c>
      <c r="C5" s="11">
        <f t="shared" si="2"/>
        <v>2</v>
      </c>
      <c r="D5" s="13"/>
      <c r="E5" s="13"/>
      <c r="F5" s="13"/>
      <c r="G5" s="13"/>
      <c r="H5" s="13"/>
      <c r="I5" s="13"/>
      <c r="J5" s="13"/>
      <c r="K5" s="13"/>
      <c r="L5" s="12" t="s">
        <v>3</v>
      </c>
      <c r="M5" s="13"/>
      <c r="N5" s="12" t="s">
        <v>3</v>
      </c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22.5" customHeight="1">
      <c r="A6" s="9" t="s">
        <v>5</v>
      </c>
      <c r="B6" s="10">
        <f t="shared" si="1"/>
        <v>12</v>
      </c>
      <c r="C6" s="11">
        <f t="shared" si="2"/>
        <v>12</v>
      </c>
      <c r="D6" s="12" t="s">
        <v>3</v>
      </c>
      <c r="E6" s="12" t="s">
        <v>3</v>
      </c>
      <c r="F6" s="13"/>
      <c r="G6" s="13"/>
      <c r="H6" s="12" t="s">
        <v>3</v>
      </c>
      <c r="I6" s="13"/>
      <c r="J6" s="13"/>
      <c r="K6" s="13"/>
      <c r="L6" s="13"/>
      <c r="M6" s="13"/>
      <c r="N6" s="13"/>
      <c r="O6" s="12" t="s">
        <v>3</v>
      </c>
      <c r="P6" s="13"/>
      <c r="Q6" s="13"/>
      <c r="R6" s="12" t="s">
        <v>3</v>
      </c>
      <c r="S6" s="12" t="s">
        <v>3</v>
      </c>
      <c r="T6" s="12" t="s">
        <v>3</v>
      </c>
      <c r="U6" s="13"/>
      <c r="V6" s="12" t="s">
        <v>3</v>
      </c>
      <c r="W6" s="13"/>
      <c r="X6" s="13"/>
      <c r="Y6" s="12" t="s">
        <v>3</v>
      </c>
      <c r="Z6" s="12" t="s">
        <v>3</v>
      </c>
      <c r="AA6" s="12" t="s">
        <v>3</v>
      </c>
      <c r="AB6" s="12" t="s">
        <v>3</v>
      </c>
    </row>
    <row r="7" ht="22.5" customHeight="1">
      <c r="A7" s="9" t="s">
        <v>6</v>
      </c>
      <c r="B7" s="10">
        <f t="shared" si="1"/>
        <v>4</v>
      </c>
      <c r="C7" s="11">
        <f t="shared" si="2"/>
        <v>4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2" t="s">
        <v>3</v>
      </c>
      <c r="P7" s="13"/>
      <c r="Q7" s="13"/>
      <c r="R7" s="13"/>
      <c r="S7" s="12" t="s">
        <v>3</v>
      </c>
      <c r="T7" s="13"/>
      <c r="U7" s="13"/>
      <c r="V7" s="13"/>
      <c r="W7" s="13"/>
      <c r="X7" s="13"/>
      <c r="Z7" s="12" t="s">
        <v>3</v>
      </c>
      <c r="AB7" s="12" t="s">
        <v>3</v>
      </c>
    </row>
    <row r="8" ht="22.5" customHeight="1">
      <c r="A8" s="14" t="s">
        <v>7</v>
      </c>
      <c r="B8" s="10">
        <f t="shared" si="1"/>
        <v>1</v>
      </c>
      <c r="C8" s="11">
        <f t="shared" si="2"/>
        <v>1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3"/>
      <c r="U8" s="13"/>
      <c r="V8" s="13"/>
      <c r="W8" s="13"/>
      <c r="X8" s="13"/>
      <c r="Z8" s="12" t="s">
        <v>3</v>
      </c>
    </row>
    <row r="9" ht="22.5" customHeight="1">
      <c r="A9" s="14" t="s">
        <v>8</v>
      </c>
      <c r="B9" s="10">
        <f t="shared" si="1"/>
        <v>2</v>
      </c>
      <c r="C9" s="11">
        <f t="shared" si="2"/>
        <v>2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2" t="s">
        <v>3</v>
      </c>
      <c r="U9" s="13"/>
      <c r="V9" s="13"/>
      <c r="W9" s="13"/>
      <c r="X9" s="13"/>
      <c r="AB9" s="12" t="s">
        <v>3</v>
      </c>
    </row>
    <row r="10" ht="22.5" customHeight="1">
      <c r="A10" s="14" t="s">
        <v>9</v>
      </c>
      <c r="B10" s="10">
        <f t="shared" si="1"/>
        <v>4</v>
      </c>
      <c r="C10" s="11">
        <f t="shared" si="2"/>
        <v>4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2" t="s">
        <v>3</v>
      </c>
      <c r="Z10" s="12" t="s">
        <v>3</v>
      </c>
      <c r="AA10" s="12" t="s">
        <v>3</v>
      </c>
      <c r="AB10" s="12" t="s">
        <v>3</v>
      </c>
    </row>
    <row r="11" ht="22.5" customHeight="1">
      <c r="A11" s="14" t="s">
        <v>10</v>
      </c>
      <c r="B11" s="10">
        <f t="shared" si="1"/>
        <v>4</v>
      </c>
      <c r="C11" s="11">
        <f t="shared" si="2"/>
        <v>4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2" t="s">
        <v>3</v>
      </c>
      <c r="Z11" s="12" t="s">
        <v>3</v>
      </c>
      <c r="AA11" s="12" t="s">
        <v>3</v>
      </c>
      <c r="AB11" s="12" t="s">
        <v>3</v>
      </c>
    </row>
    <row r="12" ht="22.5" customHeight="1">
      <c r="A12" s="14" t="s">
        <v>11</v>
      </c>
      <c r="B12" s="10">
        <f t="shared" si="1"/>
        <v>4</v>
      </c>
      <c r="C12" s="11">
        <f t="shared" si="2"/>
        <v>4</v>
      </c>
      <c r="D12" s="12" t="s">
        <v>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2" t="s">
        <v>3</v>
      </c>
      <c r="Z12" s="12" t="s">
        <v>3</v>
      </c>
      <c r="AB12" s="12" t="s">
        <v>3</v>
      </c>
    </row>
    <row r="13" ht="22.5" customHeight="1">
      <c r="A13" s="14" t="s">
        <v>12</v>
      </c>
      <c r="B13" s="10">
        <f t="shared" si="1"/>
        <v>2</v>
      </c>
      <c r="C13" s="11">
        <f t="shared" si="2"/>
        <v>2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2" t="s">
        <v>3</v>
      </c>
      <c r="AB13" s="12" t="s">
        <v>3</v>
      </c>
    </row>
    <row r="14" ht="22.5" customHeight="1">
      <c r="A14" s="14" t="s">
        <v>13</v>
      </c>
      <c r="B14" s="10">
        <f t="shared" si="1"/>
        <v>1</v>
      </c>
      <c r="C14" s="11">
        <f t="shared" si="2"/>
        <v>1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AB14" s="12" t="s">
        <v>3</v>
      </c>
    </row>
    <row r="15" ht="22.5" customHeight="1">
      <c r="A15" s="14" t="s">
        <v>14</v>
      </c>
      <c r="B15" s="10">
        <f t="shared" si="1"/>
        <v>1</v>
      </c>
      <c r="C15" s="11">
        <f t="shared" si="2"/>
        <v>1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AB15" s="12" t="s">
        <v>3</v>
      </c>
    </row>
    <row r="16" ht="22.5" customHeight="1">
      <c r="A16" s="7" t="s">
        <v>15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ht="22.5" customHeight="1">
      <c r="A17" s="9" t="s">
        <v>16</v>
      </c>
      <c r="B17" s="10">
        <f t="shared" ref="B17:B26" si="3">C17</f>
        <v>8</v>
      </c>
      <c r="C17" s="11">
        <f t="shared" ref="C17:C26" si="4">COUNTIF(D17:AB17,"X")</f>
        <v>8</v>
      </c>
      <c r="D17" s="13"/>
      <c r="E17" s="13"/>
      <c r="F17" s="13"/>
      <c r="G17" s="12" t="s">
        <v>3</v>
      </c>
      <c r="H17" s="13"/>
      <c r="I17" s="13"/>
      <c r="J17" s="13"/>
      <c r="K17" s="13"/>
      <c r="L17" s="13"/>
      <c r="M17" s="13"/>
      <c r="N17" s="13"/>
      <c r="O17" s="12" t="s">
        <v>3</v>
      </c>
      <c r="P17" s="13"/>
      <c r="Q17" s="13"/>
      <c r="R17" s="13"/>
      <c r="S17" s="13"/>
      <c r="T17" s="12" t="s">
        <v>3</v>
      </c>
      <c r="U17" s="12" t="s">
        <v>3</v>
      </c>
      <c r="V17" s="12" t="s">
        <v>3</v>
      </c>
      <c r="W17" s="13"/>
      <c r="Y17" s="12" t="s">
        <v>3</v>
      </c>
      <c r="Z17" s="12" t="s">
        <v>3</v>
      </c>
      <c r="AA17" s="12" t="s">
        <v>3</v>
      </c>
    </row>
    <row r="18" ht="22.5" customHeight="1">
      <c r="A18" s="9" t="s">
        <v>17</v>
      </c>
      <c r="B18" s="10">
        <f t="shared" si="3"/>
        <v>11</v>
      </c>
      <c r="C18" s="11">
        <f t="shared" si="4"/>
        <v>11</v>
      </c>
      <c r="D18" s="12" t="s">
        <v>3</v>
      </c>
      <c r="E18" s="12" t="s">
        <v>3</v>
      </c>
      <c r="F18" s="13"/>
      <c r="G18" s="13"/>
      <c r="H18" s="13"/>
      <c r="I18" s="13"/>
      <c r="J18" s="13"/>
      <c r="K18" s="13"/>
      <c r="L18" s="13"/>
      <c r="M18" s="13"/>
      <c r="N18" s="13"/>
      <c r="O18" s="12" t="s">
        <v>3</v>
      </c>
      <c r="P18" s="13"/>
      <c r="Q18" s="13"/>
      <c r="R18" s="12" t="s">
        <v>3</v>
      </c>
      <c r="S18" s="12" t="s">
        <v>3</v>
      </c>
      <c r="T18" s="13"/>
      <c r="U18" s="12" t="s">
        <v>3</v>
      </c>
      <c r="V18" s="13"/>
      <c r="W18" s="12" t="s">
        <v>3</v>
      </c>
      <c r="X18" s="12" t="s">
        <v>3</v>
      </c>
      <c r="Z18" s="12" t="s">
        <v>3</v>
      </c>
      <c r="AA18" s="12" t="s">
        <v>3</v>
      </c>
      <c r="AB18" s="12" t="s">
        <v>3</v>
      </c>
    </row>
    <row r="19" ht="22.5" customHeight="1">
      <c r="A19" s="9" t="s">
        <v>18</v>
      </c>
      <c r="B19" s="10">
        <f t="shared" si="3"/>
        <v>1</v>
      </c>
      <c r="C19" s="11">
        <f t="shared" si="4"/>
        <v>1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2" t="s">
        <v>3</v>
      </c>
      <c r="S19" s="13"/>
      <c r="T19" s="13"/>
      <c r="U19" s="13"/>
      <c r="V19" s="13"/>
      <c r="W19" s="13"/>
      <c r="X19" s="13"/>
    </row>
    <row r="20" ht="22.5" customHeight="1">
      <c r="A20" s="9" t="s">
        <v>19</v>
      </c>
      <c r="B20" s="10">
        <f t="shared" si="3"/>
        <v>2</v>
      </c>
      <c r="C20" s="11">
        <f t="shared" si="4"/>
        <v>2</v>
      </c>
      <c r="D20" s="13"/>
      <c r="E20" s="13"/>
      <c r="F20" s="13"/>
      <c r="G20" s="13"/>
      <c r="H20" s="13"/>
      <c r="I20" s="13"/>
      <c r="J20" s="13"/>
      <c r="K20" s="13"/>
      <c r="L20" s="12" t="s">
        <v>3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Z20" s="12" t="s">
        <v>3</v>
      </c>
    </row>
    <row r="21" ht="22.5" customHeight="1">
      <c r="A21" s="9" t="s">
        <v>20</v>
      </c>
      <c r="B21" s="10">
        <f t="shared" si="3"/>
        <v>6</v>
      </c>
      <c r="C21" s="11">
        <f t="shared" si="4"/>
        <v>6</v>
      </c>
      <c r="D21" s="12" t="s">
        <v>3</v>
      </c>
      <c r="E21" s="12" t="s">
        <v>3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 t="s">
        <v>3</v>
      </c>
      <c r="V21" s="13"/>
      <c r="W21" s="13"/>
      <c r="X21" s="13"/>
      <c r="Z21" s="12" t="s">
        <v>3</v>
      </c>
      <c r="AA21" s="12" t="s">
        <v>3</v>
      </c>
      <c r="AB21" s="12" t="s">
        <v>3</v>
      </c>
    </row>
    <row r="22" ht="22.5" customHeight="1">
      <c r="A22" s="14" t="s">
        <v>21</v>
      </c>
      <c r="B22" s="10">
        <f t="shared" si="3"/>
        <v>2</v>
      </c>
      <c r="C22" s="11">
        <f t="shared" si="4"/>
        <v>2</v>
      </c>
      <c r="D22" s="12" t="s">
        <v>3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2" t="s">
        <v>3</v>
      </c>
      <c r="S22" s="13"/>
      <c r="T22" s="13"/>
      <c r="U22" s="13"/>
      <c r="V22" s="13"/>
      <c r="W22" s="13"/>
      <c r="X22" s="13"/>
    </row>
    <row r="23" ht="22.5" customHeight="1">
      <c r="A23" s="14" t="s">
        <v>22</v>
      </c>
      <c r="B23" s="10">
        <f t="shared" si="3"/>
        <v>3</v>
      </c>
      <c r="C23" s="11">
        <f t="shared" si="4"/>
        <v>3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2" t="s">
        <v>3</v>
      </c>
      <c r="T23" s="13"/>
      <c r="U23" s="13"/>
      <c r="V23" s="13"/>
      <c r="W23" s="13"/>
      <c r="X23" s="13"/>
      <c r="Y23" s="12" t="s">
        <v>3</v>
      </c>
      <c r="Z23" s="12" t="s">
        <v>3</v>
      </c>
    </row>
    <row r="24" ht="22.5" customHeight="1">
      <c r="A24" s="14" t="s">
        <v>23</v>
      </c>
      <c r="B24" s="10">
        <f t="shared" si="3"/>
        <v>1</v>
      </c>
      <c r="C24" s="11">
        <f t="shared" si="4"/>
        <v>1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2" t="s">
        <v>3</v>
      </c>
    </row>
    <row r="25" ht="22.5" customHeight="1">
      <c r="A25" s="14" t="s">
        <v>24</v>
      </c>
      <c r="B25" s="10">
        <f t="shared" si="3"/>
        <v>1</v>
      </c>
      <c r="C25" s="11">
        <f t="shared" si="4"/>
        <v>1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2" t="s">
        <v>3</v>
      </c>
    </row>
    <row r="26" ht="22.5" customHeight="1">
      <c r="A26" s="14" t="s">
        <v>25</v>
      </c>
      <c r="B26" s="10">
        <f t="shared" si="3"/>
        <v>1</v>
      </c>
      <c r="C26" s="11">
        <f t="shared" si="4"/>
        <v>1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2" t="s">
        <v>3</v>
      </c>
    </row>
    <row r="27" ht="22.5" customHeight="1">
      <c r="A27" s="7" t="s">
        <v>26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ht="22.5" customHeight="1">
      <c r="A28" s="9" t="s">
        <v>27</v>
      </c>
      <c r="B28" s="10">
        <f t="shared" ref="B28:B79" si="5">C28</f>
        <v>6</v>
      </c>
      <c r="C28" s="11">
        <f t="shared" ref="C28:C79" si="6">COUNTIF(D28:AB28,"X")</f>
        <v>6</v>
      </c>
      <c r="D28" s="13"/>
      <c r="E28" s="13"/>
      <c r="F28" s="13"/>
      <c r="G28" s="12" t="s">
        <v>3</v>
      </c>
      <c r="H28" s="13"/>
      <c r="I28" s="13"/>
      <c r="J28" s="13"/>
      <c r="K28" s="13"/>
      <c r="L28" s="13"/>
      <c r="M28" s="13"/>
      <c r="N28" s="13"/>
      <c r="O28" s="12" t="s">
        <v>3</v>
      </c>
      <c r="P28" s="13"/>
      <c r="Q28" s="13"/>
      <c r="R28" s="13"/>
      <c r="S28" s="13"/>
      <c r="T28" s="12" t="s">
        <v>3</v>
      </c>
      <c r="U28" s="13"/>
      <c r="V28" s="12" t="s">
        <v>3</v>
      </c>
      <c r="W28" s="13"/>
      <c r="X28" s="13"/>
      <c r="Z28" s="12" t="s">
        <v>3</v>
      </c>
      <c r="AA28" s="12" t="s">
        <v>3</v>
      </c>
    </row>
    <row r="29" ht="22.5" customHeight="1">
      <c r="A29" s="9" t="s">
        <v>28</v>
      </c>
      <c r="B29" s="10">
        <f t="shared" si="5"/>
        <v>17</v>
      </c>
      <c r="C29" s="11">
        <f t="shared" si="6"/>
        <v>17</v>
      </c>
      <c r="D29" s="12" t="s">
        <v>3</v>
      </c>
      <c r="E29" s="12" t="s">
        <v>3</v>
      </c>
      <c r="F29" s="12" t="s">
        <v>3</v>
      </c>
      <c r="G29" s="12" t="s">
        <v>3</v>
      </c>
      <c r="H29" s="12" t="s">
        <v>3</v>
      </c>
      <c r="I29" s="12" t="s">
        <v>3</v>
      </c>
      <c r="J29" s="13"/>
      <c r="K29" s="13"/>
      <c r="L29" s="12" t="s">
        <v>3</v>
      </c>
      <c r="M29" s="13"/>
      <c r="N29" s="12" t="s">
        <v>3</v>
      </c>
      <c r="O29" s="12" t="s">
        <v>3</v>
      </c>
      <c r="P29" s="13"/>
      <c r="Q29" s="13"/>
      <c r="R29" s="12" t="s">
        <v>3</v>
      </c>
      <c r="S29" s="13"/>
      <c r="T29" s="13"/>
      <c r="U29" s="12" t="s">
        <v>3</v>
      </c>
      <c r="V29" s="12" t="s">
        <v>3</v>
      </c>
      <c r="W29" s="12" t="s">
        <v>3</v>
      </c>
      <c r="X29" s="13"/>
      <c r="Y29" s="12" t="s">
        <v>3</v>
      </c>
      <c r="Z29" s="12" t="s">
        <v>3</v>
      </c>
      <c r="AA29" s="12" t="s">
        <v>3</v>
      </c>
      <c r="AB29" s="12" t="s">
        <v>3</v>
      </c>
    </row>
    <row r="30" ht="22.5" customHeight="1">
      <c r="A30" s="9" t="s">
        <v>29</v>
      </c>
      <c r="B30" s="10">
        <f t="shared" si="5"/>
        <v>20</v>
      </c>
      <c r="C30" s="11">
        <f t="shared" si="6"/>
        <v>20</v>
      </c>
      <c r="D30" s="12" t="s">
        <v>3</v>
      </c>
      <c r="E30" s="12" t="s">
        <v>3</v>
      </c>
      <c r="F30" s="12" t="s">
        <v>3</v>
      </c>
      <c r="G30" s="12" t="s">
        <v>3</v>
      </c>
      <c r="H30" s="12" t="s">
        <v>3</v>
      </c>
      <c r="I30" s="12" t="s">
        <v>3</v>
      </c>
      <c r="J30" s="12" t="s">
        <v>3</v>
      </c>
      <c r="K30" s="12" t="s">
        <v>3</v>
      </c>
      <c r="L30" s="12" t="s">
        <v>3</v>
      </c>
      <c r="M30" s="12" t="s">
        <v>3</v>
      </c>
      <c r="N30" s="12" t="s">
        <v>3</v>
      </c>
      <c r="O30" s="12" t="s">
        <v>3</v>
      </c>
      <c r="P30" s="13"/>
      <c r="Q30" s="13"/>
      <c r="R30" s="12" t="s">
        <v>3</v>
      </c>
      <c r="S30" s="13"/>
      <c r="T30" s="13"/>
      <c r="U30" s="12" t="s">
        <v>3</v>
      </c>
      <c r="V30" s="12" t="s">
        <v>3</v>
      </c>
      <c r="W30" s="12" t="s">
        <v>3</v>
      </c>
      <c r="X30" s="13"/>
      <c r="Y30" s="12" t="s">
        <v>3</v>
      </c>
      <c r="Z30" s="12" t="s">
        <v>3</v>
      </c>
      <c r="AA30" s="12" t="s">
        <v>3</v>
      </c>
      <c r="AB30" s="12" t="s">
        <v>3</v>
      </c>
    </row>
    <row r="31" ht="22.5" customHeight="1">
      <c r="A31" s="9" t="s">
        <v>30</v>
      </c>
      <c r="B31" s="10">
        <f t="shared" si="5"/>
        <v>20</v>
      </c>
      <c r="C31" s="11">
        <f t="shared" si="6"/>
        <v>20</v>
      </c>
      <c r="D31" s="12" t="s">
        <v>3</v>
      </c>
      <c r="E31" s="12" t="s">
        <v>3</v>
      </c>
      <c r="F31" s="12" t="s">
        <v>3</v>
      </c>
      <c r="G31" s="12" t="s">
        <v>3</v>
      </c>
      <c r="H31" s="12" t="s">
        <v>3</v>
      </c>
      <c r="I31" s="12" t="s">
        <v>3</v>
      </c>
      <c r="J31" s="12" t="s">
        <v>3</v>
      </c>
      <c r="K31" s="12" t="s">
        <v>3</v>
      </c>
      <c r="L31" s="12" t="s">
        <v>3</v>
      </c>
      <c r="M31" s="12" t="s">
        <v>3</v>
      </c>
      <c r="N31" s="12" t="s">
        <v>3</v>
      </c>
      <c r="O31" s="12" t="s">
        <v>3</v>
      </c>
      <c r="P31" s="13"/>
      <c r="Q31" s="13"/>
      <c r="R31" s="12" t="s">
        <v>3</v>
      </c>
      <c r="S31" s="13"/>
      <c r="T31" s="13"/>
      <c r="U31" s="12" t="s">
        <v>3</v>
      </c>
      <c r="V31" s="12" t="s">
        <v>3</v>
      </c>
      <c r="W31" s="12" t="s">
        <v>3</v>
      </c>
      <c r="X31" s="13"/>
      <c r="Y31" s="12" t="s">
        <v>3</v>
      </c>
      <c r="Z31" s="12" t="s">
        <v>3</v>
      </c>
      <c r="AA31" s="12" t="s">
        <v>3</v>
      </c>
      <c r="AB31" s="12" t="s">
        <v>3</v>
      </c>
    </row>
    <row r="32" ht="22.5" customHeight="1">
      <c r="A32" s="9" t="s">
        <v>31</v>
      </c>
      <c r="B32" s="10">
        <f t="shared" si="5"/>
        <v>20</v>
      </c>
      <c r="C32" s="11">
        <f t="shared" si="6"/>
        <v>20</v>
      </c>
      <c r="D32" s="12" t="s">
        <v>3</v>
      </c>
      <c r="E32" s="12" t="s">
        <v>3</v>
      </c>
      <c r="F32" s="12" t="s">
        <v>3</v>
      </c>
      <c r="G32" s="12" t="s">
        <v>3</v>
      </c>
      <c r="H32" s="12" t="s">
        <v>3</v>
      </c>
      <c r="I32" s="12" t="s">
        <v>3</v>
      </c>
      <c r="J32" s="12" t="s">
        <v>3</v>
      </c>
      <c r="K32" s="12" t="s">
        <v>3</v>
      </c>
      <c r="L32" s="12" t="s">
        <v>3</v>
      </c>
      <c r="M32" s="12" t="s">
        <v>3</v>
      </c>
      <c r="N32" s="12" t="s">
        <v>3</v>
      </c>
      <c r="O32" s="12" t="s">
        <v>3</v>
      </c>
      <c r="P32" s="13"/>
      <c r="Q32" s="13"/>
      <c r="R32" s="12" t="s">
        <v>3</v>
      </c>
      <c r="S32" s="13"/>
      <c r="T32" s="13"/>
      <c r="U32" s="12" t="s">
        <v>3</v>
      </c>
      <c r="V32" s="12" t="s">
        <v>3</v>
      </c>
      <c r="W32" s="12" t="s">
        <v>3</v>
      </c>
      <c r="X32" s="13"/>
      <c r="Y32" s="12" t="s">
        <v>3</v>
      </c>
      <c r="Z32" s="12" t="s">
        <v>3</v>
      </c>
      <c r="AA32" s="12" t="s">
        <v>3</v>
      </c>
      <c r="AB32" s="12" t="s">
        <v>3</v>
      </c>
    </row>
    <row r="33" ht="22.5" customHeight="1">
      <c r="A33" s="9" t="s">
        <v>32</v>
      </c>
      <c r="B33" s="10">
        <f t="shared" si="5"/>
        <v>19</v>
      </c>
      <c r="C33" s="11">
        <f t="shared" si="6"/>
        <v>19</v>
      </c>
      <c r="D33" s="12" t="s">
        <v>3</v>
      </c>
      <c r="E33" s="12" t="s">
        <v>3</v>
      </c>
      <c r="F33" s="12" t="s">
        <v>3</v>
      </c>
      <c r="G33" s="12" t="s">
        <v>3</v>
      </c>
      <c r="H33" s="12" t="s">
        <v>3</v>
      </c>
      <c r="I33" s="12" t="s">
        <v>3</v>
      </c>
      <c r="J33" s="13"/>
      <c r="K33" s="12" t="s">
        <v>3</v>
      </c>
      <c r="L33" s="12" t="s">
        <v>3</v>
      </c>
      <c r="M33" s="12" t="s">
        <v>3</v>
      </c>
      <c r="N33" s="12" t="s">
        <v>3</v>
      </c>
      <c r="O33" s="12" t="s">
        <v>3</v>
      </c>
      <c r="P33" s="13"/>
      <c r="Q33" s="13"/>
      <c r="R33" s="12" t="s">
        <v>3</v>
      </c>
      <c r="S33" s="13"/>
      <c r="T33" s="13"/>
      <c r="U33" s="12" t="s">
        <v>3</v>
      </c>
      <c r="V33" s="12" t="s">
        <v>3</v>
      </c>
      <c r="W33" s="12" t="s">
        <v>3</v>
      </c>
      <c r="X33" s="13"/>
      <c r="Y33" s="12" t="s">
        <v>3</v>
      </c>
      <c r="Z33" s="12" t="s">
        <v>3</v>
      </c>
      <c r="AA33" s="12" t="s">
        <v>3</v>
      </c>
      <c r="AB33" s="12" t="s">
        <v>3</v>
      </c>
    </row>
    <row r="34" ht="22.5" customHeight="1">
      <c r="A34" s="9" t="s">
        <v>33</v>
      </c>
      <c r="B34" s="10">
        <f t="shared" si="5"/>
        <v>19</v>
      </c>
      <c r="C34" s="11">
        <f t="shared" si="6"/>
        <v>19</v>
      </c>
      <c r="D34" s="12" t="s">
        <v>3</v>
      </c>
      <c r="E34" s="12" t="s">
        <v>3</v>
      </c>
      <c r="F34" s="12" t="s">
        <v>3</v>
      </c>
      <c r="G34" s="12" t="s">
        <v>3</v>
      </c>
      <c r="H34" s="12" t="s">
        <v>3</v>
      </c>
      <c r="I34" s="12" t="s">
        <v>3</v>
      </c>
      <c r="J34" s="13"/>
      <c r="K34" s="12" t="s">
        <v>3</v>
      </c>
      <c r="L34" s="12" t="s">
        <v>3</v>
      </c>
      <c r="M34" s="12" t="s">
        <v>3</v>
      </c>
      <c r="N34" s="12" t="s">
        <v>3</v>
      </c>
      <c r="O34" s="12" t="s">
        <v>3</v>
      </c>
      <c r="P34" s="13"/>
      <c r="Q34" s="13"/>
      <c r="R34" s="12" t="s">
        <v>3</v>
      </c>
      <c r="S34" s="13"/>
      <c r="T34" s="13"/>
      <c r="U34" s="12" t="s">
        <v>3</v>
      </c>
      <c r="V34" s="12" t="s">
        <v>3</v>
      </c>
      <c r="W34" s="12" t="s">
        <v>3</v>
      </c>
      <c r="X34" s="13"/>
      <c r="Y34" s="12" t="s">
        <v>3</v>
      </c>
      <c r="Z34" s="12" t="s">
        <v>3</v>
      </c>
      <c r="AA34" s="12" t="s">
        <v>3</v>
      </c>
      <c r="AB34" s="12" t="s">
        <v>3</v>
      </c>
    </row>
    <row r="35" ht="22.5" customHeight="1">
      <c r="A35" s="9" t="s">
        <v>34</v>
      </c>
      <c r="B35" s="10">
        <f t="shared" si="5"/>
        <v>3</v>
      </c>
      <c r="C35" s="11">
        <f t="shared" si="6"/>
        <v>3</v>
      </c>
      <c r="D35" s="13"/>
      <c r="E35" s="12" t="s">
        <v>3</v>
      </c>
      <c r="F35" s="13"/>
      <c r="G35" s="12" t="s">
        <v>3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Z35" s="12" t="s">
        <v>3</v>
      </c>
    </row>
    <row r="36" ht="22.5" customHeight="1">
      <c r="A36" s="9" t="s">
        <v>35</v>
      </c>
      <c r="B36" s="10">
        <f t="shared" si="5"/>
        <v>3</v>
      </c>
      <c r="C36" s="11">
        <f t="shared" si="6"/>
        <v>3</v>
      </c>
      <c r="D36" s="13"/>
      <c r="E36" s="12" t="s">
        <v>3</v>
      </c>
      <c r="F36" s="13"/>
      <c r="G36" s="12" t="s">
        <v>3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Z36" s="12" t="s">
        <v>3</v>
      </c>
    </row>
    <row r="37" ht="22.5" customHeight="1">
      <c r="A37" s="9" t="s">
        <v>36</v>
      </c>
      <c r="B37" s="10">
        <f t="shared" si="5"/>
        <v>3</v>
      </c>
      <c r="C37" s="11">
        <f t="shared" si="6"/>
        <v>3</v>
      </c>
      <c r="D37" s="13"/>
      <c r="E37" s="12" t="s">
        <v>3</v>
      </c>
      <c r="F37" s="13"/>
      <c r="G37" s="12" t="s">
        <v>3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Z37" s="12" t="s">
        <v>3</v>
      </c>
    </row>
    <row r="38" ht="22.5" customHeight="1">
      <c r="A38" s="9" t="s">
        <v>37</v>
      </c>
      <c r="B38" s="10">
        <f t="shared" si="5"/>
        <v>3</v>
      </c>
      <c r="C38" s="11">
        <f t="shared" si="6"/>
        <v>3</v>
      </c>
      <c r="D38" s="13"/>
      <c r="E38" s="12" t="s">
        <v>3</v>
      </c>
      <c r="F38" s="13"/>
      <c r="G38" s="12" t="s">
        <v>3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Z38" s="12" t="s">
        <v>3</v>
      </c>
    </row>
    <row r="39" ht="22.5" customHeight="1">
      <c r="A39" s="9" t="s">
        <v>38</v>
      </c>
      <c r="B39" s="10">
        <f t="shared" si="5"/>
        <v>3</v>
      </c>
      <c r="C39" s="11">
        <f t="shared" si="6"/>
        <v>3</v>
      </c>
      <c r="D39" s="13"/>
      <c r="E39" s="12" t="s">
        <v>3</v>
      </c>
      <c r="F39" s="13"/>
      <c r="G39" s="12" t="s">
        <v>3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Z39" s="12" t="s">
        <v>3</v>
      </c>
    </row>
    <row r="40" ht="22.5" customHeight="1">
      <c r="A40" s="9" t="s">
        <v>39</v>
      </c>
      <c r="B40" s="10">
        <f t="shared" si="5"/>
        <v>3</v>
      </c>
      <c r="C40" s="11">
        <f t="shared" si="6"/>
        <v>3</v>
      </c>
      <c r="D40" s="13"/>
      <c r="E40" s="12" t="s">
        <v>3</v>
      </c>
      <c r="F40" s="13"/>
      <c r="G40" s="12" t="s">
        <v>3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Z40" s="12" t="s">
        <v>3</v>
      </c>
    </row>
    <row r="41" ht="22.5" customHeight="1">
      <c r="A41" s="9" t="s">
        <v>40</v>
      </c>
      <c r="B41" s="10">
        <f t="shared" si="5"/>
        <v>4</v>
      </c>
      <c r="C41" s="11">
        <f t="shared" si="6"/>
        <v>4</v>
      </c>
      <c r="D41" s="12" t="s">
        <v>3</v>
      </c>
      <c r="E41" s="12" t="s">
        <v>3</v>
      </c>
      <c r="F41" s="13"/>
      <c r="G41" s="12" t="s">
        <v>3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Z41" s="12" t="s">
        <v>3</v>
      </c>
    </row>
    <row r="42" ht="22.5" customHeight="1">
      <c r="A42" s="9" t="s">
        <v>41</v>
      </c>
      <c r="B42" s="10">
        <f t="shared" si="5"/>
        <v>2</v>
      </c>
      <c r="C42" s="11">
        <f t="shared" si="6"/>
        <v>2</v>
      </c>
      <c r="D42" s="13"/>
      <c r="E42" s="13"/>
      <c r="F42" s="13"/>
      <c r="G42" s="12" t="s">
        <v>3</v>
      </c>
      <c r="H42" s="12" t="s">
        <v>3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22.5" customHeight="1">
      <c r="A43" s="9" t="s">
        <v>42</v>
      </c>
      <c r="B43" s="10">
        <f t="shared" si="5"/>
        <v>1</v>
      </c>
      <c r="C43" s="11">
        <f t="shared" si="6"/>
        <v>1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Z43" s="12" t="s">
        <v>3</v>
      </c>
    </row>
    <row r="44" ht="22.5" customHeight="1">
      <c r="A44" s="9" t="s">
        <v>43</v>
      </c>
      <c r="B44" s="10">
        <f t="shared" si="5"/>
        <v>1</v>
      </c>
      <c r="C44" s="11">
        <f t="shared" si="6"/>
        <v>1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Z44" s="12" t="s">
        <v>3</v>
      </c>
    </row>
    <row r="45" ht="22.5" customHeight="1">
      <c r="A45" s="9" t="s">
        <v>44</v>
      </c>
      <c r="B45" s="10">
        <f t="shared" si="5"/>
        <v>1</v>
      </c>
      <c r="C45" s="11">
        <f t="shared" si="6"/>
        <v>1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Z45" s="12" t="s">
        <v>3</v>
      </c>
    </row>
    <row r="46" ht="22.5" customHeight="1">
      <c r="A46" s="9" t="s">
        <v>45</v>
      </c>
      <c r="B46" s="10">
        <f t="shared" si="5"/>
        <v>15</v>
      </c>
      <c r="C46" s="11">
        <f t="shared" si="6"/>
        <v>15</v>
      </c>
      <c r="D46" s="12" t="s">
        <v>3</v>
      </c>
      <c r="E46" s="12" t="s">
        <v>3</v>
      </c>
      <c r="F46" s="12" t="s">
        <v>3</v>
      </c>
      <c r="G46" s="12" t="s">
        <v>3</v>
      </c>
      <c r="H46" s="12" t="s">
        <v>3</v>
      </c>
      <c r="I46" s="12" t="s">
        <v>3</v>
      </c>
      <c r="J46" s="12" t="s">
        <v>3</v>
      </c>
      <c r="K46" s="12" t="s">
        <v>3</v>
      </c>
      <c r="L46" s="13"/>
      <c r="M46" s="12" t="s">
        <v>3</v>
      </c>
      <c r="N46" s="12" t="s">
        <v>3</v>
      </c>
      <c r="O46" s="12" t="s">
        <v>3</v>
      </c>
      <c r="P46" s="13"/>
      <c r="Q46" s="13"/>
      <c r="R46" s="13"/>
      <c r="S46" s="13"/>
      <c r="T46" s="13"/>
      <c r="U46" s="13"/>
      <c r="V46" s="12" t="s">
        <v>3</v>
      </c>
      <c r="W46" s="13"/>
      <c r="X46" s="13"/>
      <c r="Y46" s="12" t="s">
        <v>3</v>
      </c>
      <c r="Z46" s="12" t="s">
        <v>3</v>
      </c>
      <c r="AB46" s="12" t="s">
        <v>3</v>
      </c>
    </row>
    <row r="47" ht="22.5" customHeight="1">
      <c r="A47" s="9" t="s">
        <v>46</v>
      </c>
      <c r="B47" s="10">
        <f t="shared" si="5"/>
        <v>6</v>
      </c>
      <c r="C47" s="11">
        <f t="shared" si="6"/>
        <v>6</v>
      </c>
      <c r="D47" s="12" t="s">
        <v>3</v>
      </c>
      <c r="E47" s="13"/>
      <c r="F47" s="13"/>
      <c r="G47" s="13"/>
      <c r="H47" s="12" t="s">
        <v>3</v>
      </c>
      <c r="I47" s="13"/>
      <c r="J47" s="12" t="s">
        <v>3</v>
      </c>
      <c r="K47" s="13"/>
      <c r="L47" s="13"/>
      <c r="M47" s="13"/>
      <c r="N47" s="13"/>
      <c r="O47" s="13"/>
      <c r="P47" s="13"/>
      <c r="Q47" s="13"/>
      <c r="R47" s="12" t="s">
        <v>3</v>
      </c>
      <c r="S47" s="13"/>
      <c r="T47" s="13"/>
      <c r="U47" s="13"/>
      <c r="V47" s="12" t="s">
        <v>3</v>
      </c>
      <c r="W47" s="13"/>
      <c r="X47" s="13"/>
      <c r="Y47" s="12" t="s">
        <v>3</v>
      </c>
    </row>
    <row r="48" ht="22.5" customHeight="1">
      <c r="A48" s="9" t="s">
        <v>47</v>
      </c>
      <c r="B48" s="10">
        <f t="shared" si="5"/>
        <v>1</v>
      </c>
      <c r="C48" s="11">
        <f t="shared" si="6"/>
        <v>1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2" t="s">
        <v>3</v>
      </c>
      <c r="W48" s="13"/>
      <c r="X48" s="13"/>
    </row>
    <row r="49" ht="22.5" customHeight="1">
      <c r="A49" s="9" t="s">
        <v>48</v>
      </c>
      <c r="B49" s="10">
        <f t="shared" si="5"/>
        <v>1</v>
      </c>
      <c r="C49" s="11">
        <f t="shared" si="6"/>
        <v>1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2" t="s">
        <v>3</v>
      </c>
      <c r="W49" s="13"/>
      <c r="X49" s="13"/>
    </row>
    <row r="50" ht="22.5" customHeight="1">
      <c r="A50" s="9" t="s">
        <v>49</v>
      </c>
      <c r="B50" s="10">
        <f t="shared" si="5"/>
        <v>1</v>
      </c>
      <c r="C50" s="11">
        <f t="shared" si="6"/>
        <v>1</v>
      </c>
      <c r="D50" s="13"/>
      <c r="E50" s="13"/>
      <c r="F50" s="13"/>
      <c r="G50" s="13"/>
      <c r="H50" s="12" t="s">
        <v>3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22.5" customHeight="1">
      <c r="A51" s="9" t="s">
        <v>50</v>
      </c>
      <c r="B51" s="10">
        <f t="shared" si="5"/>
        <v>16</v>
      </c>
      <c r="C51" s="11">
        <f t="shared" si="6"/>
        <v>16</v>
      </c>
      <c r="D51" s="12" t="s">
        <v>3</v>
      </c>
      <c r="E51" s="12" t="s">
        <v>3</v>
      </c>
      <c r="F51" s="12" t="s">
        <v>3</v>
      </c>
      <c r="G51" s="12" t="s">
        <v>3</v>
      </c>
      <c r="H51" s="12" t="s">
        <v>3</v>
      </c>
      <c r="I51" s="12" t="s">
        <v>3</v>
      </c>
      <c r="J51" s="12" t="s">
        <v>3</v>
      </c>
      <c r="K51" s="12" t="s">
        <v>3</v>
      </c>
      <c r="L51" s="13"/>
      <c r="M51" s="12" t="s">
        <v>3</v>
      </c>
      <c r="N51" s="12" t="s">
        <v>3</v>
      </c>
      <c r="O51" s="12" t="s">
        <v>3</v>
      </c>
      <c r="P51" s="13"/>
      <c r="Q51" s="13"/>
      <c r="R51" s="12" t="s">
        <v>3</v>
      </c>
      <c r="S51" s="13"/>
      <c r="T51" s="13"/>
      <c r="U51" s="13"/>
      <c r="V51" s="12" t="s">
        <v>3</v>
      </c>
      <c r="W51" s="12" t="s">
        <v>3</v>
      </c>
      <c r="X51" s="13"/>
      <c r="Y51" s="12" t="s">
        <v>3</v>
      </c>
      <c r="AA51" s="12" t="s">
        <v>3</v>
      </c>
    </row>
    <row r="52" ht="22.5" customHeight="1">
      <c r="A52" s="9" t="s">
        <v>51</v>
      </c>
      <c r="B52" s="10">
        <f t="shared" si="5"/>
        <v>11</v>
      </c>
      <c r="C52" s="11">
        <f t="shared" si="6"/>
        <v>11</v>
      </c>
      <c r="D52" s="12" t="s">
        <v>3</v>
      </c>
      <c r="E52" s="12" t="s">
        <v>3</v>
      </c>
      <c r="F52" s="13"/>
      <c r="G52" s="12" t="s">
        <v>3</v>
      </c>
      <c r="H52" s="12" t="s">
        <v>3</v>
      </c>
      <c r="I52" s="12" t="s">
        <v>3</v>
      </c>
      <c r="J52" s="12" t="s">
        <v>3</v>
      </c>
      <c r="K52" s="12" t="s">
        <v>3</v>
      </c>
      <c r="L52" s="13"/>
      <c r="M52" s="12" t="s">
        <v>3</v>
      </c>
      <c r="N52" s="13"/>
      <c r="O52" s="13"/>
      <c r="P52" s="13"/>
      <c r="Q52" s="13"/>
      <c r="R52" s="12" t="s">
        <v>3</v>
      </c>
      <c r="S52" s="13"/>
      <c r="T52" s="13"/>
      <c r="U52" s="13"/>
      <c r="V52" s="12" t="s">
        <v>3</v>
      </c>
      <c r="W52" s="12" t="s">
        <v>3</v>
      </c>
      <c r="X52" s="13"/>
    </row>
    <row r="53" ht="22.5" customHeight="1">
      <c r="A53" s="9" t="s">
        <v>52</v>
      </c>
      <c r="B53" s="10">
        <f t="shared" si="5"/>
        <v>2</v>
      </c>
      <c r="C53" s="11">
        <f t="shared" si="6"/>
        <v>2</v>
      </c>
      <c r="D53" s="13"/>
      <c r="E53" s="13"/>
      <c r="F53" s="13"/>
      <c r="G53" s="13"/>
      <c r="H53" s="13"/>
      <c r="I53" s="12" t="s">
        <v>3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2" t="s">
        <v>3</v>
      </c>
      <c r="W53" s="13"/>
      <c r="X53" s="13"/>
    </row>
    <row r="54" ht="22.5" customHeight="1">
      <c r="A54" s="9" t="s">
        <v>53</v>
      </c>
      <c r="B54" s="10">
        <f t="shared" si="5"/>
        <v>5</v>
      </c>
      <c r="C54" s="11">
        <f t="shared" si="6"/>
        <v>5</v>
      </c>
      <c r="D54" s="12" t="s">
        <v>3</v>
      </c>
      <c r="E54" s="12" t="s">
        <v>3</v>
      </c>
      <c r="F54" s="13"/>
      <c r="G54" s="12" t="s">
        <v>3</v>
      </c>
      <c r="H54" s="13"/>
      <c r="I54" s="13"/>
      <c r="J54" s="13"/>
      <c r="K54" s="13"/>
      <c r="L54" s="12" t="s">
        <v>3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2" t="s">
        <v>3</v>
      </c>
      <c r="X54" s="13"/>
    </row>
    <row r="55" ht="22.5" customHeight="1">
      <c r="A55" s="9" t="s">
        <v>54</v>
      </c>
      <c r="B55" s="10">
        <f t="shared" si="5"/>
        <v>7</v>
      </c>
      <c r="C55" s="11">
        <f t="shared" si="6"/>
        <v>7</v>
      </c>
      <c r="D55" s="12" t="s">
        <v>3</v>
      </c>
      <c r="E55" s="12" t="s">
        <v>3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2" t="s">
        <v>3</v>
      </c>
      <c r="S55" s="13"/>
      <c r="T55" s="13"/>
      <c r="U55" s="12" t="s">
        <v>3</v>
      </c>
      <c r="V55" s="13"/>
      <c r="W55" s="13"/>
      <c r="X55" s="13"/>
      <c r="Y55" s="12" t="s">
        <v>3</v>
      </c>
      <c r="Z55" s="12" t="s">
        <v>3</v>
      </c>
      <c r="AB55" s="12" t="s">
        <v>3</v>
      </c>
    </row>
    <row r="56" ht="22.5" customHeight="1">
      <c r="A56" s="9" t="s">
        <v>55</v>
      </c>
      <c r="B56" s="10">
        <f t="shared" si="5"/>
        <v>5</v>
      </c>
      <c r="C56" s="11">
        <f t="shared" si="6"/>
        <v>5</v>
      </c>
      <c r="D56" s="12" t="s">
        <v>3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2" t="s">
        <v>3</v>
      </c>
      <c r="V56" s="13"/>
      <c r="W56" s="13"/>
      <c r="X56" s="13"/>
      <c r="Y56" s="12" t="s">
        <v>3</v>
      </c>
      <c r="Z56" s="12" t="s">
        <v>3</v>
      </c>
      <c r="AB56" s="12" t="s">
        <v>3</v>
      </c>
    </row>
    <row r="57" ht="22.5" customHeight="1">
      <c r="A57" s="9" t="s">
        <v>56</v>
      </c>
      <c r="B57" s="10">
        <f t="shared" si="5"/>
        <v>17</v>
      </c>
      <c r="C57" s="11">
        <f t="shared" si="6"/>
        <v>17</v>
      </c>
      <c r="D57" s="12" t="s">
        <v>3</v>
      </c>
      <c r="E57" s="12" t="s">
        <v>3</v>
      </c>
      <c r="F57" s="13"/>
      <c r="G57" s="12" t="s">
        <v>3</v>
      </c>
      <c r="H57" s="13"/>
      <c r="I57" s="13"/>
      <c r="J57" s="12" t="s">
        <v>3</v>
      </c>
      <c r="K57" s="12" t="s">
        <v>3</v>
      </c>
      <c r="L57" s="12" t="s">
        <v>3</v>
      </c>
      <c r="M57" s="12" t="s">
        <v>3</v>
      </c>
      <c r="N57" s="12" t="s">
        <v>3</v>
      </c>
      <c r="O57" s="12" t="s">
        <v>3</v>
      </c>
      <c r="P57" s="13"/>
      <c r="Q57" s="13"/>
      <c r="R57" s="12" t="s">
        <v>3</v>
      </c>
      <c r="S57" s="13"/>
      <c r="T57" s="12" t="s">
        <v>3</v>
      </c>
      <c r="U57" s="12" t="s">
        <v>3</v>
      </c>
      <c r="V57" s="12" t="s">
        <v>3</v>
      </c>
      <c r="W57" s="12" t="s">
        <v>3</v>
      </c>
      <c r="X57" s="13"/>
      <c r="Y57" s="12" t="s">
        <v>3</v>
      </c>
      <c r="Z57" s="12" t="s">
        <v>3</v>
      </c>
      <c r="AB57" s="12" t="s">
        <v>3</v>
      </c>
    </row>
    <row r="58" ht="22.5" customHeight="1">
      <c r="A58" s="9" t="s">
        <v>57</v>
      </c>
      <c r="B58" s="10">
        <f t="shared" si="5"/>
        <v>1</v>
      </c>
      <c r="C58" s="11">
        <f t="shared" si="6"/>
        <v>1</v>
      </c>
      <c r="D58" s="13"/>
      <c r="E58" s="12" t="s">
        <v>3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Z58" s="13"/>
    </row>
    <row r="59" ht="22.5" customHeight="1">
      <c r="A59" s="9" t="s">
        <v>58</v>
      </c>
      <c r="B59" s="10">
        <f t="shared" si="5"/>
        <v>17</v>
      </c>
      <c r="C59" s="11">
        <f t="shared" si="6"/>
        <v>17</v>
      </c>
      <c r="D59" s="12" t="s">
        <v>3</v>
      </c>
      <c r="E59" s="12" t="s">
        <v>3</v>
      </c>
      <c r="F59" s="13"/>
      <c r="G59" s="12" t="s">
        <v>3</v>
      </c>
      <c r="H59" s="12" t="s">
        <v>3</v>
      </c>
      <c r="I59" s="13"/>
      <c r="J59" s="12" t="s">
        <v>3</v>
      </c>
      <c r="K59" s="12" t="s">
        <v>3</v>
      </c>
      <c r="L59" s="12" t="s">
        <v>3</v>
      </c>
      <c r="M59" s="12" t="s">
        <v>3</v>
      </c>
      <c r="N59" s="12" t="s">
        <v>3</v>
      </c>
      <c r="O59" s="12" t="s">
        <v>3</v>
      </c>
      <c r="P59" s="13"/>
      <c r="Q59" s="13"/>
      <c r="R59" s="12" t="s">
        <v>3</v>
      </c>
      <c r="S59" s="13"/>
      <c r="T59" s="13"/>
      <c r="U59" s="12" t="s">
        <v>3</v>
      </c>
      <c r="V59" s="12" t="s">
        <v>3</v>
      </c>
      <c r="W59" s="12" t="s">
        <v>3</v>
      </c>
      <c r="X59" s="13"/>
      <c r="Y59" s="12" t="s">
        <v>3</v>
      </c>
      <c r="Z59" s="12" t="s">
        <v>3</v>
      </c>
      <c r="AB59" s="12" t="s">
        <v>3</v>
      </c>
    </row>
    <row r="60" ht="22.5" customHeight="1">
      <c r="A60" s="9" t="s">
        <v>59</v>
      </c>
      <c r="B60" s="10">
        <f t="shared" si="5"/>
        <v>5</v>
      </c>
      <c r="C60" s="11">
        <f t="shared" si="6"/>
        <v>5</v>
      </c>
      <c r="D60" s="12" t="s">
        <v>3</v>
      </c>
      <c r="E60" s="13"/>
      <c r="F60" s="13"/>
      <c r="G60" s="13"/>
      <c r="H60" s="12" t="s">
        <v>3</v>
      </c>
      <c r="I60" s="13"/>
      <c r="J60" s="13"/>
      <c r="K60" s="13"/>
      <c r="L60" s="12" t="s">
        <v>3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Z60" s="12" t="s">
        <v>3</v>
      </c>
      <c r="AB60" s="12" t="s">
        <v>3</v>
      </c>
    </row>
    <row r="61" ht="22.5" customHeight="1">
      <c r="A61" s="9" t="s">
        <v>60</v>
      </c>
      <c r="B61" s="10">
        <f t="shared" si="5"/>
        <v>4</v>
      </c>
      <c r="C61" s="11">
        <f t="shared" si="6"/>
        <v>4</v>
      </c>
      <c r="D61" s="12" t="s">
        <v>3</v>
      </c>
      <c r="E61" s="12" t="s">
        <v>3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2" t="s">
        <v>3</v>
      </c>
      <c r="W61" s="13"/>
      <c r="X61" s="13"/>
      <c r="Z61" s="12" t="s">
        <v>3</v>
      </c>
    </row>
    <row r="62" ht="22.5" customHeight="1">
      <c r="A62" s="9" t="s">
        <v>61</v>
      </c>
      <c r="B62" s="10">
        <f t="shared" si="5"/>
        <v>15</v>
      </c>
      <c r="C62" s="11">
        <f t="shared" si="6"/>
        <v>15</v>
      </c>
      <c r="D62" s="12" t="s">
        <v>3</v>
      </c>
      <c r="E62" s="12" t="s">
        <v>3</v>
      </c>
      <c r="F62" s="13"/>
      <c r="G62" s="12" t="s">
        <v>3</v>
      </c>
      <c r="H62" s="12" t="s">
        <v>3</v>
      </c>
      <c r="I62" s="12" t="s">
        <v>3</v>
      </c>
      <c r="J62" s="12" t="s">
        <v>3</v>
      </c>
      <c r="K62" s="12" t="s">
        <v>3</v>
      </c>
      <c r="L62" s="13"/>
      <c r="M62" s="12" t="s">
        <v>3</v>
      </c>
      <c r="N62" s="12" t="s">
        <v>3</v>
      </c>
      <c r="O62" s="12" t="s">
        <v>3</v>
      </c>
      <c r="P62" s="12" t="s">
        <v>3</v>
      </c>
      <c r="Q62" s="13"/>
      <c r="R62" s="13"/>
      <c r="S62" s="13"/>
      <c r="T62" s="13"/>
      <c r="U62" s="13"/>
      <c r="V62" s="12" t="s">
        <v>3</v>
      </c>
      <c r="W62" s="12" t="s">
        <v>3</v>
      </c>
      <c r="X62" s="13"/>
      <c r="Z62" s="12" t="s">
        <v>3</v>
      </c>
      <c r="AB62" s="12" t="s">
        <v>3</v>
      </c>
    </row>
    <row r="63" ht="22.5" customHeight="1">
      <c r="A63" s="9" t="s">
        <v>62</v>
      </c>
      <c r="B63" s="10">
        <f t="shared" si="5"/>
        <v>4</v>
      </c>
      <c r="C63" s="11">
        <f t="shared" si="6"/>
        <v>4</v>
      </c>
      <c r="D63" s="12" t="s">
        <v>3</v>
      </c>
      <c r="E63" s="13"/>
      <c r="F63" s="13"/>
      <c r="G63" s="13"/>
      <c r="H63" s="13"/>
      <c r="I63" s="12" t="s">
        <v>3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2" t="s">
        <v>3</v>
      </c>
      <c r="W63" s="13"/>
      <c r="X63" s="13"/>
      <c r="AB63" s="12" t="s">
        <v>3</v>
      </c>
    </row>
    <row r="64" ht="22.5" customHeight="1">
      <c r="A64" s="9" t="s">
        <v>63</v>
      </c>
      <c r="B64" s="10">
        <f t="shared" si="5"/>
        <v>1</v>
      </c>
      <c r="C64" s="11">
        <f t="shared" si="6"/>
        <v>1</v>
      </c>
      <c r="D64" s="13"/>
      <c r="E64" s="13"/>
      <c r="F64" s="13"/>
      <c r="G64" s="13"/>
      <c r="H64" s="13"/>
      <c r="I64" s="12" t="s">
        <v>3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22.5" customHeight="1">
      <c r="A65" s="9" t="s">
        <v>64</v>
      </c>
      <c r="B65" s="10">
        <f t="shared" si="5"/>
        <v>1</v>
      </c>
      <c r="C65" s="11">
        <f t="shared" si="6"/>
        <v>1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2" t="s">
        <v>3</v>
      </c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22.5" customHeight="1">
      <c r="A66" s="9" t="s">
        <v>65</v>
      </c>
      <c r="B66" s="10">
        <f t="shared" si="5"/>
        <v>1</v>
      </c>
      <c r="C66" s="11">
        <f t="shared" si="6"/>
        <v>1</v>
      </c>
      <c r="D66" s="13"/>
      <c r="E66" s="13"/>
      <c r="F66" s="13"/>
      <c r="G66" s="13"/>
      <c r="H66" s="13"/>
      <c r="I66" s="13"/>
      <c r="J66" s="13"/>
      <c r="K66" s="13"/>
      <c r="L66" s="12" t="s">
        <v>3</v>
      </c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22.5" customHeight="1">
      <c r="A67" s="9" t="s">
        <v>66</v>
      </c>
      <c r="B67" s="10">
        <f t="shared" si="5"/>
        <v>2</v>
      </c>
      <c r="C67" s="11">
        <f t="shared" si="6"/>
        <v>2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2" t="s">
        <v>3</v>
      </c>
      <c r="S67" s="13"/>
      <c r="T67" s="13"/>
      <c r="U67" s="13"/>
      <c r="V67" s="13"/>
      <c r="W67" s="13"/>
      <c r="X67" s="13"/>
      <c r="AA67" s="12" t="s">
        <v>3</v>
      </c>
    </row>
    <row r="68" ht="22.5" customHeight="1">
      <c r="A68" s="9" t="s">
        <v>67</v>
      </c>
      <c r="B68" s="10">
        <f t="shared" si="5"/>
        <v>3</v>
      </c>
      <c r="C68" s="11">
        <f t="shared" si="6"/>
        <v>3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Z68" s="12" t="s">
        <v>3</v>
      </c>
      <c r="AA68" s="12" t="s">
        <v>3</v>
      </c>
      <c r="AB68" s="12" t="s">
        <v>3</v>
      </c>
    </row>
    <row r="69" ht="22.5" customHeight="1">
      <c r="A69" s="9" t="s">
        <v>68</v>
      </c>
      <c r="B69" s="10">
        <f t="shared" si="5"/>
        <v>2</v>
      </c>
      <c r="C69" s="11">
        <f t="shared" si="6"/>
        <v>2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Z69" s="12" t="s">
        <v>3</v>
      </c>
      <c r="AA69" s="12" t="s">
        <v>3</v>
      </c>
    </row>
    <row r="70" ht="22.5" customHeight="1">
      <c r="A70" s="9" t="s">
        <v>69</v>
      </c>
      <c r="B70" s="10">
        <f t="shared" si="5"/>
        <v>1</v>
      </c>
      <c r="C70" s="11">
        <f t="shared" si="6"/>
        <v>1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Z70" s="12" t="s">
        <v>3</v>
      </c>
    </row>
    <row r="71" ht="22.5" customHeight="1">
      <c r="A71" s="9" t="s">
        <v>70</v>
      </c>
      <c r="B71" s="10">
        <f t="shared" si="5"/>
        <v>1</v>
      </c>
      <c r="C71" s="11">
        <f t="shared" si="6"/>
        <v>1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Z71" s="12" t="s">
        <v>3</v>
      </c>
    </row>
    <row r="72" ht="22.5" customHeight="1">
      <c r="A72" s="9" t="s">
        <v>71</v>
      </c>
      <c r="B72" s="10">
        <f t="shared" si="5"/>
        <v>7</v>
      </c>
      <c r="C72" s="11">
        <f t="shared" si="6"/>
        <v>7</v>
      </c>
      <c r="D72" s="13"/>
      <c r="E72" s="13"/>
      <c r="F72" s="13"/>
      <c r="G72" s="12" t="s">
        <v>3</v>
      </c>
      <c r="H72" s="12" t="s">
        <v>3</v>
      </c>
      <c r="I72" s="13"/>
      <c r="J72" s="13"/>
      <c r="K72" s="13"/>
      <c r="L72" s="13"/>
      <c r="M72" s="12" t="s">
        <v>3</v>
      </c>
      <c r="N72" s="13"/>
      <c r="O72" s="13"/>
      <c r="P72" s="13"/>
      <c r="Q72" s="13"/>
      <c r="R72" s="12" t="s">
        <v>3</v>
      </c>
      <c r="S72" s="13"/>
      <c r="T72" s="13"/>
      <c r="U72" s="13"/>
      <c r="V72" s="13"/>
      <c r="W72" s="13"/>
      <c r="X72" s="13"/>
      <c r="Z72" s="12" t="s">
        <v>3</v>
      </c>
      <c r="AA72" s="12" t="s">
        <v>3</v>
      </c>
      <c r="AB72" s="12" t="s">
        <v>3</v>
      </c>
    </row>
    <row r="73" ht="22.5" customHeight="1">
      <c r="A73" s="9" t="s">
        <v>72</v>
      </c>
      <c r="B73" s="10">
        <f t="shared" si="5"/>
        <v>1</v>
      </c>
      <c r="C73" s="11">
        <f t="shared" si="6"/>
        <v>1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Z73" s="12" t="s">
        <v>3</v>
      </c>
    </row>
    <row r="74" ht="22.5" customHeight="1">
      <c r="A74" s="9" t="s">
        <v>73</v>
      </c>
      <c r="B74" s="10">
        <f t="shared" si="5"/>
        <v>1</v>
      </c>
      <c r="C74" s="11">
        <f t="shared" si="6"/>
        <v>1</v>
      </c>
      <c r="D74" s="13"/>
      <c r="E74" s="13"/>
      <c r="F74" s="13"/>
      <c r="G74" s="13"/>
      <c r="H74" s="13"/>
      <c r="I74" s="12" t="s">
        <v>3</v>
      </c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22.5" customHeight="1">
      <c r="A75" s="9" t="s">
        <v>74</v>
      </c>
      <c r="B75" s="10">
        <f t="shared" si="5"/>
        <v>1</v>
      </c>
      <c r="C75" s="11">
        <f t="shared" si="6"/>
        <v>1</v>
      </c>
      <c r="D75" s="13"/>
      <c r="E75" s="13"/>
      <c r="F75" s="13"/>
      <c r="G75" s="13"/>
      <c r="H75" s="13"/>
      <c r="I75" s="12" t="s">
        <v>3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22.5" customHeight="1">
      <c r="A76" s="14" t="s">
        <v>75</v>
      </c>
      <c r="B76" s="10">
        <f t="shared" si="5"/>
        <v>1</v>
      </c>
      <c r="C76" s="11">
        <f t="shared" si="6"/>
        <v>1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2" t="s">
        <v>3</v>
      </c>
      <c r="S76" s="13"/>
      <c r="T76" s="13"/>
      <c r="U76" s="13"/>
      <c r="V76" s="13"/>
      <c r="W76" s="13"/>
      <c r="X76" s="13"/>
    </row>
    <row r="77" ht="22.5" customHeight="1">
      <c r="A77" s="14" t="s">
        <v>76</v>
      </c>
      <c r="B77" s="10">
        <f t="shared" si="5"/>
        <v>2</v>
      </c>
      <c r="C77" s="11">
        <f t="shared" si="6"/>
        <v>2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2" t="s">
        <v>3</v>
      </c>
      <c r="AA77" s="12" t="s">
        <v>3</v>
      </c>
    </row>
    <row r="78" ht="22.5" customHeight="1">
      <c r="A78" s="14" t="s">
        <v>77</v>
      </c>
      <c r="B78" s="10">
        <f t="shared" si="5"/>
        <v>1</v>
      </c>
      <c r="C78" s="11">
        <f t="shared" si="6"/>
        <v>1</v>
      </c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2" t="s">
        <v>3</v>
      </c>
    </row>
    <row r="79" ht="22.5" customHeight="1">
      <c r="A79" s="14" t="s">
        <v>78</v>
      </c>
      <c r="B79" s="10">
        <f t="shared" si="5"/>
        <v>1</v>
      </c>
      <c r="C79" s="11">
        <f t="shared" si="6"/>
        <v>1</v>
      </c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2" t="s">
        <v>3</v>
      </c>
    </row>
    <row r="80" ht="22.5" customHeight="1">
      <c r="A80" s="7" t="s">
        <v>79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ht="22.5" customHeight="1">
      <c r="A81" s="9" t="s">
        <v>80</v>
      </c>
      <c r="B81" s="10">
        <f t="shared" ref="B81:B99" si="7">C81</f>
        <v>8</v>
      </c>
      <c r="C81" s="11">
        <f t="shared" ref="C81:C99" si="8">COUNTIF(D81:AB81,"X")</f>
        <v>8</v>
      </c>
      <c r="D81" s="13"/>
      <c r="E81" s="12" t="s">
        <v>3</v>
      </c>
      <c r="F81" s="13"/>
      <c r="G81" s="12" t="s">
        <v>3</v>
      </c>
      <c r="H81" s="12" t="s">
        <v>3</v>
      </c>
      <c r="I81" s="13"/>
      <c r="J81" s="12" t="s">
        <v>3</v>
      </c>
      <c r="K81" s="13"/>
      <c r="L81" s="13"/>
      <c r="M81" s="12" t="s">
        <v>3</v>
      </c>
      <c r="N81" s="12" t="s">
        <v>3</v>
      </c>
      <c r="O81" s="13"/>
      <c r="P81" s="13"/>
      <c r="Q81" s="13"/>
      <c r="R81" s="13"/>
      <c r="S81" s="13"/>
      <c r="T81" s="13"/>
      <c r="U81" s="13"/>
      <c r="V81" s="13"/>
      <c r="W81" s="13"/>
      <c r="X81" s="13"/>
      <c r="Z81" s="12" t="s">
        <v>3</v>
      </c>
      <c r="AB81" s="12" t="s">
        <v>3</v>
      </c>
    </row>
    <row r="82" ht="22.5" customHeight="1">
      <c r="A82" s="9" t="s">
        <v>81</v>
      </c>
      <c r="B82" s="10">
        <f t="shared" si="7"/>
        <v>9</v>
      </c>
      <c r="C82" s="11">
        <f t="shared" si="8"/>
        <v>9</v>
      </c>
      <c r="D82" s="12" t="s">
        <v>3</v>
      </c>
      <c r="E82" s="12" t="s">
        <v>3</v>
      </c>
      <c r="F82" s="13"/>
      <c r="G82" s="12" t="s">
        <v>3</v>
      </c>
      <c r="H82" s="12" t="s">
        <v>3</v>
      </c>
      <c r="I82" s="12" t="s">
        <v>3</v>
      </c>
      <c r="J82" s="13"/>
      <c r="K82" s="13"/>
      <c r="L82" s="13"/>
      <c r="M82" s="12" t="s">
        <v>3</v>
      </c>
      <c r="N82" s="13"/>
      <c r="O82" s="13"/>
      <c r="P82" s="13"/>
      <c r="Q82" s="13"/>
      <c r="R82" s="12" t="s">
        <v>3</v>
      </c>
      <c r="S82" s="13"/>
      <c r="T82" s="13"/>
      <c r="U82" s="13"/>
      <c r="V82" s="13"/>
      <c r="W82" s="13"/>
      <c r="X82" s="13"/>
      <c r="Y82" s="12" t="s">
        <v>3</v>
      </c>
      <c r="AB82" s="12" t="s">
        <v>3</v>
      </c>
    </row>
    <row r="83" ht="22.5" customHeight="1">
      <c r="A83" s="9" t="s">
        <v>82</v>
      </c>
      <c r="B83" s="10">
        <f t="shared" si="7"/>
        <v>9</v>
      </c>
      <c r="C83" s="11">
        <f t="shared" si="8"/>
        <v>9</v>
      </c>
      <c r="D83" s="12" t="s">
        <v>3</v>
      </c>
      <c r="E83" s="13"/>
      <c r="F83" s="13"/>
      <c r="G83" s="12" t="s">
        <v>3</v>
      </c>
      <c r="H83" s="12" t="s">
        <v>3</v>
      </c>
      <c r="I83" s="13"/>
      <c r="J83" s="12" t="s">
        <v>3</v>
      </c>
      <c r="K83" s="12" t="s">
        <v>3</v>
      </c>
      <c r="L83" s="13"/>
      <c r="M83" s="12" t="s">
        <v>3</v>
      </c>
      <c r="N83" s="13"/>
      <c r="O83" s="13"/>
      <c r="P83" s="13"/>
      <c r="Q83" s="13"/>
      <c r="R83" s="13"/>
      <c r="S83" s="13"/>
      <c r="T83" s="13"/>
      <c r="U83" s="13"/>
      <c r="V83" s="12" t="s">
        <v>3</v>
      </c>
      <c r="W83" s="13"/>
      <c r="X83" s="13"/>
      <c r="Y83" s="12" t="s">
        <v>3</v>
      </c>
      <c r="AB83" s="12" t="s">
        <v>3</v>
      </c>
    </row>
    <row r="84" ht="22.5" customHeight="1">
      <c r="A84" s="9" t="s">
        <v>83</v>
      </c>
      <c r="B84" s="10">
        <f t="shared" si="7"/>
        <v>11</v>
      </c>
      <c r="C84" s="11">
        <f t="shared" si="8"/>
        <v>11</v>
      </c>
      <c r="D84" s="12" t="s">
        <v>3</v>
      </c>
      <c r="E84" s="13"/>
      <c r="F84" s="13"/>
      <c r="G84" s="12" t="s">
        <v>3</v>
      </c>
      <c r="H84" s="12" t="s">
        <v>3</v>
      </c>
      <c r="I84" s="13"/>
      <c r="J84" s="12" t="s">
        <v>3</v>
      </c>
      <c r="K84" s="12" t="s">
        <v>3</v>
      </c>
      <c r="L84" s="13"/>
      <c r="M84" s="12" t="s">
        <v>3</v>
      </c>
      <c r="N84" s="12" t="s">
        <v>3</v>
      </c>
      <c r="O84" s="13"/>
      <c r="P84" s="13"/>
      <c r="Q84" s="13"/>
      <c r="R84" s="13"/>
      <c r="S84" s="13"/>
      <c r="T84" s="13"/>
      <c r="U84" s="13"/>
      <c r="V84" s="12" t="s">
        <v>3</v>
      </c>
      <c r="W84" s="12" t="s">
        <v>3</v>
      </c>
      <c r="X84" s="13"/>
      <c r="Y84" s="12" t="s">
        <v>3</v>
      </c>
      <c r="AB84" s="12" t="s">
        <v>3</v>
      </c>
    </row>
    <row r="85" ht="22.5" customHeight="1">
      <c r="A85" s="9" t="s">
        <v>84</v>
      </c>
      <c r="B85" s="10">
        <f t="shared" si="7"/>
        <v>5</v>
      </c>
      <c r="C85" s="11">
        <f t="shared" si="8"/>
        <v>5</v>
      </c>
      <c r="D85" s="12" t="s">
        <v>3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2" t="s">
        <v>3</v>
      </c>
      <c r="P85" s="13"/>
      <c r="Q85" s="13"/>
      <c r="R85" s="12" t="s">
        <v>3</v>
      </c>
      <c r="S85" s="12" t="s">
        <v>3</v>
      </c>
      <c r="T85" s="13"/>
      <c r="U85" s="13"/>
      <c r="V85" s="13"/>
      <c r="W85" s="13"/>
      <c r="X85" s="13"/>
      <c r="Y85" s="12" t="s">
        <v>3</v>
      </c>
    </row>
    <row r="86" ht="22.5" customHeight="1">
      <c r="A86" s="9" t="s">
        <v>85</v>
      </c>
      <c r="B86" s="10">
        <f t="shared" si="7"/>
        <v>11</v>
      </c>
      <c r="C86" s="11">
        <f t="shared" si="8"/>
        <v>11</v>
      </c>
      <c r="D86" s="12" t="s">
        <v>3</v>
      </c>
      <c r="E86" s="13"/>
      <c r="F86" s="13"/>
      <c r="G86" s="12" t="s">
        <v>3</v>
      </c>
      <c r="H86" s="12" t="s">
        <v>3</v>
      </c>
      <c r="I86" s="13"/>
      <c r="J86" s="12" t="s">
        <v>3</v>
      </c>
      <c r="K86" s="12" t="s">
        <v>3</v>
      </c>
      <c r="L86" s="13"/>
      <c r="M86" s="12" t="s">
        <v>3</v>
      </c>
      <c r="N86" s="12" t="s">
        <v>3</v>
      </c>
      <c r="O86" s="13"/>
      <c r="P86" s="13"/>
      <c r="Q86" s="13"/>
      <c r="R86" s="13"/>
      <c r="S86" s="13"/>
      <c r="T86" s="13"/>
      <c r="U86" s="13"/>
      <c r="V86" s="12" t="s">
        <v>3</v>
      </c>
      <c r="W86" s="12" t="s">
        <v>3</v>
      </c>
      <c r="X86" s="13"/>
      <c r="Y86" s="12" t="s">
        <v>3</v>
      </c>
      <c r="AB86" s="12" t="s">
        <v>3</v>
      </c>
    </row>
    <row r="87" ht="22.5" customHeight="1">
      <c r="A87" s="9" t="s">
        <v>86</v>
      </c>
      <c r="B87" s="10">
        <f t="shared" si="7"/>
        <v>11</v>
      </c>
      <c r="C87" s="11">
        <f t="shared" si="8"/>
        <v>11</v>
      </c>
      <c r="D87" s="12" t="s">
        <v>3</v>
      </c>
      <c r="E87" s="13"/>
      <c r="F87" s="13"/>
      <c r="G87" s="12" t="s">
        <v>3</v>
      </c>
      <c r="H87" s="12" t="s">
        <v>3</v>
      </c>
      <c r="I87" s="13"/>
      <c r="J87" s="12" t="s">
        <v>3</v>
      </c>
      <c r="K87" s="12" t="s">
        <v>3</v>
      </c>
      <c r="L87" s="13"/>
      <c r="M87" s="12" t="s">
        <v>3</v>
      </c>
      <c r="N87" s="12" t="s">
        <v>3</v>
      </c>
      <c r="O87" s="13"/>
      <c r="P87" s="13"/>
      <c r="Q87" s="13"/>
      <c r="R87" s="13"/>
      <c r="S87" s="13"/>
      <c r="T87" s="13"/>
      <c r="U87" s="13"/>
      <c r="V87" s="12" t="s">
        <v>3</v>
      </c>
      <c r="W87" s="12" t="s">
        <v>3</v>
      </c>
      <c r="X87" s="13"/>
      <c r="Y87" s="12" t="s">
        <v>3</v>
      </c>
      <c r="AB87" s="12" t="s">
        <v>3</v>
      </c>
    </row>
    <row r="88" ht="22.5" customHeight="1">
      <c r="A88" s="9" t="s">
        <v>87</v>
      </c>
      <c r="B88" s="10">
        <f t="shared" si="7"/>
        <v>9</v>
      </c>
      <c r="C88" s="11">
        <f t="shared" si="8"/>
        <v>9</v>
      </c>
      <c r="D88" s="12" t="s">
        <v>3</v>
      </c>
      <c r="E88" s="13"/>
      <c r="F88" s="13"/>
      <c r="G88" s="12" t="s">
        <v>3</v>
      </c>
      <c r="H88" s="12" t="s">
        <v>3</v>
      </c>
      <c r="I88" s="13"/>
      <c r="J88" s="13"/>
      <c r="K88" s="13"/>
      <c r="L88" s="13"/>
      <c r="M88" s="12" t="s">
        <v>3</v>
      </c>
      <c r="N88" s="12" t="s">
        <v>3</v>
      </c>
      <c r="O88" s="13"/>
      <c r="P88" s="13"/>
      <c r="Q88" s="13"/>
      <c r="R88" s="13"/>
      <c r="S88" s="13"/>
      <c r="T88" s="13"/>
      <c r="U88" s="13"/>
      <c r="V88" s="12" t="s">
        <v>3</v>
      </c>
      <c r="W88" s="12" t="s">
        <v>3</v>
      </c>
      <c r="X88" s="13"/>
      <c r="Y88" s="12" t="s">
        <v>3</v>
      </c>
      <c r="AB88" s="12" t="s">
        <v>3</v>
      </c>
    </row>
    <row r="89" ht="22.5" customHeight="1">
      <c r="A89" s="9" t="s">
        <v>88</v>
      </c>
      <c r="B89" s="10">
        <f t="shared" si="7"/>
        <v>7</v>
      </c>
      <c r="C89" s="11">
        <f t="shared" si="8"/>
        <v>7</v>
      </c>
      <c r="D89" s="13"/>
      <c r="E89" s="13"/>
      <c r="F89" s="13"/>
      <c r="G89" s="12" t="s">
        <v>3</v>
      </c>
      <c r="H89" s="12" t="s">
        <v>3</v>
      </c>
      <c r="I89" s="13"/>
      <c r="J89" s="13"/>
      <c r="K89" s="13"/>
      <c r="L89" s="13"/>
      <c r="M89" s="12" t="s">
        <v>3</v>
      </c>
      <c r="N89" s="12" t="s">
        <v>3</v>
      </c>
      <c r="O89" s="13"/>
      <c r="P89" s="13"/>
      <c r="Q89" s="13"/>
      <c r="R89" s="13"/>
      <c r="S89" s="13"/>
      <c r="T89" s="13"/>
      <c r="U89" s="13"/>
      <c r="V89" s="12" t="s">
        <v>3</v>
      </c>
      <c r="W89" s="12" t="s">
        <v>3</v>
      </c>
      <c r="X89" s="13"/>
      <c r="AB89" s="12" t="s">
        <v>3</v>
      </c>
    </row>
    <row r="90" ht="22.5" customHeight="1">
      <c r="A90" s="9" t="s">
        <v>89</v>
      </c>
      <c r="B90" s="10">
        <f t="shared" si="7"/>
        <v>6</v>
      </c>
      <c r="C90" s="11">
        <f t="shared" si="8"/>
        <v>6</v>
      </c>
      <c r="D90" s="13"/>
      <c r="E90" s="13"/>
      <c r="F90" s="13"/>
      <c r="G90" s="12" t="s">
        <v>3</v>
      </c>
      <c r="H90" s="12" t="s">
        <v>3</v>
      </c>
      <c r="I90" s="13"/>
      <c r="J90" s="13"/>
      <c r="K90" s="13"/>
      <c r="L90" s="13"/>
      <c r="M90" s="12" t="s">
        <v>3</v>
      </c>
      <c r="N90" s="12" t="s">
        <v>3</v>
      </c>
      <c r="O90" s="13"/>
      <c r="P90" s="13"/>
      <c r="Q90" s="13"/>
      <c r="R90" s="13"/>
      <c r="S90" s="13"/>
      <c r="T90" s="13"/>
      <c r="U90" s="13"/>
      <c r="V90" s="12" t="s">
        <v>3</v>
      </c>
      <c r="W90" s="12" t="s">
        <v>3</v>
      </c>
      <c r="X90" s="13"/>
    </row>
    <row r="91" ht="22.5" customHeight="1">
      <c r="A91" s="9" t="s">
        <v>90</v>
      </c>
      <c r="B91" s="10">
        <f t="shared" si="7"/>
        <v>11</v>
      </c>
      <c r="C91" s="11">
        <f t="shared" si="8"/>
        <v>11</v>
      </c>
      <c r="D91" s="12" t="s">
        <v>3</v>
      </c>
      <c r="E91" s="13"/>
      <c r="F91" s="13"/>
      <c r="G91" s="12" t="s">
        <v>3</v>
      </c>
      <c r="H91" s="12" t="s">
        <v>3</v>
      </c>
      <c r="I91" s="12" t="s">
        <v>3</v>
      </c>
      <c r="J91" s="12" t="s">
        <v>3</v>
      </c>
      <c r="K91" s="12" t="s">
        <v>3</v>
      </c>
      <c r="L91" s="13"/>
      <c r="M91" s="12" t="s">
        <v>3</v>
      </c>
      <c r="N91" s="12" t="s">
        <v>3</v>
      </c>
      <c r="O91" s="13"/>
      <c r="P91" s="13"/>
      <c r="Q91" s="13"/>
      <c r="R91" s="13"/>
      <c r="S91" s="13"/>
      <c r="T91" s="13"/>
      <c r="U91" s="13"/>
      <c r="V91" s="12" t="s">
        <v>3</v>
      </c>
      <c r="W91" s="12" t="s">
        <v>3</v>
      </c>
      <c r="X91" s="13"/>
      <c r="AB91" s="12" t="s">
        <v>3</v>
      </c>
    </row>
    <row r="92" ht="22.5" customHeight="1">
      <c r="A92" s="9" t="s">
        <v>91</v>
      </c>
      <c r="B92" s="10">
        <f t="shared" si="7"/>
        <v>3</v>
      </c>
      <c r="C92" s="11">
        <f t="shared" si="8"/>
        <v>3</v>
      </c>
      <c r="D92" s="13"/>
      <c r="E92" s="13"/>
      <c r="F92" s="13"/>
      <c r="G92" s="12" t="s">
        <v>3</v>
      </c>
      <c r="H92" s="12" t="s">
        <v>3</v>
      </c>
      <c r="I92" s="13"/>
      <c r="J92" s="13"/>
      <c r="K92" s="13"/>
      <c r="L92" s="13"/>
      <c r="M92" s="12" t="s">
        <v>3</v>
      </c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22.5" customHeight="1">
      <c r="A93" s="9" t="s">
        <v>92</v>
      </c>
      <c r="B93" s="10">
        <f t="shared" si="7"/>
        <v>7</v>
      </c>
      <c r="C93" s="11">
        <f t="shared" si="8"/>
        <v>7</v>
      </c>
      <c r="D93" s="13"/>
      <c r="E93" s="13"/>
      <c r="F93" s="13"/>
      <c r="G93" s="12" t="s">
        <v>3</v>
      </c>
      <c r="H93" s="12" t="s">
        <v>3</v>
      </c>
      <c r="I93" s="13"/>
      <c r="J93" s="12" t="s">
        <v>3</v>
      </c>
      <c r="K93" s="13"/>
      <c r="L93" s="13"/>
      <c r="M93" s="12" t="s">
        <v>3</v>
      </c>
      <c r="N93" s="13"/>
      <c r="O93" s="13"/>
      <c r="P93" s="13"/>
      <c r="Q93" s="13"/>
      <c r="R93" s="12" t="s">
        <v>3</v>
      </c>
      <c r="S93" s="13"/>
      <c r="T93" s="13"/>
      <c r="U93" s="13"/>
      <c r="V93" s="13"/>
      <c r="W93" s="12" t="s">
        <v>3</v>
      </c>
      <c r="X93" s="13"/>
      <c r="AB93" s="12" t="s">
        <v>3</v>
      </c>
    </row>
    <row r="94" ht="22.5" customHeight="1">
      <c r="A94" s="9" t="s">
        <v>93</v>
      </c>
      <c r="B94" s="10">
        <f t="shared" si="7"/>
        <v>9</v>
      </c>
      <c r="C94" s="11">
        <f t="shared" si="8"/>
        <v>9</v>
      </c>
      <c r="D94" s="12" t="s">
        <v>3</v>
      </c>
      <c r="E94" s="12" t="s">
        <v>3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2" t="s">
        <v>3</v>
      </c>
      <c r="T94" s="12" t="s">
        <v>3</v>
      </c>
      <c r="U94" s="12" t="s">
        <v>3</v>
      </c>
      <c r="V94" s="12" t="s">
        <v>3</v>
      </c>
      <c r="W94" s="13"/>
      <c r="X94" s="12" t="s">
        <v>3</v>
      </c>
      <c r="Z94" s="12" t="s">
        <v>3</v>
      </c>
      <c r="AA94" s="12" t="s">
        <v>3</v>
      </c>
    </row>
    <row r="95" ht="22.5" customHeight="1">
      <c r="A95" s="9" t="s">
        <v>94</v>
      </c>
      <c r="B95" s="10">
        <f t="shared" si="7"/>
        <v>8</v>
      </c>
      <c r="C95" s="11">
        <f t="shared" si="8"/>
        <v>8</v>
      </c>
      <c r="D95" s="12" t="s">
        <v>3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2" t="s">
        <v>3</v>
      </c>
      <c r="T95" s="12" t="s">
        <v>3</v>
      </c>
      <c r="U95" s="13"/>
      <c r="V95" s="13"/>
      <c r="W95" s="13"/>
      <c r="X95" s="12" t="s">
        <v>3</v>
      </c>
      <c r="Y95" s="12" t="s">
        <v>3</v>
      </c>
      <c r="Z95" s="12" t="s">
        <v>3</v>
      </c>
      <c r="AA95" s="12" t="s">
        <v>3</v>
      </c>
      <c r="AB95" s="12" t="s">
        <v>3</v>
      </c>
    </row>
    <row r="96" ht="22.5" customHeight="1">
      <c r="A96" s="9" t="s">
        <v>95</v>
      </c>
      <c r="B96" s="10">
        <f t="shared" si="7"/>
        <v>3</v>
      </c>
      <c r="C96" s="11">
        <f t="shared" si="8"/>
        <v>3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2" t="s">
        <v>3</v>
      </c>
      <c r="Z96" s="12" t="s">
        <v>3</v>
      </c>
      <c r="AB96" s="12" t="s">
        <v>3</v>
      </c>
    </row>
    <row r="97" ht="22.5" customHeight="1">
      <c r="A97" s="9" t="s">
        <v>96</v>
      </c>
      <c r="B97" s="10">
        <f t="shared" si="7"/>
        <v>1</v>
      </c>
      <c r="C97" s="11">
        <f t="shared" si="8"/>
        <v>1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2" t="s">
        <v>3</v>
      </c>
    </row>
    <row r="98" ht="22.5" customHeight="1">
      <c r="A98" s="9" t="s">
        <v>97</v>
      </c>
      <c r="B98" s="10">
        <f t="shared" si="7"/>
        <v>3</v>
      </c>
      <c r="C98" s="11">
        <f t="shared" si="8"/>
        <v>3</v>
      </c>
      <c r="D98" s="12" t="s">
        <v>3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2" t="s">
        <v>3</v>
      </c>
      <c r="X98" s="13"/>
      <c r="Y98" s="12" t="s">
        <v>3</v>
      </c>
    </row>
    <row r="99" ht="22.5" customHeight="1">
      <c r="A99" s="9" t="s">
        <v>98</v>
      </c>
      <c r="B99" s="10">
        <f t="shared" si="7"/>
        <v>1</v>
      </c>
      <c r="C99" s="11">
        <f t="shared" si="8"/>
        <v>1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2" t="s">
        <v>3</v>
      </c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ht="22.5" customHeight="1">
      <c r="A100" s="7" t="s">
        <v>99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ht="22.5" customHeight="1">
      <c r="A101" s="9" t="s">
        <v>99</v>
      </c>
      <c r="B101" s="10">
        <f t="shared" ref="B101:B107" si="9">C101</f>
        <v>14</v>
      </c>
      <c r="C101" s="11">
        <f t="shared" ref="C101:C107" si="10">COUNTIF(D101:AB101,"X")</f>
        <v>14</v>
      </c>
      <c r="D101" s="12" t="s">
        <v>3</v>
      </c>
      <c r="E101" s="12" t="s">
        <v>3</v>
      </c>
      <c r="F101" s="13"/>
      <c r="G101" s="12" t="s">
        <v>3</v>
      </c>
      <c r="H101" s="12" t="s">
        <v>3</v>
      </c>
      <c r="I101" s="12" t="s">
        <v>3</v>
      </c>
      <c r="J101" s="12" t="s">
        <v>3</v>
      </c>
      <c r="K101" s="12" t="s">
        <v>3</v>
      </c>
      <c r="L101" s="13"/>
      <c r="M101" s="12" t="s">
        <v>3</v>
      </c>
      <c r="N101" s="12" t="s">
        <v>3</v>
      </c>
      <c r="O101" s="12" t="s">
        <v>3</v>
      </c>
      <c r="P101" s="13"/>
      <c r="Q101" s="13"/>
      <c r="R101" s="12" t="s">
        <v>3</v>
      </c>
      <c r="S101" s="13"/>
      <c r="T101" s="13"/>
      <c r="U101" s="13"/>
      <c r="V101" s="12" t="s">
        <v>3</v>
      </c>
      <c r="W101" s="12" t="s">
        <v>3</v>
      </c>
      <c r="X101" s="13"/>
      <c r="AB101" s="12" t="s">
        <v>3</v>
      </c>
    </row>
    <row r="102" ht="22.5" customHeight="1">
      <c r="A102" s="9" t="s">
        <v>100</v>
      </c>
      <c r="B102" s="10">
        <f t="shared" si="9"/>
        <v>1</v>
      </c>
      <c r="C102" s="11">
        <f t="shared" si="10"/>
        <v>1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2" t="s">
        <v>3</v>
      </c>
      <c r="S102" s="13"/>
      <c r="T102" s="13"/>
      <c r="U102" s="13"/>
      <c r="V102" s="13"/>
      <c r="W102" s="13"/>
      <c r="X102" s="13"/>
    </row>
    <row r="103" ht="22.5" customHeight="1">
      <c r="A103" s="9" t="s">
        <v>101</v>
      </c>
      <c r="B103" s="10">
        <f t="shared" si="9"/>
        <v>8</v>
      </c>
      <c r="C103" s="11">
        <f t="shared" si="10"/>
        <v>8</v>
      </c>
      <c r="D103" s="12" t="s">
        <v>3</v>
      </c>
      <c r="E103" s="13"/>
      <c r="F103" s="13"/>
      <c r="G103" s="12" t="s">
        <v>3</v>
      </c>
      <c r="H103" s="12" t="s">
        <v>3</v>
      </c>
      <c r="I103" s="12" t="s">
        <v>3</v>
      </c>
      <c r="J103" s="13"/>
      <c r="K103" s="13"/>
      <c r="L103" s="13"/>
      <c r="M103" s="12" t="s">
        <v>3</v>
      </c>
      <c r="N103" s="13"/>
      <c r="O103" s="12" t="s">
        <v>3</v>
      </c>
      <c r="P103" s="13"/>
      <c r="Q103" s="13"/>
      <c r="R103" s="12" t="s">
        <v>3</v>
      </c>
      <c r="S103" s="13"/>
      <c r="T103" s="13"/>
      <c r="U103" s="13"/>
      <c r="V103" s="13"/>
      <c r="W103" s="13"/>
      <c r="X103" s="13"/>
      <c r="AB103" s="12" t="s">
        <v>3</v>
      </c>
    </row>
    <row r="104" ht="22.5" customHeight="1">
      <c r="A104" s="9" t="s">
        <v>102</v>
      </c>
      <c r="B104" s="10">
        <f t="shared" si="9"/>
        <v>5</v>
      </c>
      <c r="C104" s="11">
        <f t="shared" si="10"/>
        <v>5</v>
      </c>
      <c r="D104" s="13"/>
      <c r="E104" s="13"/>
      <c r="F104" s="13"/>
      <c r="G104" s="13"/>
      <c r="H104" s="12" t="s">
        <v>3</v>
      </c>
      <c r="I104" s="13"/>
      <c r="J104" s="13"/>
      <c r="K104" s="13"/>
      <c r="L104" s="13"/>
      <c r="M104" s="12" t="s">
        <v>3</v>
      </c>
      <c r="N104" s="13"/>
      <c r="O104" s="12" t="s">
        <v>3</v>
      </c>
      <c r="P104" s="13"/>
      <c r="Q104" s="13"/>
      <c r="R104" s="12" t="s">
        <v>3</v>
      </c>
      <c r="S104" s="13"/>
      <c r="T104" s="13"/>
      <c r="U104" s="13"/>
      <c r="V104" s="13"/>
      <c r="W104" s="13"/>
      <c r="X104" s="13"/>
      <c r="AB104" s="12" t="s">
        <v>3</v>
      </c>
    </row>
    <row r="105" ht="22.5" customHeight="1">
      <c r="A105" s="9" t="s">
        <v>103</v>
      </c>
      <c r="B105" s="10">
        <f t="shared" si="9"/>
        <v>8</v>
      </c>
      <c r="C105" s="11">
        <f t="shared" si="10"/>
        <v>8</v>
      </c>
      <c r="D105" s="12" t="s">
        <v>3</v>
      </c>
      <c r="E105" s="13"/>
      <c r="F105" s="13"/>
      <c r="G105" s="12" t="s">
        <v>3</v>
      </c>
      <c r="H105" s="12" t="s">
        <v>3</v>
      </c>
      <c r="I105" s="13"/>
      <c r="J105" s="12" t="s">
        <v>3</v>
      </c>
      <c r="K105" s="12" t="s">
        <v>3</v>
      </c>
      <c r="L105" s="13"/>
      <c r="M105" s="12" t="s">
        <v>3</v>
      </c>
      <c r="N105" s="12" t="s">
        <v>3</v>
      </c>
      <c r="O105" s="13"/>
      <c r="P105" s="13"/>
      <c r="Q105" s="13"/>
      <c r="R105" s="13"/>
      <c r="S105" s="13"/>
      <c r="T105" s="13"/>
      <c r="U105" s="13"/>
      <c r="V105" s="13"/>
      <c r="W105" s="12" t="s">
        <v>3</v>
      </c>
      <c r="X105" s="13"/>
    </row>
    <row r="106" ht="22.5" customHeight="1">
      <c r="A106" s="9" t="s">
        <v>104</v>
      </c>
      <c r="B106" s="10">
        <f t="shared" si="9"/>
        <v>6</v>
      </c>
      <c r="C106" s="11">
        <f t="shared" si="10"/>
        <v>6</v>
      </c>
      <c r="D106" s="12" t="s">
        <v>3</v>
      </c>
      <c r="E106" s="13"/>
      <c r="F106" s="13"/>
      <c r="G106" s="12" t="s">
        <v>3</v>
      </c>
      <c r="H106" s="12" t="s">
        <v>3</v>
      </c>
      <c r="I106" s="13"/>
      <c r="J106" s="13"/>
      <c r="K106" s="13"/>
      <c r="L106" s="13"/>
      <c r="M106" s="12" t="s">
        <v>3</v>
      </c>
      <c r="N106" s="12" t="s">
        <v>3</v>
      </c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B106" s="12" t="s">
        <v>3</v>
      </c>
    </row>
    <row r="107" ht="22.5" customHeight="1">
      <c r="A107" s="9" t="s">
        <v>105</v>
      </c>
      <c r="B107" s="10">
        <f t="shared" si="9"/>
        <v>10</v>
      </c>
      <c r="C107" s="11">
        <f t="shared" si="10"/>
        <v>10</v>
      </c>
      <c r="D107" s="12" t="s">
        <v>3</v>
      </c>
      <c r="E107" s="12" t="s">
        <v>3</v>
      </c>
      <c r="F107" s="13"/>
      <c r="G107" s="12" t="s">
        <v>3</v>
      </c>
      <c r="H107" s="12" t="s">
        <v>3</v>
      </c>
      <c r="I107" s="13"/>
      <c r="J107" s="12" t="s">
        <v>3</v>
      </c>
      <c r="K107" s="12" t="s">
        <v>3</v>
      </c>
      <c r="L107" s="13"/>
      <c r="M107" s="12" t="s">
        <v>3</v>
      </c>
      <c r="N107" s="12" t="s">
        <v>3</v>
      </c>
      <c r="O107" s="13"/>
      <c r="P107" s="13"/>
      <c r="Q107" s="13"/>
      <c r="R107" s="13"/>
      <c r="S107" s="13"/>
      <c r="T107" s="13"/>
      <c r="U107" s="13"/>
      <c r="V107" s="13"/>
      <c r="W107" s="12" t="s">
        <v>3</v>
      </c>
      <c r="X107" s="13"/>
      <c r="AB107" s="12" t="s">
        <v>3</v>
      </c>
    </row>
    <row r="108" ht="22.5" customHeight="1">
      <c r="A108" s="7" t="s">
        <v>106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ht="22.5" customHeight="1">
      <c r="A109" s="9" t="s">
        <v>107</v>
      </c>
      <c r="B109" s="10">
        <f t="shared" ref="B109:B116" si="11">C109</f>
        <v>20</v>
      </c>
      <c r="C109" s="11">
        <f t="shared" ref="C109:C116" si="12">COUNTIF(D109:AB109,"X")</f>
        <v>20</v>
      </c>
      <c r="D109" s="12" t="s">
        <v>3</v>
      </c>
      <c r="E109" s="12" t="s">
        <v>3</v>
      </c>
      <c r="F109" s="13"/>
      <c r="G109" s="12" t="s">
        <v>3</v>
      </c>
      <c r="H109" s="12" t="s">
        <v>3</v>
      </c>
      <c r="I109" s="13"/>
      <c r="J109" s="12" t="s">
        <v>3</v>
      </c>
      <c r="K109" s="13"/>
      <c r="L109" s="12" t="s">
        <v>3</v>
      </c>
      <c r="M109" s="12" t="s">
        <v>3</v>
      </c>
      <c r="N109" s="12" t="s">
        <v>3</v>
      </c>
      <c r="O109" s="12" t="s">
        <v>3</v>
      </c>
      <c r="P109" s="12" t="s">
        <v>3</v>
      </c>
      <c r="Q109" s="12" t="s">
        <v>3</v>
      </c>
      <c r="R109" s="12" t="s">
        <v>3</v>
      </c>
      <c r="S109" s="12" t="s">
        <v>3</v>
      </c>
      <c r="T109" s="13"/>
      <c r="U109" s="12" t="s">
        <v>3</v>
      </c>
      <c r="V109" s="12" t="s">
        <v>3</v>
      </c>
      <c r="W109" s="12" t="s">
        <v>3</v>
      </c>
      <c r="X109" s="12" t="s">
        <v>3</v>
      </c>
      <c r="Z109" s="12" t="s">
        <v>3</v>
      </c>
      <c r="AA109" s="12" t="s">
        <v>3</v>
      </c>
      <c r="AB109" s="12" t="s">
        <v>3</v>
      </c>
    </row>
    <row r="110" ht="22.5" customHeight="1">
      <c r="A110" s="9" t="s">
        <v>108</v>
      </c>
      <c r="B110" s="10">
        <f t="shared" si="11"/>
        <v>1</v>
      </c>
      <c r="C110" s="11">
        <f t="shared" si="12"/>
        <v>1</v>
      </c>
      <c r="D110" s="13"/>
      <c r="E110" s="12" t="s">
        <v>3</v>
      </c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ht="22.5" customHeight="1">
      <c r="A111" s="9" t="s">
        <v>109</v>
      </c>
      <c r="B111" s="10">
        <f t="shared" si="11"/>
        <v>1</v>
      </c>
      <c r="C111" s="11">
        <f t="shared" si="12"/>
        <v>1</v>
      </c>
      <c r="D111" s="13"/>
      <c r="E111" s="13"/>
      <c r="F111" s="13"/>
      <c r="G111" s="13"/>
      <c r="H111" s="13"/>
      <c r="I111" s="13"/>
      <c r="J111" s="13"/>
      <c r="K111" s="13"/>
      <c r="L111" s="12" t="s">
        <v>3</v>
      </c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ht="22.5" customHeight="1">
      <c r="A112" s="14" t="s">
        <v>110</v>
      </c>
      <c r="B112" s="10">
        <f t="shared" si="11"/>
        <v>1</v>
      </c>
      <c r="C112" s="11">
        <f t="shared" si="12"/>
        <v>1</v>
      </c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2" t="s">
        <v>3</v>
      </c>
      <c r="S112" s="13"/>
      <c r="T112" s="13"/>
      <c r="U112" s="13"/>
      <c r="V112" s="13"/>
      <c r="W112" s="13"/>
      <c r="X112" s="13"/>
    </row>
    <row r="113" ht="22.5" customHeight="1">
      <c r="A113" s="14" t="s">
        <v>111</v>
      </c>
      <c r="B113" s="10">
        <f t="shared" si="11"/>
        <v>6</v>
      </c>
      <c r="C113" s="11">
        <f t="shared" si="12"/>
        <v>6</v>
      </c>
      <c r="D113" s="12" t="s">
        <v>3</v>
      </c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2" t="s">
        <v>3</v>
      </c>
      <c r="W113" s="12" t="s">
        <v>3</v>
      </c>
      <c r="X113" s="12" t="s">
        <v>3</v>
      </c>
      <c r="Z113" s="12" t="s">
        <v>3</v>
      </c>
      <c r="AB113" s="12" t="s">
        <v>3</v>
      </c>
    </row>
    <row r="114" ht="22.5" customHeight="1">
      <c r="A114" s="14" t="s">
        <v>112</v>
      </c>
      <c r="B114" s="10">
        <f t="shared" si="11"/>
        <v>4</v>
      </c>
      <c r="C114" s="11">
        <f t="shared" si="12"/>
        <v>4</v>
      </c>
      <c r="D114" s="12" t="s">
        <v>3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Z114" s="12" t="s">
        <v>3</v>
      </c>
      <c r="AA114" s="12" t="s">
        <v>3</v>
      </c>
      <c r="AB114" s="12" t="s">
        <v>3</v>
      </c>
    </row>
    <row r="115" ht="22.5" customHeight="1">
      <c r="A115" s="14" t="s">
        <v>113</v>
      </c>
      <c r="B115" s="10">
        <f t="shared" si="11"/>
        <v>1</v>
      </c>
      <c r="C115" s="11">
        <f t="shared" si="12"/>
        <v>1</v>
      </c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Z115" s="12" t="s">
        <v>3</v>
      </c>
    </row>
    <row r="116" ht="22.5" customHeight="1">
      <c r="A116" s="14" t="s">
        <v>114</v>
      </c>
      <c r="B116" s="10">
        <f t="shared" si="11"/>
        <v>1</v>
      </c>
      <c r="C116" s="11">
        <f t="shared" si="12"/>
        <v>1</v>
      </c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Z116" s="12" t="s">
        <v>3</v>
      </c>
    </row>
    <row r="117" ht="22.5" customHeight="1">
      <c r="A117" s="7" t="s">
        <v>115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ht="22.5" customHeight="1">
      <c r="A118" s="9" t="s">
        <v>116</v>
      </c>
      <c r="B118" s="10">
        <f t="shared" ref="B118:B163" si="13">C118</f>
        <v>13</v>
      </c>
      <c r="C118" s="11">
        <f t="shared" ref="C118:C163" si="14">COUNTIF(D118:AB118,"X")</f>
        <v>13</v>
      </c>
      <c r="D118" s="12" t="s">
        <v>3</v>
      </c>
      <c r="E118" s="12" t="s">
        <v>3</v>
      </c>
      <c r="F118" s="13"/>
      <c r="G118" s="12" t="s">
        <v>3</v>
      </c>
      <c r="H118" s="12" t="s">
        <v>3</v>
      </c>
      <c r="I118" s="13"/>
      <c r="J118" s="13"/>
      <c r="K118" s="13"/>
      <c r="L118" s="12" t="s">
        <v>3</v>
      </c>
      <c r="M118" s="12" t="s">
        <v>3</v>
      </c>
      <c r="N118" s="12" t="s">
        <v>3</v>
      </c>
      <c r="O118" s="13"/>
      <c r="P118" s="13"/>
      <c r="Q118" s="13"/>
      <c r="R118" s="13"/>
      <c r="S118" s="12" t="s">
        <v>3</v>
      </c>
      <c r="T118" s="13"/>
      <c r="U118" s="13"/>
      <c r="V118" s="12" t="s">
        <v>3</v>
      </c>
      <c r="W118" s="12" t="s">
        <v>3</v>
      </c>
      <c r="X118" s="12" t="s">
        <v>3</v>
      </c>
      <c r="Z118" s="12" t="s">
        <v>3</v>
      </c>
      <c r="AB118" s="12" t="s">
        <v>3</v>
      </c>
    </row>
    <row r="119" ht="22.5" customHeight="1">
      <c r="A119" s="9" t="s">
        <v>117</v>
      </c>
      <c r="B119" s="10">
        <f t="shared" si="13"/>
        <v>6</v>
      </c>
      <c r="C119" s="11">
        <f t="shared" si="14"/>
        <v>6</v>
      </c>
      <c r="D119" s="12" t="s">
        <v>3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2" t="s">
        <v>3</v>
      </c>
      <c r="P119" s="13"/>
      <c r="Q119" s="13"/>
      <c r="R119" s="13"/>
      <c r="S119" s="13"/>
      <c r="T119" s="13"/>
      <c r="U119" s="13"/>
      <c r="V119" s="12" t="s">
        <v>3</v>
      </c>
      <c r="W119" s="12" t="s">
        <v>3</v>
      </c>
      <c r="X119" s="13"/>
      <c r="Z119" s="12" t="s">
        <v>3</v>
      </c>
      <c r="AB119" s="12" t="s">
        <v>3</v>
      </c>
    </row>
    <row r="120" ht="22.5" customHeight="1">
      <c r="A120" s="9" t="s">
        <v>118</v>
      </c>
      <c r="B120" s="10">
        <f t="shared" si="13"/>
        <v>11</v>
      </c>
      <c r="C120" s="11">
        <f t="shared" si="14"/>
        <v>11</v>
      </c>
      <c r="D120" s="12" t="s">
        <v>3</v>
      </c>
      <c r="E120" s="12" t="s">
        <v>3</v>
      </c>
      <c r="F120" s="13"/>
      <c r="G120" s="13"/>
      <c r="H120" s="12" t="s">
        <v>3</v>
      </c>
      <c r="I120" s="13"/>
      <c r="J120" s="13"/>
      <c r="K120" s="13"/>
      <c r="L120" s="13"/>
      <c r="M120" s="12" t="s">
        <v>3</v>
      </c>
      <c r="N120" s="13"/>
      <c r="O120" s="13"/>
      <c r="P120" s="12" t="s">
        <v>3</v>
      </c>
      <c r="Q120" s="12" t="s">
        <v>3</v>
      </c>
      <c r="R120" s="13"/>
      <c r="S120" s="12" t="s">
        <v>3</v>
      </c>
      <c r="T120" s="13"/>
      <c r="U120" s="13"/>
      <c r="V120" s="12" t="s">
        <v>3</v>
      </c>
      <c r="W120" s="12" t="s">
        <v>3</v>
      </c>
      <c r="X120" s="12" t="s">
        <v>3</v>
      </c>
      <c r="Z120" s="12" t="s">
        <v>3</v>
      </c>
    </row>
    <row r="121" ht="22.5" customHeight="1">
      <c r="A121" s="9" t="s">
        <v>119</v>
      </c>
      <c r="B121" s="10">
        <f t="shared" si="13"/>
        <v>1</v>
      </c>
      <c r="C121" s="11">
        <f t="shared" si="14"/>
        <v>1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2" t="s">
        <v>3</v>
      </c>
      <c r="S121" s="13"/>
      <c r="T121" s="13"/>
      <c r="U121" s="13"/>
      <c r="V121" s="13"/>
      <c r="W121" s="13"/>
      <c r="X121" s="13"/>
    </row>
    <row r="122" ht="22.5" customHeight="1">
      <c r="A122" s="9" t="s">
        <v>120</v>
      </c>
      <c r="B122" s="10">
        <f t="shared" si="13"/>
        <v>5</v>
      </c>
      <c r="C122" s="11">
        <f t="shared" si="14"/>
        <v>5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2" t="s">
        <v>3</v>
      </c>
      <c r="X122" s="12" t="s">
        <v>3</v>
      </c>
      <c r="Y122" s="12" t="s">
        <v>3</v>
      </c>
      <c r="Z122" s="12" t="s">
        <v>3</v>
      </c>
      <c r="AB122" s="12" t="s">
        <v>3</v>
      </c>
    </row>
    <row r="123" ht="22.5" customHeight="1">
      <c r="A123" s="9" t="s">
        <v>121</v>
      </c>
      <c r="B123" s="10">
        <f t="shared" si="13"/>
        <v>20</v>
      </c>
      <c r="C123" s="11">
        <f t="shared" si="14"/>
        <v>20</v>
      </c>
      <c r="D123" s="12" t="s">
        <v>3</v>
      </c>
      <c r="E123" s="12" t="s">
        <v>3</v>
      </c>
      <c r="F123" s="12" t="s">
        <v>3</v>
      </c>
      <c r="G123" s="12" t="s">
        <v>3</v>
      </c>
      <c r="H123" s="12" t="s">
        <v>3</v>
      </c>
      <c r="I123" s="13"/>
      <c r="J123" s="13"/>
      <c r="K123" s="13"/>
      <c r="L123" s="12" t="s">
        <v>3</v>
      </c>
      <c r="M123" s="12" t="s">
        <v>3</v>
      </c>
      <c r="N123" s="12" t="s">
        <v>3</v>
      </c>
      <c r="O123" s="12" t="s">
        <v>3</v>
      </c>
      <c r="P123" s="12" t="s">
        <v>3</v>
      </c>
      <c r="Q123" s="13"/>
      <c r="R123" s="12" t="s">
        <v>3</v>
      </c>
      <c r="S123" s="12" t="s">
        <v>3</v>
      </c>
      <c r="T123" s="12" t="s">
        <v>3</v>
      </c>
      <c r="U123" s="12" t="s">
        <v>3</v>
      </c>
      <c r="V123" s="12" t="s">
        <v>3</v>
      </c>
      <c r="W123" s="13"/>
      <c r="X123" s="12" t="s">
        <v>3</v>
      </c>
      <c r="Y123" s="12" t="s">
        <v>3</v>
      </c>
      <c r="Z123" s="12" t="s">
        <v>3</v>
      </c>
      <c r="AA123" s="12" t="s">
        <v>3</v>
      </c>
      <c r="AB123" s="12" t="s">
        <v>3</v>
      </c>
    </row>
    <row r="124" ht="22.5" customHeight="1">
      <c r="A124" s="9" t="s">
        <v>122</v>
      </c>
      <c r="B124" s="10">
        <f t="shared" si="13"/>
        <v>13</v>
      </c>
      <c r="C124" s="11">
        <f t="shared" si="14"/>
        <v>13</v>
      </c>
      <c r="D124" s="12" t="s">
        <v>3</v>
      </c>
      <c r="E124" s="13"/>
      <c r="F124" s="12" t="s">
        <v>3</v>
      </c>
      <c r="G124" s="12" t="s">
        <v>3</v>
      </c>
      <c r="H124" s="12" t="s">
        <v>3</v>
      </c>
      <c r="I124" s="13"/>
      <c r="J124" s="13"/>
      <c r="K124" s="13"/>
      <c r="L124" s="12" t="s">
        <v>3</v>
      </c>
      <c r="M124" s="12" t="s">
        <v>3</v>
      </c>
      <c r="N124" s="12" t="s">
        <v>3</v>
      </c>
      <c r="O124" s="13"/>
      <c r="P124" s="12" t="s">
        <v>3</v>
      </c>
      <c r="Q124" s="13"/>
      <c r="R124" s="13"/>
      <c r="S124" s="13"/>
      <c r="T124" s="13"/>
      <c r="U124" s="13"/>
      <c r="V124" s="12" t="s">
        <v>3</v>
      </c>
      <c r="W124" s="12" t="s">
        <v>3</v>
      </c>
      <c r="X124" s="12" t="s">
        <v>3</v>
      </c>
      <c r="Y124" s="12" t="s">
        <v>3</v>
      </c>
      <c r="AA124" s="12" t="s">
        <v>3</v>
      </c>
    </row>
    <row r="125" ht="22.5" customHeight="1">
      <c r="A125" s="9" t="s">
        <v>123</v>
      </c>
      <c r="B125" s="10">
        <f t="shared" si="13"/>
        <v>4</v>
      </c>
      <c r="C125" s="11">
        <f t="shared" si="14"/>
        <v>4</v>
      </c>
      <c r="D125" s="13"/>
      <c r="E125" s="13"/>
      <c r="F125" s="12" t="s">
        <v>3</v>
      </c>
      <c r="G125" s="12" t="s">
        <v>3</v>
      </c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2" t="s">
        <v>3</v>
      </c>
      <c r="W125" s="13"/>
      <c r="X125" s="12" t="s">
        <v>3</v>
      </c>
    </row>
    <row r="126" ht="22.5" customHeight="1">
      <c r="A126" s="9" t="s">
        <v>124</v>
      </c>
      <c r="B126" s="10">
        <f t="shared" si="13"/>
        <v>6</v>
      </c>
      <c r="C126" s="11">
        <f t="shared" si="14"/>
        <v>6</v>
      </c>
      <c r="D126" s="13"/>
      <c r="E126" s="13"/>
      <c r="F126" s="12" t="s">
        <v>3</v>
      </c>
      <c r="G126" s="12" t="s">
        <v>3</v>
      </c>
      <c r="H126" s="12" t="s">
        <v>3</v>
      </c>
      <c r="I126" s="13"/>
      <c r="J126" s="13"/>
      <c r="K126" s="13"/>
      <c r="L126" s="13"/>
      <c r="M126" s="12" t="s">
        <v>3</v>
      </c>
      <c r="N126" s="13"/>
      <c r="O126" s="13"/>
      <c r="P126" s="12" t="s">
        <v>3</v>
      </c>
      <c r="Q126" s="13"/>
      <c r="R126" s="13"/>
      <c r="S126" s="13"/>
      <c r="T126" s="13"/>
      <c r="U126" s="13"/>
      <c r="V126" s="12" t="s">
        <v>3</v>
      </c>
      <c r="W126" s="13"/>
      <c r="X126" s="13"/>
    </row>
    <row r="127" ht="22.5" customHeight="1">
      <c r="A127" s="9" t="s">
        <v>125</v>
      </c>
      <c r="B127" s="10">
        <f t="shared" si="13"/>
        <v>1</v>
      </c>
      <c r="C127" s="11">
        <f t="shared" si="14"/>
        <v>1</v>
      </c>
      <c r="D127" s="13"/>
      <c r="E127" s="13"/>
      <c r="F127" s="13"/>
      <c r="G127" s="12" t="s">
        <v>3</v>
      </c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ht="22.5" customHeight="1">
      <c r="A128" s="9" t="s">
        <v>126</v>
      </c>
      <c r="B128" s="10">
        <f t="shared" si="13"/>
        <v>4</v>
      </c>
      <c r="C128" s="11">
        <f t="shared" si="14"/>
        <v>4</v>
      </c>
      <c r="D128" s="13"/>
      <c r="E128" s="12" t="s">
        <v>3</v>
      </c>
      <c r="F128" s="13"/>
      <c r="G128" s="12" t="s">
        <v>3</v>
      </c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2" t="s">
        <v>3</v>
      </c>
      <c r="U128" s="13"/>
      <c r="V128" s="13"/>
      <c r="W128" s="13"/>
      <c r="X128" s="13"/>
      <c r="AA128" s="12" t="s">
        <v>3</v>
      </c>
    </row>
    <row r="129" ht="22.5" customHeight="1">
      <c r="A129" s="9" t="s">
        <v>127</v>
      </c>
      <c r="B129" s="10">
        <f t="shared" si="13"/>
        <v>5</v>
      </c>
      <c r="C129" s="11">
        <f t="shared" si="14"/>
        <v>5</v>
      </c>
      <c r="D129" s="13"/>
      <c r="E129" s="13"/>
      <c r="F129" s="13"/>
      <c r="G129" s="12" t="s">
        <v>3</v>
      </c>
      <c r="H129" s="13"/>
      <c r="I129" s="13"/>
      <c r="J129" s="13"/>
      <c r="K129" s="13"/>
      <c r="L129" s="12" t="s">
        <v>3</v>
      </c>
      <c r="M129" s="13"/>
      <c r="N129" s="13"/>
      <c r="O129" s="13"/>
      <c r="P129" s="13"/>
      <c r="Q129" s="13"/>
      <c r="R129" s="13"/>
      <c r="S129" s="12" t="s">
        <v>3</v>
      </c>
      <c r="T129" s="13"/>
      <c r="U129" s="13"/>
      <c r="V129" s="13"/>
      <c r="W129" s="13"/>
      <c r="X129" s="13"/>
      <c r="AA129" s="12" t="s">
        <v>3</v>
      </c>
      <c r="AB129" s="12" t="s">
        <v>3</v>
      </c>
    </row>
    <row r="130" ht="22.5" customHeight="1">
      <c r="A130" s="9" t="s">
        <v>128</v>
      </c>
      <c r="B130" s="10">
        <f t="shared" si="13"/>
        <v>14</v>
      </c>
      <c r="C130" s="11">
        <f t="shared" si="14"/>
        <v>14</v>
      </c>
      <c r="D130" s="12" t="s">
        <v>3</v>
      </c>
      <c r="E130" s="13"/>
      <c r="F130" s="13"/>
      <c r="G130" s="12" t="s">
        <v>3</v>
      </c>
      <c r="H130" s="12" t="s">
        <v>3</v>
      </c>
      <c r="I130" s="13"/>
      <c r="J130" s="13"/>
      <c r="K130" s="13"/>
      <c r="L130" s="12" t="s">
        <v>3</v>
      </c>
      <c r="M130" s="12" t="s">
        <v>3</v>
      </c>
      <c r="N130" s="13"/>
      <c r="O130" s="13"/>
      <c r="P130" s="12" t="s">
        <v>3</v>
      </c>
      <c r="Q130" s="12" t="s">
        <v>3</v>
      </c>
      <c r="R130" s="13"/>
      <c r="S130" s="13"/>
      <c r="T130" s="12" t="s">
        <v>3</v>
      </c>
      <c r="U130" s="13"/>
      <c r="V130" s="12" t="s">
        <v>3</v>
      </c>
      <c r="W130" s="12" t="s">
        <v>3</v>
      </c>
      <c r="X130" s="12" t="s">
        <v>3</v>
      </c>
      <c r="Z130" s="12" t="s">
        <v>3</v>
      </c>
      <c r="AA130" s="12" t="s">
        <v>3</v>
      </c>
      <c r="AB130" s="12" t="s">
        <v>3</v>
      </c>
    </row>
    <row r="131" ht="22.5" customHeight="1">
      <c r="A131" s="9" t="s">
        <v>129</v>
      </c>
      <c r="B131" s="10">
        <f t="shared" si="13"/>
        <v>3</v>
      </c>
      <c r="C131" s="11">
        <f t="shared" si="14"/>
        <v>3</v>
      </c>
      <c r="D131" s="13"/>
      <c r="E131" s="13"/>
      <c r="F131" s="13"/>
      <c r="G131" s="13"/>
      <c r="H131" s="13"/>
      <c r="I131" s="13"/>
      <c r="J131" s="13"/>
      <c r="K131" s="13"/>
      <c r="L131" s="12" t="s">
        <v>3</v>
      </c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Z131" s="12" t="s">
        <v>3</v>
      </c>
      <c r="AB131" s="12" t="s">
        <v>3</v>
      </c>
    </row>
    <row r="132" ht="22.5" customHeight="1">
      <c r="A132" s="9" t="s">
        <v>130</v>
      </c>
      <c r="B132" s="10">
        <f t="shared" si="13"/>
        <v>4</v>
      </c>
      <c r="C132" s="11">
        <f t="shared" si="14"/>
        <v>4</v>
      </c>
      <c r="D132" s="13"/>
      <c r="E132" s="13"/>
      <c r="F132" s="13"/>
      <c r="G132" s="12" t="s">
        <v>3</v>
      </c>
      <c r="H132" s="13"/>
      <c r="I132" s="13"/>
      <c r="J132" s="13"/>
      <c r="K132" s="13"/>
      <c r="L132" s="12" t="s">
        <v>3</v>
      </c>
      <c r="M132" s="13"/>
      <c r="N132" s="13"/>
      <c r="O132" s="13"/>
      <c r="P132" s="13"/>
      <c r="Q132" s="13"/>
      <c r="R132" s="13"/>
      <c r="S132" s="13"/>
      <c r="T132" s="13"/>
      <c r="U132" s="13"/>
      <c r="V132" s="12" t="s">
        <v>3</v>
      </c>
      <c r="W132" s="13"/>
      <c r="X132" s="12" t="s">
        <v>3</v>
      </c>
    </row>
    <row r="133" ht="22.5" customHeight="1">
      <c r="A133" s="9" t="s">
        <v>131</v>
      </c>
      <c r="B133" s="10">
        <f t="shared" si="13"/>
        <v>2</v>
      </c>
      <c r="C133" s="11">
        <f t="shared" si="14"/>
        <v>2</v>
      </c>
      <c r="D133" s="13"/>
      <c r="E133" s="13"/>
      <c r="F133" s="13"/>
      <c r="G133" s="12" t="s">
        <v>3</v>
      </c>
      <c r="H133" s="13"/>
      <c r="I133" s="13"/>
      <c r="J133" s="13"/>
      <c r="K133" s="13"/>
      <c r="L133" s="12" t="s">
        <v>3</v>
      </c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ht="22.5" customHeight="1">
      <c r="A134" s="9" t="s">
        <v>132</v>
      </c>
      <c r="B134" s="10">
        <f t="shared" si="13"/>
        <v>9</v>
      </c>
      <c r="C134" s="11">
        <f t="shared" si="14"/>
        <v>9</v>
      </c>
      <c r="D134" s="13"/>
      <c r="E134" s="13"/>
      <c r="F134" s="13"/>
      <c r="G134" s="12" t="s">
        <v>3</v>
      </c>
      <c r="H134" s="12" t="s">
        <v>3</v>
      </c>
      <c r="I134" s="13"/>
      <c r="J134" s="13"/>
      <c r="K134" s="13"/>
      <c r="L134" s="12" t="s">
        <v>3</v>
      </c>
      <c r="M134" s="13"/>
      <c r="N134" s="12" t="s">
        <v>3</v>
      </c>
      <c r="O134" s="13"/>
      <c r="P134" s="13"/>
      <c r="Q134" s="13"/>
      <c r="R134" s="13"/>
      <c r="S134" s="12" t="s">
        <v>3</v>
      </c>
      <c r="T134" s="13"/>
      <c r="U134" s="13"/>
      <c r="V134" s="13"/>
      <c r="W134" s="12" t="s">
        <v>3</v>
      </c>
      <c r="X134" s="12" t="s">
        <v>3</v>
      </c>
      <c r="AA134" s="12" t="s">
        <v>3</v>
      </c>
      <c r="AB134" s="12" t="s">
        <v>3</v>
      </c>
    </row>
    <row r="135" ht="22.5" customHeight="1">
      <c r="A135" s="9" t="s">
        <v>133</v>
      </c>
      <c r="B135" s="10">
        <f t="shared" si="13"/>
        <v>18</v>
      </c>
      <c r="C135" s="11">
        <f t="shared" si="14"/>
        <v>18</v>
      </c>
      <c r="D135" s="12" t="s">
        <v>3</v>
      </c>
      <c r="E135" s="12" t="s">
        <v>3</v>
      </c>
      <c r="F135" s="12" t="s">
        <v>3</v>
      </c>
      <c r="G135" s="12" t="s">
        <v>3</v>
      </c>
      <c r="H135" s="12" t="s">
        <v>3</v>
      </c>
      <c r="I135" s="13"/>
      <c r="J135" s="13"/>
      <c r="K135" s="13"/>
      <c r="L135" s="12" t="s">
        <v>3</v>
      </c>
      <c r="M135" s="12" t="s">
        <v>3</v>
      </c>
      <c r="N135" s="12" t="s">
        <v>3</v>
      </c>
      <c r="O135" s="12" t="s">
        <v>3</v>
      </c>
      <c r="P135" s="12" t="s">
        <v>3</v>
      </c>
      <c r="Q135" s="13"/>
      <c r="R135" s="13"/>
      <c r="S135" s="12" t="s">
        <v>3</v>
      </c>
      <c r="T135" s="12" t="s">
        <v>3</v>
      </c>
      <c r="U135" s="12" t="s">
        <v>3</v>
      </c>
      <c r="V135" s="12" t="s">
        <v>3</v>
      </c>
      <c r="W135" s="13"/>
      <c r="X135" s="12" t="s">
        <v>3</v>
      </c>
      <c r="Z135" s="12" t="s">
        <v>3</v>
      </c>
      <c r="AA135" s="12" t="s">
        <v>3</v>
      </c>
      <c r="AB135" s="12" t="s">
        <v>3</v>
      </c>
    </row>
    <row r="136" ht="22.5" customHeight="1">
      <c r="A136" s="9" t="s">
        <v>134</v>
      </c>
      <c r="B136" s="10">
        <f t="shared" si="13"/>
        <v>2</v>
      </c>
      <c r="C136" s="11">
        <f t="shared" si="14"/>
        <v>2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2" t="s">
        <v>3</v>
      </c>
      <c r="P136" s="13"/>
      <c r="Q136" s="13"/>
      <c r="R136" s="13"/>
      <c r="S136" s="13"/>
      <c r="T136" s="12" t="s">
        <v>3</v>
      </c>
      <c r="U136" s="13"/>
      <c r="V136" s="13"/>
      <c r="W136" s="13"/>
      <c r="X136" s="13"/>
    </row>
    <row r="137" ht="22.5" customHeight="1">
      <c r="A137" s="9" t="s">
        <v>135</v>
      </c>
      <c r="B137" s="10">
        <f t="shared" si="13"/>
        <v>21</v>
      </c>
      <c r="C137" s="11">
        <f t="shared" si="14"/>
        <v>21</v>
      </c>
      <c r="D137" s="12" t="s">
        <v>3</v>
      </c>
      <c r="E137" s="12" t="s">
        <v>3</v>
      </c>
      <c r="F137" s="12" t="s">
        <v>3</v>
      </c>
      <c r="G137" s="12" t="s">
        <v>3</v>
      </c>
      <c r="H137" s="12" t="s">
        <v>3</v>
      </c>
      <c r="I137" s="13"/>
      <c r="J137" s="13"/>
      <c r="K137" s="13"/>
      <c r="L137" s="12" t="s">
        <v>3</v>
      </c>
      <c r="M137" s="12" t="s">
        <v>3</v>
      </c>
      <c r="N137" s="12" t="s">
        <v>3</v>
      </c>
      <c r="O137" s="12" t="s">
        <v>3</v>
      </c>
      <c r="P137" s="12" t="s">
        <v>3</v>
      </c>
      <c r="Q137" s="13"/>
      <c r="R137" s="12" t="s">
        <v>3</v>
      </c>
      <c r="S137" s="12" t="s">
        <v>3</v>
      </c>
      <c r="T137" s="12" t="s">
        <v>3</v>
      </c>
      <c r="U137" s="12" t="s">
        <v>3</v>
      </c>
      <c r="V137" s="12" t="s">
        <v>3</v>
      </c>
      <c r="W137" s="12" t="s">
        <v>3</v>
      </c>
      <c r="X137" s="12" t="s">
        <v>3</v>
      </c>
      <c r="Y137" s="12" t="s">
        <v>3</v>
      </c>
      <c r="Z137" s="12" t="s">
        <v>3</v>
      </c>
      <c r="AA137" s="12" t="s">
        <v>3</v>
      </c>
      <c r="AB137" s="12" t="s">
        <v>3</v>
      </c>
    </row>
    <row r="138" ht="22.5" customHeight="1">
      <c r="A138" s="9" t="s">
        <v>136</v>
      </c>
      <c r="B138" s="10">
        <f t="shared" si="13"/>
        <v>18</v>
      </c>
      <c r="C138" s="11">
        <f t="shared" si="14"/>
        <v>18</v>
      </c>
      <c r="D138" s="12" t="s">
        <v>3</v>
      </c>
      <c r="E138" s="12" t="s">
        <v>3</v>
      </c>
      <c r="F138" s="13"/>
      <c r="G138" s="12" t="s">
        <v>3</v>
      </c>
      <c r="H138" s="12" t="s">
        <v>3</v>
      </c>
      <c r="I138" s="13"/>
      <c r="J138" s="13"/>
      <c r="K138" s="13"/>
      <c r="L138" s="12" t="s">
        <v>3</v>
      </c>
      <c r="M138" s="12" t="s">
        <v>3</v>
      </c>
      <c r="N138" s="12" t="s">
        <v>3</v>
      </c>
      <c r="O138" s="13"/>
      <c r="P138" s="12" t="s">
        <v>3</v>
      </c>
      <c r="Q138" s="13"/>
      <c r="R138" s="13"/>
      <c r="S138" s="12" t="s">
        <v>3</v>
      </c>
      <c r="T138" s="12" t="s">
        <v>3</v>
      </c>
      <c r="U138" s="12" t="s">
        <v>3</v>
      </c>
      <c r="V138" s="12" t="s">
        <v>3</v>
      </c>
      <c r="W138" s="12" t="s">
        <v>3</v>
      </c>
      <c r="X138" s="12" t="s">
        <v>3</v>
      </c>
      <c r="Y138" s="12" t="s">
        <v>3</v>
      </c>
      <c r="Z138" s="12" t="s">
        <v>3</v>
      </c>
      <c r="AA138" s="12" t="s">
        <v>3</v>
      </c>
      <c r="AB138" s="12" t="s">
        <v>3</v>
      </c>
    </row>
    <row r="139" ht="22.5" customHeight="1">
      <c r="A139" s="9" t="s">
        <v>137</v>
      </c>
      <c r="B139" s="10">
        <f t="shared" si="13"/>
        <v>6</v>
      </c>
      <c r="C139" s="11">
        <f t="shared" si="14"/>
        <v>6</v>
      </c>
      <c r="D139" s="12" t="s">
        <v>3</v>
      </c>
      <c r="E139" s="13"/>
      <c r="F139" s="13"/>
      <c r="G139" s="12" t="s">
        <v>3</v>
      </c>
      <c r="H139" s="13"/>
      <c r="I139" s="13"/>
      <c r="J139" s="13"/>
      <c r="K139" s="13"/>
      <c r="L139" s="13"/>
      <c r="M139" s="13"/>
      <c r="N139" s="12" t="s">
        <v>3</v>
      </c>
      <c r="O139" s="13"/>
      <c r="P139" s="12" t="s">
        <v>3</v>
      </c>
      <c r="Q139" s="13"/>
      <c r="R139" s="13"/>
      <c r="S139" s="13"/>
      <c r="T139" s="13"/>
      <c r="U139" s="13"/>
      <c r="V139" s="13"/>
      <c r="W139" s="13"/>
      <c r="X139" s="13"/>
      <c r="AA139" s="12" t="s">
        <v>3</v>
      </c>
      <c r="AB139" s="12" t="s">
        <v>3</v>
      </c>
    </row>
    <row r="140" ht="22.5" customHeight="1">
      <c r="A140" s="9" t="s">
        <v>138</v>
      </c>
      <c r="B140" s="10">
        <f t="shared" si="13"/>
        <v>17</v>
      </c>
      <c r="C140" s="11">
        <f t="shared" si="14"/>
        <v>17</v>
      </c>
      <c r="D140" s="12" t="s">
        <v>3</v>
      </c>
      <c r="E140" s="12" t="s">
        <v>3</v>
      </c>
      <c r="F140" s="12" t="s">
        <v>3</v>
      </c>
      <c r="G140" s="12" t="s">
        <v>3</v>
      </c>
      <c r="H140" s="12" t="s">
        <v>3</v>
      </c>
      <c r="I140" s="13"/>
      <c r="J140" s="13"/>
      <c r="K140" s="13"/>
      <c r="L140" s="12" t="s">
        <v>3</v>
      </c>
      <c r="M140" s="12" t="s">
        <v>3</v>
      </c>
      <c r="N140" s="12" t="s">
        <v>3</v>
      </c>
      <c r="O140" s="12" t="s">
        <v>3</v>
      </c>
      <c r="P140" s="13"/>
      <c r="Q140" s="13"/>
      <c r="R140" s="13"/>
      <c r="S140" s="12" t="s">
        <v>3</v>
      </c>
      <c r="T140" s="12" t="s">
        <v>3</v>
      </c>
      <c r="U140" s="12" t="s">
        <v>3</v>
      </c>
      <c r="V140" s="12" t="s">
        <v>3</v>
      </c>
      <c r="W140" s="13"/>
      <c r="X140" s="12" t="s">
        <v>3</v>
      </c>
      <c r="Z140" s="12" t="s">
        <v>3</v>
      </c>
      <c r="AA140" s="12" t="s">
        <v>3</v>
      </c>
      <c r="AB140" s="12" t="s">
        <v>3</v>
      </c>
    </row>
    <row r="141" ht="22.5" customHeight="1">
      <c r="A141" s="9" t="s">
        <v>139</v>
      </c>
      <c r="B141" s="10">
        <f t="shared" si="13"/>
        <v>5</v>
      </c>
      <c r="C141" s="11">
        <f t="shared" si="14"/>
        <v>5</v>
      </c>
      <c r="D141" s="12" t="s">
        <v>3</v>
      </c>
      <c r="E141" s="13"/>
      <c r="F141" s="13"/>
      <c r="G141" s="12" t="s">
        <v>3</v>
      </c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2" t="s">
        <v>3</v>
      </c>
      <c r="T141" s="13"/>
      <c r="U141" s="13"/>
      <c r="V141" s="12" t="s">
        <v>3</v>
      </c>
      <c r="W141" s="13"/>
      <c r="X141" s="13"/>
      <c r="Z141" s="12" t="s">
        <v>3</v>
      </c>
    </row>
    <row r="142" ht="22.5" customHeight="1">
      <c r="A142" s="9" t="s">
        <v>140</v>
      </c>
      <c r="B142" s="10">
        <f t="shared" si="13"/>
        <v>2</v>
      </c>
      <c r="C142" s="11">
        <f t="shared" si="14"/>
        <v>2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2" t="s">
        <v>3</v>
      </c>
      <c r="P142" s="13"/>
      <c r="Q142" s="13"/>
      <c r="R142" s="13"/>
      <c r="S142" s="13"/>
      <c r="T142" s="12" t="s">
        <v>3</v>
      </c>
      <c r="U142" s="13"/>
      <c r="V142" s="13"/>
      <c r="W142" s="13"/>
      <c r="X142" s="13"/>
    </row>
    <row r="143" ht="22.5" customHeight="1">
      <c r="A143" s="9" t="s">
        <v>141</v>
      </c>
      <c r="B143" s="10">
        <f t="shared" si="13"/>
        <v>7</v>
      </c>
      <c r="C143" s="11">
        <f t="shared" si="14"/>
        <v>7</v>
      </c>
      <c r="D143" s="13"/>
      <c r="E143" s="13"/>
      <c r="F143" s="13"/>
      <c r="G143" s="12" t="s">
        <v>3</v>
      </c>
      <c r="H143" s="12" t="s">
        <v>3</v>
      </c>
      <c r="I143" s="13"/>
      <c r="J143" s="13"/>
      <c r="K143" s="13"/>
      <c r="L143" s="12" t="s">
        <v>3</v>
      </c>
      <c r="M143" s="12" t="s">
        <v>3</v>
      </c>
      <c r="N143" s="13"/>
      <c r="O143" s="12" t="s">
        <v>3</v>
      </c>
      <c r="P143" s="13"/>
      <c r="Q143" s="13"/>
      <c r="R143" s="13"/>
      <c r="S143" s="12" t="s">
        <v>3</v>
      </c>
      <c r="T143" s="13"/>
      <c r="U143" s="13"/>
      <c r="V143" s="13"/>
      <c r="W143" s="13"/>
      <c r="X143" s="13"/>
      <c r="Z143" s="12" t="s">
        <v>3</v>
      </c>
    </row>
    <row r="144" ht="22.5" customHeight="1">
      <c r="A144" s="9" t="s">
        <v>142</v>
      </c>
      <c r="B144" s="10">
        <f t="shared" si="13"/>
        <v>6</v>
      </c>
      <c r="C144" s="11">
        <f t="shared" si="14"/>
        <v>6</v>
      </c>
      <c r="D144" s="12" t="s">
        <v>3</v>
      </c>
      <c r="E144" s="12" t="s">
        <v>3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2" t="s">
        <v>3</v>
      </c>
      <c r="Z144" s="12" t="s">
        <v>3</v>
      </c>
      <c r="AA144" s="12" t="s">
        <v>3</v>
      </c>
      <c r="AB144" s="12" t="s">
        <v>3</v>
      </c>
    </row>
    <row r="145" ht="22.5" customHeight="1">
      <c r="A145" s="9" t="s">
        <v>143</v>
      </c>
      <c r="B145" s="10">
        <f t="shared" si="13"/>
        <v>5</v>
      </c>
      <c r="C145" s="11">
        <f t="shared" si="14"/>
        <v>5</v>
      </c>
      <c r="D145" s="12" t="s">
        <v>3</v>
      </c>
      <c r="E145" s="12" t="s">
        <v>3</v>
      </c>
      <c r="F145" s="13"/>
      <c r="G145" s="13"/>
      <c r="H145" s="12" t="s">
        <v>3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2" t="s">
        <v>3</v>
      </c>
      <c r="Z145" s="12" t="s">
        <v>3</v>
      </c>
    </row>
    <row r="146" ht="22.5" customHeight="1">
      <c r="A146" s="9" t="s">
        <v>144</v>
      </c>
      <c r="B146" s="10">
        <f t="shared" si="13"/>
        <v>3</v>
      </c>
      <c r="C146" s="11">
        <f t="shared" si="14"/>
        <v>3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Z146" s="12" t="s">
        <v>3</v>
      </c>
      <c r="AA146" s="12" t="s">
        <v>3</v>
      </c>
      <c r="AB146" s="12" t="s">
        <v>3</v>
      </c>
    </row>
    <row r="147" ht="22.5" customHeight="1">
      <c r="A147" s="9" t="s">
        <v>145</v>
      </c>
      <c r="B147" s="10">
        <f t="shared" si="13"/>
        <v>1</v>
      </c>
      <c r="C147" s="11">
        <f t="shared" si="14"/>
        <v>1</v>
      </c>
      <c r="D147" s="13"/>
      <c r="E147" s="13"/>
      <c r="F147" s="13"/>
      <c r="G147" s="13"/>
      <c r="H147" s="13"/>
      <c r="I147" s="13"/>
      <c r="J147" s="13"/>
      <c r="K147" s="13"/>
      <c r="L147" s="12" t="s">
        <v>3</v>
      </c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ht="22.5" customHeight="1">
      <c r="A148" s="9" t="s">
        <v>146</v>
      </c>
      <c r="B148" s="10">
        <f t="shared" si="13"/>
        <v>11</v>
      </c>
      <c r="C148" s="11">
        <f t="shared" si="14"/>
        <v>11</v>
      </c>
      <c r="D148" s="12" t="s">
        <v>3</v>
      </c>
      <c r="E148" s="12" t="s">
        <v>3</v>
      </c>
      <c r="F148" s="13"/>
      <c r="G148" s="13"/>
      <c r="H148" s="12" t="s">
        <v>3</v>
      </c>
      <c r="I148" s="13"/>
      <c r="J148" s="13"/>
      <c r="K148" s="13"/>
      <c r="L148" s="12" t="s">
        <v>3</v>
      </c>
      <c r="M148" s="12" t="s">
        <v>3</v>
      </c>
      <c r="N148" s="13"/>
      <c r="O148" s="12" t="s">
        <v>3</v>
      </c>
      <c r="P148" s="12" t="s">
        <v>3</v>
      </c>
      <c r="Q148" s="13"/>
      <c r="R148" s="12" t="s">
        <v>3</v>
      </c>
      <c r="S148" s="12" t="s">
        <v>3</v>
      </c>
      <c r="T148" s="12" t="s">
        <v>3</v>
      </c>
      <c r="U148" s="13"/>
      <c r="V148" s="12" t="s">
        <v>3</v>
      </c>
      <c r="W148" s="13"/>
      <c r="X148" s="13"/>
    </row>
    <row r="149" ht="22.5" customHeight="1">
      <c r="A149" s="9" t="s">
        <v>147</v>
      </c>
      <c r="B149" s="10">
        <f t="shared" si="13"/>
        <v>8</v>
      </c>
      <c r="C149" s="11">
        <f t="shared" si="14"/>
        <v>8</v>
      </c>
      <c r="D149" s="12" t="s">
        <v>3</v>
      </c>
      <c r="E149" s="12" t="s">
        <v>3</v>
      </c>
      <c r="F149" s="13"/>
      <c r="G149" s="12" t="s">
        <v>3</v>
      </c>
      <c r="H149" s="13"/>
      <c r="I149" s="13"/>
      <c r="J149" s="13"/>
      <c r="K149" s="13"/>
      <c r="L149" s="12" t="s">
        <v>3</v>
      </c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2" t="s">
        <v>3</v>
      </c>
      <c r="X149" s="12" t="s">
        <v>3</v>
      </c>
      <c r="Z149" s="12" t="s">
        <v>3</v>
      </c>
      <c r="AB149" s="12" t="s">
        <v>3</v>
      </c>
    </row>
    <row r="150" ht="22.5" customHeight="1">
      <c r="A150" s="9" t="s">
        <v>148</v>
      </c>
      <c r="B150" s="10">
        <f t="shared" si="13"/>
        <v>7</v>
      </c>
      <c r="C150" s="11">
        <f t="shared" si="14"/>
        <v>7</v>
      </c>
      <c r="D150" s="12" t="s">
        <v>3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2" t="s">
        <v>3</v>
      </c>
      <c r="T150" s="13"/>
      <c r="U150" s="13"/>
      <c r="V150" s="13"/>
      <c r="W150" s="12" t="s">
        <v>3</v>
      </c>
      <c r="X150" s="12" t="s">
        <v>3</v>
      </c>
      <c r="Y150" s="12" t="s">
        <v>3</v>
      </c>
      <c r="Z150" s="12" t="s">
        <v>3</v>
      </c>
      <c r="AB150" s="12" t="s">
        <v>3</v>
      </c>
    </row>
    <row r="151" ht="22.5" customHeight="1">
      <c r="A151" s="9" t="s">
        <v>149</v>
      </c>
      <c r="B151" s="10">
        <f t="shared" si="13"/>
        <v>1</v>
      </c>
      <c r="C151" s="11">
        <f t="shared" si="14"/>
        <v>1</v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Z151" s="12" t="s">
        <v>3</v>
      </c>
    </row>
    <row r="152" ht="22.5" customHeight="1">
      <c r="A152" s="9" t="s">
        <v>150</v>
      </c>
      <c r="B152" s="10">
        <f t="shared" si="13"/>
        <v>1</v>
      </c>
      <c r="C152" s="11">
        <f t="shared" si="14"/>
        <v>1</v>
      </c>
      <c r="D152" s="13"/>
      <c r="E152" s="13"/>
      <c r="F152" s="13"/>
      <c r="G152" s="13"/>
      <c r="H152" s="13"/>
      <c r="I152" s="13"/>
      <c r="J152" s="13"/>
      <c r="K152" s="13"/>
      <c r="L152" s="12" t="s">
        <v>3</v>
      </c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ht="22.5" customHeight="1">
      <c r="A153" s="9" t="s">
        <v>151</v>
      </c>
      <c r="B153" s="10">
        <f t="shared" si="13"/>
        <v>1</v>
      </c>
      <c r="C153" s="11">
        <f t="shared" si="14"/>
        <v>1</v>
      </c>
      <c r="D153" s="13"/>
      <c r="E153" s="13"/>
      <c r="F153" s="13"/>
      <c r="G153" s="13"/>
      <c r="H153" s="13"/>
      <c r="I153" s="13"/>
      <c r="J153" s="13"/>
      <c r="K153" s="13"/>
      <c r="L153" s="12" t="s">
        <v>3</v>
      </c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ht="22.5" customHeight="1">
      <c r="A154" s="9" t="s">
        <v>152</v>
      </c>
      <c r="B154" s="10">
        <f t="shared" si="13"/>
        <v>1</v>
      </c>
      <c r="C154" s="11">
        <f t="shared" si="14"/>
        <v>1</v>
      </c>
      <c r="D154" s="13"/>
      <c r="E154" s="13"/>
      <c r="F154" s="13"/>
      <c r="G154" s="13"/>
      <c r="H154" s="13"/>
      <c r="I154" s="13"/>
      <c r="J154" s="13"/>
      <c r="K154" s="13"/>
      <c r="L154" s="12" t="s">
        <v>3</v>
      </c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ht="22.5" customHeight="1">
      <c r="A155" s="9" t="s">
        <v>153</v>
      </c>
      <c r="B155" s="10">
        <f t="shared" si="13"/>
        <v>2</v>
      </c>
      <c r="C155" s="11">
        <f t="shared" si="14"/>
        <v>2</v>
      </c>
      <c r="D155" s="13"/>
      <c r="E155" s="13"/>
      <c r="F155" s="13"/>
      <c r="G155" s="13"/>
      <c r="H155" s="13"/>
      <c r="I155" s="13"/>
      <c r="J155" s="13"/>
      <c r="K155" s="13"/>
      <c r="L155" s="12" t="s">
        <v>3</v>
      </c>
      <c r="M155" s="13"/>
      <c r="N155" s="13"/>
      <c r="O155" s="12" t="s">
        <v>3</v>
      </c>
      <c r="P155" s="13"/>
      <c r="Q155" s="13"/>
      <c r="R155" s="13"/>
      <c r="S155" s="13"/>
      <c r="T155" s="13"/>
      <c r="U155" s="13"/>
      <c r="V155" s="13"/>
      <c r="W155" s="13"/>
      <c r="X155" s="13"/>
    </row>
    <row r="156" ht="22.5" customHeight="1">
      <c r="A156" s="14" t="s">
        <v>154</v>
      </c>
      <c r="B156" s="10">
        <f t="shared" si="13"/>
        <v>1</v>
      </c>
      <c r="C156" s="11">
        <f t="shared" si="14"/>
        <v>1</v>
      </c>
      <c r="D156" s="15"/>
      <c r="E156" s="15"/>
      <c r="F156" s="15"/>
      <c r="G156" s="12" t="s">
        <v>3</v>
      </c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3"/>
    </row>
    <row r="157" ht="22.5" customHeight="1">
      <c r="A157" s="14" t="s">
        <v>155</v>
      </c>
      <c r="B157" s="10">
        <f t="shared" si="13"/>
        <v>1</v>
      </c>
      <c r="C157" s="11">
        <f t="shared" si="14"/>
        <v>1</v>
      </c>
      <c r="D157" s="15"/>
      <c r="E157" s="15"/>
      <c r="F157" s="15"/>
      <c r="G157" s="12" t="s">
        <v>3</v>
      </c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3"/>
    </row>
    <row r="158" ht="22.5" customHeight="1">
      <c r="A158" s="14" t="s">
        <v>156</v>
      </c>
      <c r="B158" s="10">
        <f t="shared" si="13"/>
        <v>2</v>
      </c>
      <c r="C158" s="11">
        <f t="shared" si="14"/>
        <v>2</v>
      </c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2" t="s">
        <v>3</v>
      </c>
      <c r="AB158" s="12" t="s">
        <v>3</v>
      </c>
    </row>
    <row r="159" ht="22.5" customHeight="1">
      <c r="A159" s="14" t="s">
        <v>157</v>
      </c>
      <c r="B159" s="10">
        <f t="shared" si="13"/>
        <v>1</v>
      </c>
      <c r="C159" s="11">
        <f t="shared" si="14"/>
        <v>1</v>
      </c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3"/>
      <c r="Z159" s="12" t="s">
        <v>3</v>
      </c>
    </row>
    <row r="160" ht="22.5" customHeight="1">
      <c r="A160" s="14" t="s">
        <v>158</v>
      </c>
      <c r="B160" s="10">
        <f t="shared" si="13"/>
        <v>2</v>
      </c>
      <c r="C160" s="11">
        <f t="shared" si="14"/>
        <v>2</v>
      </c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2" t="s">
        <v>3</v>
      </c>
      <c r="AB160" s="12" t="s">
        <v>3</v>
      </c>
    </row>
    <row r="161" ht="22.5" customHeight="1">
      <c r="A161" s="14" t="s">
        <v>159</v>
      </c>
      <c r="B161" s="10">
        <f t="shared" si="13"/>
        <v>1</v>
      </c>
      <c r="C161" s="11">
        <f t="shared" si="14"/>
        <v>1</v>
      </c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AA161" s="12" t="s">
        <v>3</v>
      </c>
    </row>
    <row r="162" ht="22.5" customHeight="1">
      <c r="A162" s="14" t="s">
        <v>160</v>
      </c>
      <c r="B162" s="10">
        <f t="shared" si="13"/>
        <v>1</v>
      </c>
      <c r="C162" s="11">
        <f t="shared" si="14"/>
        <v>1</v>
      </c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AA162" s="12" t="s">
        <v>3</v>
      </c>
    </row>
    <row r="163" ht="22.5" customHeight="1">
      <c r="A163" s="14" t="s">
        <v>161</v>
      </c>
      <c r="B163" s="10">
        <f t="shared" si="13"/>
        <v>1</v>
      </c>
      <c r="C163" s="11">
        <f t="shared" si="14"/>
        <v>1</v>
      </c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AA163" s="15"/>
      <c r="AB163" s="12" t="s">
        <v>3</v>
      </c>
    </row>
    <row r="164" ht="22.5" customHeight="1">
      <c r="A164" s="7" t="s">
        <v>162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ht="22.5" customHeight="1">
      <c r="A165" s="9" t="s">
        <v>163</v>
      </c>
      <c r="B165" s="10">
        <f t="shared" ref="B165:B196" si="15">C165</f>
        <v>20</v>
      </c>
      <c r="C165" s="11">
        <f t="shared" ref="C165:C196" si="16">COUNTIF(D165:AB165,"X")</f>
        <v>20</v>
      </c>
      <c r="D165" s="12" t="s">
        <v>3</v>
      </c>
      <c r="E165" s="12" t="s">
        <v>3</v>
      </c>
      <c r="F165" s="13"/>
      <c r="G165" s="12" t="s">
        <v>3</v>
      </c>
      <c r="H165" s="12" t="s">
        <v>3</v>
      </c>
      <c r="I165" s="13"/>
      <c r="J165" s="13"/>
      <c r="K165" s="13"/>
      <c r="L165" s="12" t="s">
        <v>3</v>
      </c>
      <c r="M165" s="12" t="s">
        <v>3</v>
      </c>
      <c r="N165" s="12" t="s">
        <v>3</v>
      </c>
      <c r="O165" s="12" t="s">
        <v>3</v>
      </c>
      <c r="P165" s="12" t="s">
        <v>3</v>
      </c>
      <c r="Q165" s="13"/>
      <c r="R165" s="12" t="s">
        <v>3</v>
      </c>
      <c r="S165" s="12" t="s">
        <v>3</v>
      </c>
      <c r="T165" s="12" t="s">
        <v>3</v>
      </c>
      <c r="U165" s="12" t="s">
        <v>3</v>
      </c>
      <c r="V165" s="12" t="s">
        <v>3</v>
      </c>
      <c r="W165" s="12" t="s">
        <v>3</v>
      </c>
      <c r="X165" s="12" t="s">
        <v>3</v>
      </c>
      <c r="Y165" s="12" t="s">
        <v>3</v>
      </c>
      <c r="Z165" s="12" t="s">
        <v>3</v>
      </c>
      <c r="AA165" s="12" t="s">
        <v>3</v>
      </c>
      <c r="AB165" s="12" t="s">
        <v>3</v>
      </c>
    </row>
    <row r="166" ht="22.5" customHeight="1">
      <c r="A166" s="9" t="s">
        <v>164</v>
      </c>
      <c r="B166" s="10">
        <f t="shared" si="15"/>
        <v>13</v>
      </c>
      <c r="C166" s="11">
        <f t="shared" si="16"/>
        <v>13</v>
      </c>
      <c r="D166" s="12" t="s">
        <v>3</v>
      </c>
      <c r="E166" s="13"/>
      <c r="F166" s="13"/>
      <c r="G166" s="13"/>
      <c r="H166" s="12" t="s">
        <v>3</v>
      </c>
      <c r="I166" s="13"/>
      <c r="J166" s="13"/>
      <c r="K166" s="13"/>
      <c r="L166" s="12" t="s">
        <v>3</v>
      </c>
      <c r="M166" s="12" t="s">
        <v>3</v>
      </c>
      <c r="N166" s="13"/>
      <c r="O166" s="12" t="s">
        <v>3</v>
      </c>
      <c r="P166" s="13"/>
      <c r="Q166" s="13"/>
      <c r="R166" s="13"/>
      <c r="S166" s="12" t="s">
        <v>3</v>
      </c>
      <c r="T166" s="12" t="s">
        <v>3</v>
      </c>
      <c r="U166" s="13"/>
      <c r="V166" s="12" t="s">
        <v>3</v>
      </c>
      <c r="W166" s="12" t="s">
        <v>3</v>
      </c>
      <c r="X166" s="12" t="s">
        <v>3</v>
      </c>
      <c r="Y166" s="12" t="s">
        <v>3</v>
      </c>
      <c r="Z166" s="12" t="s">
        <v>3</v>
      </c>
      <c r="AB166" s="12" t="s">
        <v>3</v>
      </c>
    </row>
    <row r="167" ht="22.5" customHeight="1">
      <c r="A167" s="9" t="s">
        <v>165</v>
      </c>
      <c r="B167" s="10">
        <f t="shared" si="15"/>
        <v>12</v>
      </c>
      <c r="C167" s="11">
        <f t="shared" si="16"/>
        <v>12</v>
      </c>
      <c r="D167" s="12" t="s">
        <v>3</v>
      </c>
      <c r="E167" s="12" t="s">
        <v>3</v>
      </c>
      <c r="F167" s="13"/>
      <c r="G167" s="13"/>
      <c r="H167" s="13"/>
      <c r="I167" s="13"/>
      <c r="J167" s="13"/>
      <c r="K167" s="13"/>
      <c r="L167" s="13"/>
      <c r="M167" s="13"/>
      <c r="N167" s="13"/>
      <c r="O167" s="12" t="s">
        <v>3</v>
      </c>
      <c r="P167" s="13"/>
      <c r="Q167" s="13"/>
      <c r="R167" s="12" t="s">
        <v>3</v>
      </c>
      <c r="S167" s="13"/>
      <c r="T167" s="13"/>
      <c r="U167" s="12" t="s">
        <v>3</v>
      </c>
      <c r="V167" s="12" t="s">
        <v>3</v>
      </c>
      <c r="W167" s="12" t="s">
        <v>3</v>
      </c>
      <c r="X167" s="12" t="s">
        <v>3</v>
      </c>
      <c r="Y167" s="12" t="s">
        <v>3</v>
      </c>
      <c r="Z167" s="12" t="s">
        <v>3</v>
      </c>
      <c r="AA167" s="12" t="s">
        <v>3</v>
      </c>
      <c r="AB167" s="12" t="s">
        <v>3</v>
      </c>
    </row>
    <row r="168" ht="22.5" customHeight="1">
      <c r="A168" s="9" t="s">
        <v>166</v>
      </c>
      <c r="B168" s="10">
        <f t="shared" si="15"/>
        <v>4</v>
      </c>
      <c r="C168" s="11">
        <f t="shared" si="16"/>
        <v>4</v>
      </c>
      <c r="D168" s="12" t="s">
        <v>3</v>
      </c>
      <c r="E168" s="13"/>
      <c r="F168" s="13"/>
      <c r="G168" s="13"/>
      <c r="H168" s="13"/>
      <c r="I168" s="13"/>
      <c r="J168" s="13"/>
      <c r="K168" s="13"/>
      <c r="L168" s="12" t="s">
        <v>3</v>
      </c>
      <c r="M168" s="12" t="s">
        <v>3</v>
      </c>
      <c r="N168" s="13"/>
      <c r="O168" s="13"/>
      <c r="P168" s="13"/>
      <c r="Q168" s="13"/>
      <c r="R168" s="13"/>
      <c r="S168" s="12" t="s">
        <v>3</v>
      </c>
      <c r="T168" s="13"/>
      <c r="U168" s="13"/>
      <c r="V168" s="13"/>
      <c r="W168" s="13"/>
      <c r="X168" s="13"/>
    </row>
    <row r="169" ht="22.5" customHeight="1">
      <c r="A169" s="9" t="s">
        <v>167</v>
      </c>
      <c r="B169" s="10">
        <f t="shared" si="15"/>
        <v>4</v>
      </c>
      <c r="C169" s="11">
        <f t="shared" si="16"/>
        <v>4</v>
      </c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2" t="s">
        <v>3</v>
      </c>
      <c r="T169" s="12" t="s">
        <v>3</v>
      </c>
      <c r="U169" s="13"/>
      <c r="V169" s="13"/>
      <c r="W169" s="13"/>
      <c r="X169" s="13"/>
      <c r="Y169" s="12" t="s">
        <v>3</v>
      </c>
      <c r="Z169" s="12" t="s">
        <v>3</v>
      </c>
    </row>
    <row r="170" ht="22.5" customHeight="1">
      <c r="A170" s="9" t="s">
        <v>168</v>
      </c>
      <c r="B170" s="10">
        <f t="shared" si="15"/>
        <v>5</v>
      </c>
      <c r="C170" s="11">
        <f t="shared" si="16"/>
        <v>5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2" t="s">
        <v>3</v>
      </c>
      <c r="S170" s="13"/>
      <c r="T170" s="13"/>
      <c r="U170" s="13"/>
      <c r="V170" s="12" t="s">
        <v>3</v>
      </c>
      <c r="W170" s="12" t="s">
        <v>3</v>
      </c>
      <c r="X170" s="12" t="s">
        <v>3</v>
      </c>
      <c r="Z170" s="12" t="s">
        <v>3</v>
      </c>
    </row>
    <row r="171" ht="22.5" customHeight="1">
      <c r="A171" s="9" t="s">
        <v>169</v>
      </c>
      <c r="B171" s="10">
        <f t="shared" si="15"/>
        <v>11</v>
      </c>
      <c r="C171" s="11">
        <f t="shared" si="16"/>
        <v>11</v>
      </c>
      <c r="D171" s="12" t="s">
        <v>3</v>
      </c>
      <c r="E171" s="12" t="s">
        <v>3</v>
      </c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2" t="s">
        <v>3</v>
      </c>
      <c r="S171" s="13"/>
      <c r="T171" s="12" t="s">
        <v>3</v>
      </c>
      <c r="U171" s="12" t="s">
        <v>3</v>
      </c>
      <c r="V171" s="12" t="s">
        <v>3</v>
      </c>
      <c r="W171" s="12" t="s">
        <v>3</v>
      </c>
      <c r="X171" s="12" t="s">
        <v>3</v>
      </c>
      <c r="Z171" s="12" t="s">
        <v>3</v>
      </c>
      <c r="AA171" s="12" t="s">
        <v>3</v>
      </c>
      <c r="AB171" s="12" t="s">
        <v>3</v>
      </c>
    </row>
    <row r="172" ht="22.5" customHeight="1">
      <c r="A172" s="9" t="s">
        <v>170</v>
      </c>
      <c r="B172" s="10">
        <f t="shared" si="15"/>
        <v>10</v>
      </c>
      <c r="C172" s="11">
        <f t="shared" si="16"/>
        <v>10</v>
      </c>
      <c r="D172" s="12" t="s">
        <v>3</v>
      </c>
      <c r="E172" s="12" t="s">
        <v>3</v>
      </c>
      <c r="F172" s="13"/>
      <c r="G172" s="13"/>
      <c r="H172" s="13"/>
      <c r="I172" s="13"/>
      <c r="J172" s="13"/>
      <c r="K172" s="13"/>
      <c r="L172" s="13"/>
      <c r="M172" s="13"/>
      <c r="N172" s="13"/>
      <c r="O172" s="12" t="s">
        <v>3</v>
      </c>
      <c r="P172" s="13"/>
      <c r="Q172" s="13"/>
      <c r="R172" s="12" t="s">
        <v>3</v>
      </c>
      <c r="S172" s="13"/>
      <c r="T172" s="13"/>
      <c r="U172" s="12" t="s">
        <v>3</v>
      </c>
      <c r="V172" s="12" t="s">
        <v>3</v>
      </c>
      <c r="W172" s="12" t="s">
        <v>3</v>
      </c>
      <c r="X172" s="12" t="s">
        <v>3</v>
      </c>
      <c r="Z172" s="12" t="s">
        <v>3</v>
      </c>
      <c r="AB172" s="12" t="s">
        <v>3</v>
      </c>
    </row>
    <row r="173" ht="22.5" customHeight="1">
      <c r="A173" s="9" t="s">
        <v>171</v>
      </c>
      <c r="B173" s="10">
        <f t="shared" si="15"/>
        <v>7</v>
      </c>
      <c r="C173" s="11">
        <f t="shared" si="16"/>
        <v>7</v>
      </c>
      <c r="D173" s="12" t="s">
        <v>3</v>
      </c>
      <c r="E173" s="12" t="s">
        <v>3</v>
      </c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2" t="s">
        <v>3</v>
      </c>
      <c r="V173" s="12" t="s">
        <v>3</v>
      </c>
      <c r="W173" s="12" t="s">
        <v>3</v>
      </c>
      <c r="X173" s="13"/>
      <c r="Z173" s="12" t="s">
        <v>3</v>
      </c>
      <c r="AB173" s="12" t="s">
        <v>3</v>
      </c>
    </row>
    <row r="174" ht="22.5" customHeight="1">
      <c r="A174" s="9" t="s">
        <v>172</v>
      </c>
      <c r="B174" s="10">
        <f t="shared" si="15"/>
        <v>1</v>
      </c>
      <c r="C174" s="11">
        <f t="shared" si="16"/>
        <v>1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Z174" s="12" t="s">
        <v>3</v>
      </c>
    </row>
    <row r="175" ht="22.5" customHeight="1">
      <c r="A175" s="9" t="s">
        <v>173</v>
      </c>
      <c r="B175" s="10">
        <f t="shared" si="15"/>
        <v>7</v>
      </c>
      <c r="C175" s="11">
        <f t="shared" si="16"/>
        <v>7</v>
      </c>
      <c r="D175" s="12" t="s">
        <v>3</v>
      </c>
      <c r="E175" s="12" t="s">
        <v>3</v>
      </c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2" t="s">
        <v>3</v>
      </c>
      <c r="S175" s="13"/>
      <c r="T175" s="13"/>
      <c r="U175" s="12" t="s">
        <v>3</v>
      </c>
      <c r="V175" s="13"/>
      <c r="W175" s="13"/>
      <c r="X175" s="13"/>
      <c r="Y175" s="12" t="s">
        <v>3</v>
      </c>
      <c r="Z175" s="12" t="s">
        <v>3</v>
      </c>
      <c r="AB175" s="12" t="s">
        <v>3</v>
      </c>
    </row>
    <row r="176" ht="22.5" customHeight="1">
      <c r="A176" s="9" t="s">
        <v>174</v>
      </c>
      <c r="B176" s="10">
        <f t="shared" si="15"/>
        <v>4</v>
      </c>
      <c r="C176" s="11">
        <f t="shared" si="16"/>
        <v>4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2" t="s">
        <v>3</v>
      </c>
      <c r="U176" s="12" t="s">
        <v>3</v>
      </c>
      <c r="V176" s="13"/>
      <c r="W176" s="13"/>
      <c r="X176" s="13"/>
      <c r="Z176" s="12" t="s">
        <v>3</v>
      </c>
      <c r="AA176" s="12" t="s">
        <v>3</v>
      </c>
    </row>
    <row r="177" ht="22.5" customHeight="1">
      <c r="A177" s="9" t="s">
        <v>175</v>
      </c>
      <c r="B177" s="10">
        <f t="shared" si="15"/>
        <v>2</v>
      </c>
      <c r="C177" s="11">
        <f t="shared" si="16"/>
        <v>2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Z177" s="12" t="s">
        <v>3</v>
      </c>
      <c r="AA177" s="12" t="s">
        <v>3</v>
      </c>
    </row>
    <row r="178" ht="22.5" customHeight="1">
      <c r="A178" s="9" t="s">
        <v>176</v>
      </c>
      <c r="B178" s="10">
        <f t="shared" si="15"/>
        <v>11</v>
      </c>
      <c r="C178" s="11">
        <f t="shared" si="16"/>
        <v>11</v>
      </c>
      <c r="D178" s="12" t="s">
        <v>3</v>
      </c>
      <c r="E178" s="12" t="s">
        <v>3</v>
      </c>
      <c r="F178" s="13"/>
      <c r="G178" s="12" t="s">
        <v>3</v>
      </c>
      <c r="H178" s="13"/>
      <c r="I178" s="13"/>
      <c r="J178" s="13"/>
      <c r="K178" s="13"/>
      <c r="L178" s="12" t="s">
        <v>3</v>
      </c>
      <c r="M178" s="13"/>
      <c r="N178" s="13"/>
      <c r="O178" s="12" t="s">
        <v>3</v>
      </c>
      <c r="P178" s="13"/>
      <c r="Q178" s="13"/>
      <c r="R178" s="12" t="s">
        <v>3</v>
      </c>
      <c r="S178" s="12" t="s">
        <v>3</v>
      </c>
      <c r="T178" s="12" t="s">
        <v>3</v>
      </c>
      <c r="U178" s="13"/>
      <c r="V178" s="13"/>
      <c r="W178" s="12" t="s">
        <v>3</v>
      </c>
      <c r="X178" s="13"/>
      <c r="Z178" s="12" t="s">
        <v>3</v>
      </c>
      <c r="AA178" s="12" t="s">
        <v>3</v>
      </c>
    </row>
    <row r="179" ht="22.5" customHeight="1">
      <c r="A179" s="9" t="s">
        <v>177</v>
      </c>
      <c r="B179" s="10">
        <f t="shared" si="15"/>
        <v>2</v>
      </c>
      <c r="C179" s="11">
        <f t="shared" si="16"/>
        <v>2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2" t="s">
        <v>3</v>
      </c>
      <c r="S179" s="13"/>
      <c r="T179" s="13"/>
      <c r="U179" s="13"/>
      <c r="V179" s="13"/>
      <c r="W179" s="13"/>
      <c r="X179" s="12" t="s">
        <v>3</v>
      </c>
    </row>
    <row r="180" ht="22.5" customHeight="1">
      <c r="A180" s="9" t="s">
        <v>178</v>
      </c>
      <c r="B180" s="10">
        <f t="shared" si="15"/>
        <v>2</v>
      </c>
      <c r="C180" s="11">
        <f t="shared" si="16"/>
        <v>2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Z180" s="12" t="s">
        <v>3</v>
      </c>
      <c r="AA180" s="12" t="s">
        <v>3</v>
      </c>
    </row>
    <row r="181" ht="22.5" customHeight="1">
      <c r="A181" s="9" t="s">
        <v>179</v>
      </c>
      <c r="B181" s="10">
        <f t="shared" si="15"/>
        <v>1</v>
      </c>
      <c r="C181" s="11">
        <f t="shared" si="16"/>
        <v>1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2" t="s">
        <v>3</v>
      </c>
      <c r="P181" s="13"/>
      <c r="Q181" s="13"/>
      <c r="R181" s="13"/>
      <c r="S181" s="13"/>
      <c r="T181" s="13"/>
      <c r="U181" s="13"/>
      <c r="V181" s="13"/>
      <c r="W181" s="13"/>
      <c r="X181" s="13"/>
    </row>
    <row r="182" ht="22.5" customHeight="1">
      <c r="A182" s="9" t="s">
        <v>180</v>
      </c>
      <c r="B182" s="10">
        <f t="shared" si="15"/>
        <v>2</v>
      </c>
      <c r="C182" s="11">
        <f t="shared" si="16"/>
        <v>2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2" t="s">
        <v>3</v>
      </c>
      <c r="P182" s="13"/>
      <c r="Q182" s="13"/>
      <c r="R182" s="13"/>
      <c r="S182" s="13"/>
      <c r="T182" s="13"/>
      <c r="U182" s="13"/>
      <c r="V182" s="13"/>
      <c r="W182" s="13"/>
      <c r="X182" s="13"/>
      <c r="Y182" s="12" t="s">
        <v>3</v>
      </c>
    </row>
    <row r="183" ht="22.5" customHeight="1">
      <c r="A183" s="9" t="s">
        <v>181</v>
      </c>
      <c r="B183" s="10">
        <f t="shared" si="15"/>
        <v>9</v>
      </c>
      <c r="C183" s="11">
        <f t="shared" si="16"/>
        <v>9</v>
      </c>
      <c r="D183" s="12" t="s">
        <v>3</v>
      </c>
      <c r="E183" s="12" t="s">
        <v>3</v>
      </c>
      <c r="F183" s="13"/>
      <c r="G183" s="13"/>
      <c r="H183" s="12" t="s">
        <v>3</v>
      </c>
      <c r="I183" s="13"/>
      <c r="J183" s="13"/>
      <c r="K183" s="13"/>
      <c r="L183" s="13"/>
      <c r="M183" s="13"/>
      <c r="N183" s="13"/>
      <c r="O183" s="12" t="s">
        <v>3</v>
      </c>
      <c r="P183" s="13"/>
      <c r="Q183" s="13"/>
      <c r="R183" s="13"/>
      <c r="S183" s="12" t="s">
        <v>3</v>
      </c>
      <c r="T183" s="12" t="s">
        <v>3</v>
      </c>
      <c r="U183" s="13"/>
      <c r="V183" s="13"/>
      <c r="W183" s="13"/>
      <c r="X183" s="13"/>
      <c r="Y183" s="12" t="s">
        <v>3</v>
      </c>
      <c r="Z183" s="12" t="s">
        <v>3</v>
      </c>
      <c r="AB183" s="12" t="s">
        <v>3</v>
      </c>
    </row>
    <row r="184" ht="22.5" customHeight="1">
      <c r="A184" s="9" t="s">
        <v>182</v>
      </c>
      <c r="B184" s="10">
        <f t="shared" si="15"/>
        <v>1</v>
      </c>
      <c r="C184" s="11">
        <f t="shared" si="16"/>
        <v>1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Z184" s="12" t="s">
        <v>3</v>
      </c>
    </row>
    <row r="185" ht="22.5" customHeight="1">
      <c r="A185" s="9" t="s">
        <v>183</v>
      </c>
      <c r="B185" s="10">
        <f t="shared" si="15"/>
        <v>8</v>
      </c>
      <c r="C185" s="11">
        <f t="shared" si="16"/>
        <v>8</v>
      </c>
      <c r="D185" s="12" t="s">
        <v>3</v>
      </c>
      <c r="E185" s="12" t="s">
        <v>3</v>
      </c>
      <c r="F185" s="13"/>
      <c r="G185" s="13"/>
      <c r="H185" s="13"/>
      <c r="I185" s="13"/>
      <c r="J185" s="13"/>
      <c r="K185" s="13"/>
      <c r="L185" s="13"/>
      <c r="M185" s="13"/>
      <c r="N185" s="13"/>
      <c r="O185" s="12" t="s">
        <v>3</v>
      </c>
      <c r="P185" s="13"/>
      <c r="Q185" s="13"/>
      <c r="R185" s="13"/>
      <c r="S185" s="12" t="s">
        <v>3</v>
      </c>
      <c r="T185" s="12" t="s">
        <v>3</v>
      </c>
      <c r="U185" s="13"/>
      <c r="V185" s="13"/>
      <c r="W185" s="13"/>
      <c r="X185" s="13"/>
      <c r="Z185" s="12" t="s">
        <v>3</v>
      </c>
      <c r="AA185" s="12" t="s">
        <v>3</v>
      </c>
      <c r="AB185" s="12" t="s">
        <v>3</v>
      </c>
    </row>
    <row r="186" ht="22.5" customHeight="1">
      <c r="A186" s="9" t="s">
        <v>184</v>
      </c>
      <c r="B186" s="10">
        <f t="shared" si="15"/>
        <v>7</v>
      </c>
      <c r="C186" s="11">
        <f t="shared" si="16"/>
        <v>7</v>
      </c>
      <c r="D186" s="12" t="s">
        <v>3</v>
      </c>
      <c r="E186" s="12" t="s">
        <v>3</v>
      </c>
      <c r="F186" s="13"/>
      <c r="G186" s="13"/>
      <c r="H186" s="13"/>
      <c r="I186" s="13"/>
      <c r="J186" s="13"/>
      <c r="K186" s="13"/>
      <c r="L186" s="13"/>
      <c r="M186" s="13"/>
      <c r="N186" s="13"/>
      <c r="O186" s="12" t="s">
        <v>3</v>
      </c>
      <c r="P186" s="13"/>
      <c r="Q186" s="13"/>
      <c r="R186" s="13"/>
      <c r="S186" s="12" t="s">
        <v>3</v>
      </c>
      <c r="T186" s="12" t="s">
        <v>3</v>
      </c>
      <c r="U186" s="13"/>
      <c r="V186" s="13"/>
      <c r="W186" s="13"/>
      <c r="X186" s="13"/>
      <c r="Z186" s="12" t="s">
        <v>3</v>
      </c>
      <c r="AB186" s="12" t="s">
        <v>3</v>
      </c>
    </row>
    <row r="187" ht="22.5" customHeight="1">
      <c r="A187" s="9" t="s">
        <v>185</v>
      </c>
      <c r="B187" s="10">
        <f t="shared" si="15"/>
        <v>3</v>
      </c>
      <c r="C187" s="11">
        <f t="shared" si="16"/>
        <v>3</v>
      </c>
      <c r="D187" s="12" t="s">
        <v>3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Z187" s="12" t="s">
        <v>3</v>
      </c>
      <c r="AB187" s="12" t="s">
        <v>3</v>
      </c>
    </row>
    <row r="188" ht="22.5" customHeight="1">
      <c r="A188" s="9" t="s">
        <v>186</v>
      </c>
      <c r="B188" s="10">
        <f t="shared" si="15"/>
        <v>6</v>
      </c>
      <c r="C188" s="11">
        <f t="shared" si="16"/>
        <v>6</v>
      </c>
      <c r="D188" s="13"/>
      <c r="E188" s="12" t="s">
        <v>3</v>
      </c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2" t="s">
        <v>3</v>
      </c>
      <c r="U188" s="12" t="s">
        <v>3</v>
      </c>
      <c r="V188" s="13"/>
      <c r="W188" s="13"/>
      <c r="X188" s="13"/>
      <c r="Z188" s="12" t="s">
        <v>3</v>
      </c>
      <c r="AA188" s="12" t="s">
        <v>3</v>
      </c>
      <c r="AB188" s="12" t="s">
        <v>3</v>
      </c>
    </row>
    <row r="189" ht="22.5" customHeight="1">
      <c r="A189" s="14" t="s">
        <v>187</v>
      </c>
      <c r="B189" s="10">
        <f t="shared" si="15"/>
        <v>3</v>
      </c>
      <c r="C189" s="11">
        <f t="shared" si="16"/>
        <v>3</v>
      </c>
      <c r="D189" s="15"/>
      <c r="E189" s="12" t="s">
        <v>3</v>
      </c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2" t="s">
        <v>3</v>
      </c>
      <c r="U189" s="13"/>
      <c r="V189" s="13"/>
      <c r="W189" s="13"/>
      <c r="X189" s="13"/>
      <c r="Z189" s="12" t="s">
        <v>3</v>
      </c>
    </row>
    <row r="190" ht="22.5" customHeight="1">
      <c r="A190" s="14" t="s">
        <v>188</v>
      </c>
      <c r="B190" s="10">
        <f t="shared" si="15"/>
        <v>1</v>
      </c>
      <c r="C190" s="11">
        <f t="shared" si="16"/>
        <v>1</v>
      </c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2" t="s">
        <v>3</v>
      </c>
    </row>
    <row r="191" ht="22.5" customHeight="1">
      <c r="A191" s="14" t="s">
        <v>189</v>
      </c>
      <c r="B191" s="10">
        <f t="shared" si="15"/>
        <v>1</v>
      </c>
      <c r="C191" s="11">
        <f t="shared" si="16"/>
        <v>1</v>
      </c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2" t="s">
        <v>3</v>
      </c>
    </row>
    <row r="192" ht="22.5" customHeight="1">
      <c r="A192" s="14" t="s">
        <v>190</v>
      </c>
      <c r="B192" s="10">
        <f t="shared" si="15"/>
        <v>1</v>
      </c>
      <c r="C192" s="11">
        <f t="shared" si="16"/>
        <v>1</v>
      </c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2" t="s">
        <v>3</v>
      </c>
    </row>
    <row r="193" ht="22.5" customHeight="1">
      <c r="A193" s="14" t="s">
        <v>191</v>
      </c>
      <c r="B193" s="10">
        <f t="shared" si="15"/>
        <v>1</v>
      </c>
      <c r="C193" s="11">
        <f t="shared" si="16"/>
        <v>1</v>
      </c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2" t="s">
        <v>3</v>
      </c>
    </row>
    <row r="194" ht="22.5" customHeight="1">
      <c r="A194" s="14" t="s">
        <v>192</v>
      </c>
      <c r="B194" s="10">
        <f t="shared" si="15"/>
        <v>1</v>
      </c>
      <c r="C194" s="11">
        <f t="shared" si="16"/>
        <v>1</v>
      </c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2" t="s">
        <v>3</v>
      </c>
    </row>
    <row r="195" ht="22.5" customHeight="1">
      <c r="A195" s="14" t="s">
        <v>193</v>
      </c>
      <c r="B195" s="10">
        <f t="shared" si="15"/>
        <v>1</v>
      </c>
      <c r="C195" s="11">
        <f t="shared" si="16"/>
        <v>1</v>
      </c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2" t="s">
        <v>3</v>
      </c>
    </row>
    <row r="196" ht="22.5" customHeight="1">
      <c r="A196" s="14" t="s">
        <v>194</v>
      </c>
      <c r="B196" s="10">
        <f t="shared" si="15"/>
        <v>1</v>
      </c>
      <c r="C196" s="11">
        <f t="shared" si="16"/>
        <v>1</v>
      </c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2" t="s">
        <v>3</v>
      </c>
    </row>
    <row r="197" ht="22.5" customHeight="1">
      <c r="A197" s="7" t="s">
        <v>195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ht="22.5" customHeight="1">
      <c r="A198" s="9" t="s">
        <v>196</v>
      </c>
      <c r="B198" s="10">
        <f t="shared" ref="B198:B214" si="17">C198</f>
        <v>12</v>
      </c>
      <c r="C198" s="11">
        <f t="shared" ref="C198:C214" si="18">COUNTIF(D198:AB198,"X")</f>
        <v>12</v>
      </c>
      <c r="D198" s="12" t="s">
        <v>3</v>
      </c>
      <c r="E198" s="12" t="s">
        <v>3</v>
      </c>
      <c r="F198" s="13"/>
      <c r="G198" s="12" t="s">
        <v>3</v>
      </c>
      <c r="H198" s="12" t="s">
        <v>3</v>
      </c>
      <c r="I198" s="13"/>
      <c r="J198" s="13"/>
      <c r="K198" s="13"/>
      <c r="L198" s="13"/>
      <c r="M198" s="13"/>
      <c r="N198" s="13"/>
      <c r="O198" s="13"/>
      <c r="P198" s="12" t="s">
        <v>3</v>
      </c>
      <c r="Q198" s="12" t="s">
        <v>3</v>
      </c>
      <c r="R198" s="12" t="s">
        <v>3</v>
      </c>
      <c r="S198" s="13"/>
      <c r="T198" s="12" t="s">
        <v>3</v>
      </c>
      <c r="U198" s="13"/>
      <c r="V198" s="12" t="s">
        <v>3</v>
      </c>
      <c r="W198" s="13"/>
      <c r="X198" s="13"/>
      <c r="Y198" s="12" t="s">
        <v>3</v>
      </c>
      <c r="Z198" s="12" t="s">
        <v>3</v>
      </c>
      <c r="AB198" s="12" t="s">
        <v>3</v>
      </c>
    </row>
    <row r="199" ht="22.5" customHeight="1">
      <c r="A199" s="9" t="s">
        <v>197</v>
      </c>
      <c r="B199" s="10">
        <f t="shared" si="17"/>
        <v>2</v>
      </c>
      <c r="C199" s="11">
        <f t="shared" si="18"/>
        <v>2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2" t="s">
        <v>3</v>
      </c>
      <c r="Q199" s="13"/>
      <c r="R199" s="13"/>
      <c r="S199" s="13"/>
      <c r="T199" s="13"/>
      <c r="U199" s="13"/>
      <c r="V199" s="13"/>
      <c r="W199" s="13"/>
      <c r="X199" s="13"/>
      <c r="AA199" s="12" t="s">
        <v>3</v>
      </c>
    </row>
    <row r="200" ht="22.5" customHeight="1">
      <c r="A200" s="9" t="s">
        <v>198</v>
      </c>
      <c r="B200" s="10">
        <f t="shared" si="17"/>
        <v>16</v>
      </c>
      <c r="C200" s="11">
        <f t="shared" si="18"/>
        <v>16</v>
      </c>
      <c r="D200" s="12" t="s">
        <v>3</v>
      </c>
      <c r="E200" s="12" t="s">
        <v>3</v>
      </c>
      <c r="F200" s="13"/>
      <c r="G200" s="13"/>
      <c r="H200" s="12" t="s">
        <v>3</v>
      </c>
      <c r="I200" s="13"/>
      <c r="J200" s="13"/>
      <c r="K200" s="13"/>
      <c r="L200" s="13"/>
      <c r="M200" s="13"/>
      <c r="N200" s="13"/>
      <c r="O200" s="12" t="s">
        <v>3</v>
      </c>
      <c r="P200" s="12" t="s">
        <v>3</v>
      </c>
      <c r="Q200" s="13"/>
      <c r="R200" s="12" t="s">
        <v>3</v>
      </c>
      <c r="S200" s="12" t="s">
        <v>3</v>
      </c>
      <c r="T200" s="12" t="s">
        <v>3</v>
      </c>
      <c r="U200" s="12" t="s">
        <v>3</v>
      </c>
      <c r="V200" s="12" t="s">
        <v>3</v>
      </c>
      <c r="W200" s="12" t="s">
        <v>3</v>
      </c>
      <c r="X200" s="12" t="s">
        <v>3</v>
      </c>
      <c r="Y200" s="12" t="s">
        <v>3</v>
      </c>
      <c r="Z200" s="12" t="s">
        <v>3</v>
      </c>
      <c r="AA200" s="12" t="s">
        <v>3</v>
      </c>
      <c r="AB200" s="12" t="s">
        <v>3</v>
      </c>
    </row>
    <row r="201" ht="22.5" customHeight="1">
      <c r="A201" s="9" t="s">
        <v>199</v>
      </c>
      <c r="B201" s="10">
        <f t="shared" si="17"/>
        <v>4</v>
      </c>
      <c r="C201" s="11">
        <f t="shared" si="18"/>
        <v>4</v>
      </c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2" t="s">
        <v>3</v>
      </c>
      <c r="X201" s="13"/>
      <c r="Z201" s="12" t="s">
        <v>3</v>
      </c>
      <c r="AA201" s="12" t="s">
        <v>3</v>
      </c>
      <c r="AB201" s="12" t="s">
        <v>3</v>
      </c>
    </row>
    <row r="202" ht="22.5" customHeight="1">
      <c r="A202" s="9" t="s">
        <v>200</v>
      </c>
      <c r="B202" s="10">
        <f t="shared" si="17"/>
        <v>1</v>
      </c>
      <c r="C202" s="11">
        <f t="shared" si="18"/>
        <v>1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2" t="s">
        <v>3</v>
      </c>
      <c r="P202" s="13"/>
      <c r="Q202" s="13"/>
      <c r="R202" s="13"/>
      <c r="S202" s="13"/>
      <c r="T202" s="13"/>
      <c r="U202" s="13"/>
      <c r="V202" s="13"/>
      <c r="W202" s="13"/>
      <c r="X202" s="13"/>
    </row>
    <row r="203" ht="22.5" customHeight="1">
      <c r="A203" s="9" t="s">
        <v>201</v>
      </c>
      <c r="B203" s="10">
        <f t="shared" si="17"/>
        <v>5</v>
      </c>
      <c r="C203" s="11">
        <f t="shared" si="18"/>
        <v>5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2" t="s">
        <v>3</v>
      </c>
      <c r="P203" s="13"/>
      <c r="Q203" s="13"/>
      <c r="R203" s="13"/>
      <c r="S203" s="13"/>
      <c r="T203" s="13"/>
      <c r="U203" s="13"/>
      <c r="V203" s="13"/>
      <c r="W203" s="13"/>
      <c r="X203" s="12" t="s">
        <v>3</v>
      </c>
      <c r="Z203" s="12" t="s">
        <v>3</v>
      </c>
      <c r="AA203" s="12" t="s">
        <v>3</v>
      </c>
      <c r="AB203" s="12" t="s">
        <v>3</v>
      </c>
    </row>
    <row r="204" ht="22.5" customHeight="1">
      <c r="A204" s="9" t="s">
        <v>202</v>
      </c>
      <c r="B204" s="10">
        <f t="shared" si="17"/>
        <v>6</v>
      </c>
      <c r="C204" s="11">
        <f t="shared" si="18"/>
        <v>6</v>
      </c>
      <c r="D204" s="12" t="s">
        <v>3</v>
      </c>
      <c r="E204" s="12" t="s">
        <v>3</v>
      </c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2" t="s">
        <v>3</v>
      </c>
      <c r="T204" s="13"/>
      <c r="U204" s="13"/>
      <c r="V204" s="13"/>
      <c r="W204" s="13"/>
      <c r="X204" s="12" t="s">
        <v>3</v>
      </c>
      <c r="AA204" s="12" t="s">
        <v>3</v>
      </c>
      <c r="AB204" s="12" t="s">
        <v>3</v>
      </c>
    </row>
    <row r="205" ht="22.5" customHeight="1">
      <c r="A205" s="9" t="s">
        <v>203</v>
      </c>
      <c r="B205" s="10">
        <f t="shared" si="17"/>
        <v>14</v>
      </c>
      <c r="C205" s="11">
        <f t="shared" si="18"/>
        <v>14</v>
      </c>
      <c r="D205" s="12" t="s">
        <v>3</v>
      </c>
      <c r="E205" s="12" t="s">
        <v>3</v>
      </c>
      <c r="F205" s="12" t="s">
        <v>3</v>
      </c>
      <c r="G205" s="13"/>
      <c r="H205" s="12" t="s">
        <v>3</v>
      </c>
      <c r="I205" s="13"/>
      <c r="J205" s="13"/>
      <c r="K205" s="13"/>
      <c r="L205" s="12" t="s">
        <v>3</v>
      </c>
      <c r="M205" s="12" t="s">
        <v>3</v>
      </c>
      <c r="N205" s="13"/>
      <c r="O205" s="13"/>
      <c r="P205" s="12" t="s">
        <v>3</v>
      </c>
      <c r="Q205" s="13"/>
      <c r="R205" s="12" t="s">
        <v>3</v>
      </c>
      <c r="S205" s="12" t="s">
        <v>3</v>
      </c>
      <c r="T205" s="13"/>
      <c r="U205" s="13"/>
      <c r="V205" s="12" t="s">
        <v>3</v>
      </c>
      <c r="W205" s="12" t="s">
        <v>3</v>
      </c>
      <c r="X205" s="13"/>
      <c r="Z205" s="12" t="s">
        <v>3</v>
      </c>
      <c r="AA205" s="12" t="s">
        <v>3</v>
      </c>
      <c r="AB205" s="12" t="s">
        <v>3</v>
      </c>
    </row>
    <row r="206" ht="22.5" customHeight="1">
      <c r="A206" s="9" t="s">
        <v>204</v>
      </c>
      <c r="B206" s="10">
        <f t="shared" si="17"/>
        <v>1</v>
      </c>
      <c r="C206" s="11">
        <f t="shared" si="18"/>
        <v>1</v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Z206" s="13"/>
      <c r="AB206" s="12" t="s">
        <v>3</v>
      </c>
    </row>
    <row r="207" ht="22.5" customHeight="1">
      <c r="A207" s="9" t="s">
        <v>205</v>
      </c>
      <c r="B207" s="10">
        <f t="shared" si="17"/>
        <v>8</v>
      </c>
      <c r="C207" s="11">
        <f t="shared" si="18"/>
        <v>8</v>
      </c>
      <c r="D207" s="12" t="s">
        <v>3</v>
      </c>
      <c r="E207" s="12" t="s">
        <v>3</v>
      </c>
      <c r="F207" s="13"/>
      <c r="G207" s="13"/>
      <c r="H207" s="12" t="s">
        <v>3</v>
      </c>
      <c r="I207" s="13"/>
      <c r="J207" s="13"/>
      <c r="K207" s="13"/>
      <c r="L207" s="13"/>
      <c r="M207" s="13"/>
      <c r="N207" s="13"/>
      <c r="O207" s="13"/>
      <c r="P207" s="12" t="s">
        <v>3</v>
      </c>
      <c r="Q207" s="13"/>
      <c r="R207" s="13"/>
      <c r="S207" s="13"/>
      <c r="T207" s="13"/>
      <c r="U207" s="13"/>
      <c r="V207" s="12" t="s">
        <v>3</v>
      </c>
      <c r="W207" s="13"/>
      <c r="X207" s="12" t="s">
        <v>3</v>
      </c>
      <c r="Z207" s="12" t="s">
        <v>3</v>
      </c>
      <c r="AB207" s="12" t="s">
        <v>3</v>
      </c>
    </row>
    <row r="208" ht="22.5" customHeight="1">
      <c r="A208" s="9" t="s">
        <v>206</v>
      </c>
      <c r="B208" s="10">
        <f t="shared" si="17"/>
        <v>7</v>
      </c>
      <c r="C208" s="11">
        <f t="shared" si="18"/>
        <v>7</v>
      </c>
      <c r="D208" s="12" t="s">
        <v>3</v>
      </c>
      <c r="E208" s="12" t="s">
        <v>3</v>
      </c>
      <c r="F208" s="13"/>
      <c r="G208" s="13"/>
      <c r="H208" s="13"/>
      <c r="I208" s="13"/>
      <c r="J208" s="13"/>
      <c r="K208" s="13"/>
      <c r="L208" s="12" t="s">
        <v>3</v>
      </c>
      <c r="M208" s="13"/>
      <c r="N208" s="13"/>
      <c r="O208" s="12" t="s">
        <v>3</v>
      </c>
      <c r="P208" s="12" t="s">
        <v>3</v>
      </c>
      <c r="Q208" s="13"/>
      <c r="R208" s="13"/>
      <c r="S208" s="12" t="s">
        <v>3</v>
      </c>
      <c r="T208" s="13"/>
      <c r="U208" s="13"/>
      <c r="V208" s="13"/>
      <c r="W208" s="13"/>
      <c r="X208" s="13"/>
      <c r="AB208" s="12" t="s">
        <v>3</v>
      </c>
    </row>
    <row r="209" ht="22.5" customHeight="1">
      <c r="A209" s="9" t="s">
        <v>207</v>
      </c>
      <c r="B209" s="10">
        <f t="shared" si="17"/>
        <v>2</v>
      </c>
      <c r="C209" s="11">
        <f t="shared" si="18"/>
        <v>2</v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2" t="s">
        <v>3</v>
      </c>
      <c r="R209" s="13"/>
      <c r="S209" s="13"/>
      <c r="T209" s="13"/>
      <c r="U209" s="13"/>
      <c r="V209" s="13"/>
      <c r="W209" s="13"/>
      <c r="X209" s="13"/>
      <c r="AA209" s="12" t="s">
        <v>3</v>
      </c>
    </row>
    <row r="210" ht="22.5" customHeight="1">
      <c r="A210" s="9" t="s">
        <v>208</v>
      </c>
      <c r="B210" s="10">
        <f t="shared" si="17"/>
        <v>4</v>
      </c>
      <c r="C210" s="11">
        <f t="shared" si="18"/>
        <v>4</v>
      </c>
      <c r="D210" s="13"/>
      <c r="E210" s="12" t="s">
        <v>3</v>
      </c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2" t="s">
        <v>3</v>
      </c>
      <c r="X210" s="13"/>
      <c r="Z210" s="12" t="s">
        <v>3</v>
      </c>
      <c r="AB210" s="12" t="s">
        <v>3</v>
      </c>
    </row>
    <row r="211" ht="22.5" customHeight="1">
      <c r="A211" s="9" t="s">
        <v>209</v>
      </c>
      <c r="B211" s="10">
        <f t="shared" si="17"/>
        <v>13</v>
      </c>
      <c r="C211" s="11">
        <f t="shared" si="18"/>
        <v>13</v>
      </c>
      <c r="D211" s="12" t="s">
        <v>3</v>
      </c>
      <c r="E211" s="12" t="s">
        <v>3</v>
      </c>
      <c r="F211" s="13"/>
      <c r="G211" s="13"/>
      <c r="H211" s="12" t="s">
        <v>3</v>
      </c>
      <c r="I211" s="13"/>
      <c r="J211" s="13"/>
      <c r="K211" s="13"/>
      <c r="L211" s="12" t="s">
        <v>3</v>
      </c>
      <c r="M211" s="13"/>
      <c r="N211" s="13"/>
      <c r="O211" s="13"/>
      <c r="P211" s="13"/>
      <c r="Q211" s="13"/>
      <c r="R211" s="12" t="s">
        <v>3</v>
      </c>
      <c r="S211" s="12" t="s">
        <v>3</v>
      </c>
      <c r="T211" s="13"/>
      <c r="U211" s="12" t="s">
        <v>3</v>
      </c>
      <c r="V211" s="12" t="s">
        <v>3</v>
      </c>
      <c r="W211" s="12" t="s">
        <v>3</v>
      </c>
      <c r="X211" s="12" t="s">
        <v>3</v>
      </c>
      <c r="Y211" s="12" t="s">
        <v>3</v>
      </c>
      <c r="Z211" s="12" t="s">
        <v>3</v>
      </c>
      <c r="AB211" s="12" t="s">
        <v>3</v>
      </c>
    </row>
    <row r="212" ht="22.5" customHeight="1">
      <c r="A212" s="14" t="s">
        <v>210</v>
      </c>
      <c r="B212" s="10">
        <f t="shared" si="17"/>
        <v>2</v>
      </c>
      <c r="C212" s="11">
        <f t="shared" si="18"/>
        <v>2</v>
      </c>
      <c r="D212" s="13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3"/>
      <c r="X212" s="13"/>
      <c r="Y212" s="12" t="s">
        <v>3</v>
      </c>
      <c r="Z212" s="12" t="s">
        <v>3</v>
      </c>
    </row>
    <row r="213" ht="22.5" customHeight="1">
      <c r="A213" s="14" t="s">
        <v>211</v>
      </c>
      <c r="B213" s="10">
        <f t="shared" si="17"/>
        <v>4</v>
      </c>
      <c r="C213" s="11">
        <f t="shared" si="18"/>
        <v>4</v>
      </c>
      <c r="D213" s="12" t="s">
        <v>3</v>
      </c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2" t="s">
        <v>3</v>
      </c>
      <c r="X213" s="12" t="s">
        <v>3</v>
      </c>
      <c r="AB213" s="12" t="s">
        <v>3</v>
      </c>
    </row>
    <row r="214" ht="22.5" customHeight="1">
      <c r="A214" s="14" t="s">
        <v>212</v>
      </c>
      <c r="B214" s="10">
        <f t="shared" si="17"/>
        <v>2</v>
      </c>
      <c r="C214" s="11">
        <f t="shared" si="18"/>
        <v>2</v>
      </c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AA214" s="12" t="s">
        <v>3</v>
      </c>
      <c r="AB214" s="12" t="s">
        <v>3</v>
      </c>
    </row>
    <row r="215" ht="22.5" customHeight="1">
      <c r="A215" s="7" t="s">
        <v>213</v>
      </c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ht="22.5" customHeight="1">
      <c r="A216" s="9" t="s">
        <v>214</v>
      </c>
      <c r="B216" s="10">
        <f t="shared" ref="B216:B236" si="19">C216</f>
        <v>16</v>
      </c>
      <c r="C216" s="11">
        <f t="shared" ref="C216:C236" si="20">COUNTIF(D216:AB216,"X")</f>
        <v>16</v>
      </c>
      <c r="D216" s="12" t="s">
        <v>3</v>
      </c>
      <c r="E216" s="12" t="s">
        <v>3</v>
      </c>
      <c r="F216" s="12" t="s">
        <v>3</v>
      </c>
      <c r="G216" s="12" t="s">
        <v>3</v>
      </c>
      <c r="H216" s="12" t="s">
        <v>3</v>
      </c>
      <c r="I216" s="13"/>
      <c r="J216" s="13"/>
      <c r="K216" s="13"/>
      <c r="L216" s="12" t="s">
        <v>3</v>
      </c>
      <c r="M216" s="12" t="s">
        <v>3</v>
      </c>
      <c r="N216" s="13"/>
      <c r="O216" s="12" t="s">
        <v>3</v>
      </c>
      <c r="P216" s="13"/>
      <c r="Q216" s="12" t="s">
        <v>3</v>
      </c>
      <c r="R216" s="13"/>
      <c r="S216" s="12" t="s">
        <v>3</v>
      </c>
      <c r="T216" s="13"/>
      <c r="U216" s="13"/>
      <c r="V216" s="12" t="s">
        <v>3</v>
      </c>
      <c r="W216" s="13"/>
      <c r="X216" s="12" t="s">
        <v>3</v>
      </c>
      <c r="Y216" s="12" t="s">
        <v>3</v>
      </c>
      <c r="Z216" s="12" t="s">
        <v>3</v>
      </c>
      <c r="AA216" s="12" t="s">
        <v>3</v>
      </c>
      <c r="AB216" s="12" t="s">
        <v>3</v>
      </c>
    </row>
    <row r="217" ht="22.5" customHeight="1">
      <c r="A217" s="9" t="s">
        <v>215</v>
      </c>
      <c r="B217" s="10">
        <f t="shared" si="19"/>
        <v>8</v>
      </c>
      <c r="C217" s="11">
        <f t="shared" si="20"/>
        <v>8</v>
      </c>
      <c r="D217" s="12" t="s">
        <v>3</v>
      </c>
      <c r="E217" s="12" t="s">
        <v>3</v>
      </c>
      <c r="F217" s="13"/>
      <c r="G217" s="12" t="s">
        <v>3</v>
      </c>
      <c r="H217" s="13"/>
      <c r="I217" s="13"/>
      <c r="J217" s="13"/>
      <c r="K217" s="13"/>
      <c r="L217" s="12" t="s">
        <v>3</v>
      </c>
      <c r="M217" s="13"/>
      <c r="N217" s="13"/>
      <c r="O217" s="13"/>
      <c r="P217" s="13"/>
      <c r="Q217" s="13"/>
      <c r="R217" s="13"/>
      <c r="S217" s="13"/>
      <c r="T217" s="12" t="s">
        <v>3</v>
      </c>
      <c r="U217" s="13"/>
      <c r="V217" s="13"/>
      <c r="W217" s="13"/>
      <c r="X217" s="13"/>
      <c r="Z217" s="12" t="s">
        <v>3</v>
      </c>
      <c r="AA217" s="12" t="s">
        <v>3</v>
      </c>
      <c r="AB217" s="12" t="s">
        <v>3</v>
      </c>
    </row>
    <row r="218" ht="22.5" customHeight="1">
      <c r="A218" s="9" t="s">
        <v>216</v>
      </c>
      <c r="B218" s="10">
        <f t="shared" si="19"/>
        <v>1</v>
      </c>
      <c r="C218" s="11">
        <f t="shared" si="20"/>
        <v>1</v>
      </c>
      <c r="D218" s="13"/>
      <c r="E218" s="13"/>
      <c r="F218" s="13"/>
      <c r="G218" s="12" t="s">
        <v>3</v>
      </c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ht="22.5" customHeight="1">
      <c r="A219" s="9" t="s">
        <v>217</v>
      </c>
      <c r="B219" s="10">
        <f t="shared" si="19"/>
        <v>11</v>
      </c>
      <c r="C219" s="11">
        <f t="shared" si="20"/>
        <v>11</v>
      </c>
      <c r="D219" s="12" t="s">
        <v>3</v>
      </c>
      <c r="E219" s="12" t="s">
        <v>3</v>
      </c>
      <c r="F219" s="13"/>
      <c r="G219" s="13"/>
      <c r="H219" s="12" t="s">
        <v>3</v>
      </c>
      <c r="I219" s="13"/>
      <c r="J219" s="13"/>
      <c r="K219" s="13"/>
      <c r="L219" s="12" t="s">
        <v>3</v>
      </c>
      <c r="M219" s="13"/>
      <c r="N219" s="13"/>
      <c r="O219" s="13"/>
      <c r="P219" s="13"/>
      <c r="Q219" s="13"/>
      <c r="R219" s="12" t="s">
        <v>3</v>
      </c>
      <c r="S219" s="12" t="s">
        <v>3</v>
      </c>
      <c r="T219" s="12" t="s">
        <v>3</v>
      </c>
      <c r="U219" s="13"/>
      <c r="V219" s="13"/>
      <c r="W219" s="13"/>
      <c r="X219" s="13"/>
      <c r="Y219" s="12" t="s">
        <v>3</v>
      </c>
      <c r="Z219" s="12" t="s">
        <v>3</v>
      </c>
      <c r="AA219" s="12" t="s">
        <v>3</v>
      </c>
      <c r="AB219" s="12" t="s">
        <v>3</v>
      </c>
    </row>
    <row r="220" ht="22.5" customHeight="1">
      <c r="A220" s="9" t="s">
        <v>218</v>
      </c>
      <c r="B220" s="10">
        <f t="shared" si="19"/>
        <v>11</v>
      </c>
      <c r="C220" s="11">
        <f t="shared" si="20"/>
        <v>11</v>
      </c>
      <c r="D220" s="12" t="s">
        <v>3</v>
      </c>
      <c r="E220" s="12" t="s">
        <v>3</v>
      </c>
      <c r="F220" s="13"/>
      <c r="G220" s="13"/>
      <c r="H220" s="13"/>
      <c r="I220" s="13"/>
      <c r="J220" s="13"/>
      <c r="K220" s="13"/>
      <c r="L220" s="12" t="s">
        <v>3</v>
      </c>
      <c r="M220" s="13"/>
      <c r="N220" s="13"/>
      <c r="O220" s="13"/>
      <c r="P220" s="13"/>
      <c r="Q220" s="12" t="s">
        <v>3</v>
      </c>
      <c r="R220" s="13"/>
      <c r="S220" s="12" t="s">
        <v>3</v>
      </c>
      <c r="T220" s="12" t="s">
        <v>3</v>
      </c>
      <c r="U220" s="12" t="s">
        <v>3</v>
      </c>
      <c r="V220" s="13"/>
      <c r="W220" s="13"/>
      <c r="X220" s="12" t="s">
        <v>3</v>
      </c>
      <c r="Z220" s="12" t="s">
        <v>3</v>
      </c>
      <c r="AA220" s="12" t="s">
        <v>3</v>
      </c>
      <c r="AB220" s="12" t="s">
        <v>3</v>
      </c>
    </row>
    <row r="221" ht="22.5" customHeight="1">
      <c r="A221" s="9" t="s">
        <v>219</v>
      </c>
      <c r="B221" s="10">
        <f t="shared" si="19"/>
        <v>1</v>
      </c>
      <c r="C221" s="11">
        <f t="shared" si="20"/>
        <v>1</v>
      </c>
      <c r="D221" s="13"/>
      <c r="E221" s="12" t="s">
        <v>3</v>
      </c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</row>
    <row r="222" ht="22.5" customHeight="1">
      <c r="A222" s="9" t="s">
        <v>220</v>
      </c>
      <c r="B222" s="10">
        <f t="shared" si="19"/>
        <v>5</v>
      </c>
      <c r="C222" s="11">
        <f t="shared" si="20"/>
        <v>5</v>
      </c>
      <c r="D222" s="13"/>
      <c r="E222" s="13"/>
      <c r="F222" s="13"/>
      <c r="G222" s="13"/>
      <c r="H222" s="13"/>
      <c r="I222" s="13"/>
      <c r="J222" s="13"/>
      <c r="K222" s="13"/>
      <c r="L222" s="12" t="s">
        <v>3</v>
      </c>
      <c r="M222" s="13"/>
      <c r="N222" s="13"/>
      <c r="O222" s="13"/>
      <c r="P222" s="13"/>
      <c r="Q222" s="13"/>
      <c r="R222" s="13"/>
      <c r="S222" s="12" t="s">
        <v>3</v>
      </c>
      <c r="T222" s="12" t="s">
        <v>3</v>
      </c>
      <c r="U222" s="13"/>
      <c r="V222" s="13"/>
      <c r="W222" s="13"/>
      <c r="X222" s="13"/>
      <c r="Z222" s="12" t="s">
        <v>3</v>
      </c>
      <c r="AA222" s="12" t="s">
        <v>3</v>
      </c>
    </row>
    <row r="223" ht="22.5" customHeight="1">
      <c r="A223" s="9" t="s">
        <v>221</v>
      </c>
      <c r="B223" s="10">
        <f t="shared" si="19"/>
        <v>2</v>
      </c>
      <c r="C223" s="11">
        <f t="shared" si="20"/>
        <v>2</v>
      </c>
      <c r="D223" s="13"/>
      <c r="E223" s="13"/>
      <c r="F223" s="13"/>
      <c r="G223" s="13"/>
      <c r="H223" s="13"/>
      <c r="I223" s="13"/>
      <c r="J223" s="13"/>
      <c r="K223" s="13"/>
      <c r="L223" s="12" t="s">
        <v>3</v>
      </c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A223" s="12" t="s">
        <v>3</v>
      </c>
    </row>
    <row r="224" ht="22.5" customHeight="1">
      <c r="A224" s="9" t="s">
        <v>222</v>
      </c>
      <c r="B224" s="10">
        <f t="shared" si="19"/>
        <v>1</v>
      </c>
      <c r="C224" s="11">
        <f t="shared" si="20"/>
        <v>1</v>
      </c>
      <c r="D224" s="13"/>
      <c r="E224" s="13"/>
      <c r="F224" s="13"/>
      <c r="G224" s="13"/>
      <c r="H224" s="13"/>
      <c r="I224" s="13"/>
      <c r="J224" s="13"/>
      <c r="K224" s="13"/>
      <c r="L224" s="12" t="s">
        <v>3</v>
      </c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</row>
    <row r="225" ht="22.5" customHeight="1">
      <c r="A225" s="9" t="s">
        <v>223</v>
      </c>
      <c r="B225" s="10">
        <f t="shared" si="19"/>
        <v>12</v>
      </c>
      <c r="C225" s="11">
        <f t="shared" si="20"/>
        <v>12</v>
      </c>
      <c r="D225" s="12" t="s">
        <v>3</v>
      </c>
      <c r="E225" s="12" t="s">
        <v>3</v>
      </c>
      <c r="F225" s="13"/>
      <c r="G225" s="12" t="s">
        <v>3</v>
      </c>
      <c r="H225" s="12" t="s">
        <v>3</v>
      </c>
      <c r="I225" s="13"/>
      <c r="J225" s="13"/>
      <c r="K225" s="13"/>
      <c r="L225" s="12" t="s">
        <v>3</v>
      </c>
      <c r="M225" s="13"/>
      <c r="N225" s="13"/>
      <c r="O225" s="13"/>
      <c r="P225" s="13"/>
      <c r="Q225" s="12" t="s">
        <v>3</v>
      </c>
      <c r="R225" s="13"/>
      <c r="S225" s="12" t="s">
        <v>3</v>
      </c>
      <c r="T225" s="13"/>
      <c r="U225" s="13"/>
      <c r="V225" s="12" t="s">
        <v>3</v>
      </c>
      <c r="W225" s="13"/>
      <c r="X225" s="12" t="s">
        <v>3</v>
      </c>
      <c r="Z225" s="12" t="s">
        <v>3</v>
      </c>
      <c r="AA225" s="12" t="s">
        <v>3</v>
      </c>
      <c r="AB225" s="12" t="s">
        <v>3</v>
      </c>
    </row>
    <row r="226" ht="22.5" customHeight="1">
      <c r="A226" s="9" t="s">
        <v>224</v>
      </c>
      <c r="B226" s="10">
        <f t="shared" si="19"/>
        <v>4</v>
      </c>
      <c r="C226" s="11">
        <f t="shared" si="20"/>
        <v>4</v>
      </c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2" t="s">
        <v>3</v>
      </c>
      <c r="P226" s="13"/>
      <c r="Q226" s="13"/>
      <c r="R226" s="13"/>
      <c r="S226" s="13"/>
      <c r="T226" s="13"/>
      <c r="U226" s="13"/>
      <c r="V226" s="13"/>
      <c r="W226" s="13"/>
      <c r="X226" s="13"/>
      <c r="Z226" s="12" t="s">
        <v>3</v>
      </c>
      <c r="AA226" s="12" t="s">
        <v>3</v>
      </c>
      <c r="AB226" s="12" t="s">
        <v>3</v>
      </c>
    </row>
    <row r="227" ht="22.5" customHeight="1">
      <c r="A227" s="14" t="s">
        <v>225</v>
      </c>
      <c r="B227" s="10">
        <f t="shared" si="19"/>
        <v>1</v>
      </c>
      <c r="C227" s="11">
        <f t="shared" si="20"/>
        <v>1</v>
      </c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2" t="s">
        <v>3</v>
      </c>
    </row>
    <row r="228" ht="22.5" customHeight="1">
      <c r="A228" s="14" t="s">
        <v>226</v>
      </c>
      <c r="B228" s="10">
        <f t="shared" si="19"/>
        <v>1</v>
      </c>
      <c r="C228" s="11">
        <f t="shared" si="20"/>
        <v>1</v>
      </c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Z228" s="12" t="s">
        <v>3</v>
      </c>
    </row>
    <row r="229" ht="22.5" customHeight="1">
      <c r="A229" s="14" t="s">
        <v>227</v>
      </c>
      <c r="B229" s="10">
        <f t="shared" si="19"/>
        <v>1</v>
      </c>
      <c r="C229" s="11">
        <f t="shared" si="20"/>
        <v>1</v>
      </c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Z229" s="12" t="s">
        <v>3</v>
      </c>
    </row>
    <row r="230" ht="22.5" customHeight="1">
      <c r="A230" s="14" t="s">
        <v>228</v>
      </c>
      <c r="B230" s="10">
        <f t="shared" si="19"/>
        <v>1</v>
      </c>
      <c r="C230" s="11">
        <f t="shared" si="20"/>
        <v>1</v>
      </c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Z230" s="12" t="s">
        <v>3</v>
      </c>
    </row>
    <row r="231" ht="22.5" customHeight="1">
      <c r="A231" s="14" t="s">
        <v>229</v>
      </c>
      <c r="B231" s="10">
        <f t="shared" si="19"/>
        <v>1</v>
      </c>
      <c r="C231" s="11">
        <f t="shared" si="20"/>
        <v>1</v>
      </c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Z231" s="12" t="s">
        <v>3</v>
      </c>
    </row>
    <row r="232" ht="22.5" customHeight="1">
      <c r="A232" s="14" t="s">
        <v>230</v>
      </c>
      <c r="B232" s="10">
        <f t="shared" si="19"/>
        <v>1</v>
      </c>
      <c r="C232" s="11">
        <f t="shared" si="20"/>
        <v>1</v>
      </c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Z232" s="15"/>
      <c r="AA232" s="12" t="s">
        <v>3</v>
      </c>
    </row>
    <row r="233" ht="22.5" customHeight="1">
      <c r="A233" s="14" t="s">
        <v>231</v>
      </c>
      <c r="B233" s="10">
        <f t="shared" si="19"/>
        <v>2</v>
      </c>
      <c r="C233" s="11">
        <f t="shared" si="20"/>
        <v>2</v>
      </c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Z233" s="15"/>
      <c r="AA233" s="12" t="s">
        <v>3</v>
      </c>
      <c r="AB233" s="12" t="s">
        <v>3</v>
      </c>
    </row>
    <row r="234" ht="22.5" customHeight="1">
      <c r="A234" s="14" t="s">
        <v>232</v>
      </c>
      <c r="B234" s="10">
        <f t="shared" si="19"/>
        <v>1</v>
      </c>
      <c r="C234" s="11">
        <f t="shared" si="20"/>
        <v>1</v>
      </c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Z234" s="15"/>
      <c r="AA234" s="15"/>
      <c r="AB234" s="12" t="s">
        <v>3</v>
      </c>
    </row>
    <row r="235" ht="22.5" customHeight="1">
      <c r="A235" s="14" t="s">
        <v>233</v>
      </c>
      <c r="B235" s="10">
        <f t="shared" si="19"/>
        <v>1</v>
      </c>
      <c r="C235" s="11">
        <f t="shared" si="20"/>
        <v>1</v>
      </c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Z235" s="15"/>
      <c r="AA235" s="15"/>
      <c r="AB235" s="12" t="s">
        <v>3</v>
      </c>
    </row>
    <row r="236" ht="22.5" customHeight="1">
      <c r="A236" s="14" t="s">
        <v>234</v>
      </c>
      <c r="B236" s="10">
        <f t="shared" si="19"/>
        <v>1</v>
      </c>
      <c r="C236" s="11">
        <f t="shared" si="20"/>
        <v>1</v>
      </c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Z236" s="15"/>
      <c r="AA236" s="15"/>
      <c r="AB236" s="12" t="s">
        <v>3</v>
      </c>
    </row>
    <row r="237" ht="22.5" customHeight="1">
      <c r="A237" s="7" t="s">
        <v>235</v>
      </c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ht="22.5" customHeight="1">
      <c r="A238" s="9" t="s">
        <v>236</v>
      </c>
      <c r="B238" s="10">
        <f t="shared" ref="B238:B265" si="21">C238</f>
        <v>1</v>
      </c>
      <c r="C238" s="11">
        <f t="shared" ref="C238:C265" si="22">COUNTIF(D238:AB238,"X")</f>
        <v>1</v>
      </c>
      <c r="D238" s="13"/>
      <c r="E238" s="13"/>
      <c r="F238" s="13"/>
      <c r="G238" s="13"/>
      <c r="H238" s="13"/>
      <c r="I238" s="13"/>
      <c r="J238" s="13"/>
      <c r="K238" s="13"/>
      <c r="L238" s="12" t="s">
        <v>3</v>
      </c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 ht="22.5" customHeight="1">
      <c r="A239" s="9" t="s">
        <v>237</v>
      </c>
      <c r="B239" s="10">
        <f t="shared" si="21"/>
        <v>1</v>
      </c>
      <c r="C239" s="11">
        <f t="shared" si="22"/>
        <v>1</v>
      </c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B239" s="12" t="s">
        <v>3</v>
      </c>
    </row>
    <row r="240" ht="22.5" customHeight="1">
      <c r="A240" s="9" t="s">
        <v>238</v>
      </c>
      <c r="B240" s="10">
        <f t="shared" si="21"/>
        <v>3</v>
      </c>
      <c r="C240" s="11">
        <f t="shared" si="22"/>
        <v>3</v>
      </c>
      <c r="D240" s="13"/>
      <c r="E240" s="13"/>
      <c r="F240" s="13"/>
      <c r="G240" s="13"/>
      <c r="H240" s="12" t="s">
        <v>3</v>
      </c>
      <c r="I240" s="13"/>
      <c r="J240" s="13"/>
      <c r="K240" s="13"/>
      <c r="L240" s="12" t="s">
        <v>3</v>
      </c>
      <c r="M240" s="13"/>
      <c r="N240" s="13"/>
      <c r="O240" s="13"/>
      <c r="P240" s="12" t="s">
        <v>3</v>
      </c>
      <c r="Q240" s="13"/>
      <c r="R240" s="13"/>
      <c r="S240" s="13"/>
      <c r="T240" s="13"/>
      <c r="U240" s="13"/>
      <c r="V240" s="13"/>
      <c r="W240" s="13"/>
      <c r="X240" s="13"/>
    </row>
    <row r="241" ht="22.5" customHeight="1">
      <c r="A241" s="9" t="s">
        <v>239</v>
      </c>
      <c r="B241" s="10">
        <f t="shared" si="21"/>
        <v>1</v>
      </c>
      <c r="C241" s="11">
        <f t="shared" si="22"/>
        <v>1</v>
      </c>
      <c r="D241" s="13"/>
      <c r="E241" s="13"/>
      <c r="F241" s="13"/>
      <c r="G241" s="12" t="s">
        <v>3</v>
      </c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</row>
    <row r="242" ht="22.5" customHeight="1">
      <c r="A242" s="9" t="s">
        <v>240</v>
      </c>
      <c r="B242" s="10">
        <f t="shared" si="21"/>
        <v>1</v>
      </c>
      <c r="C242" s="11">
        <f t="shared" si="22"/>
        <v>1</v>
      </c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2" t="s">
        <v>3</v>
      </c>
    </row>
    <row r="243" ht="22.5" customHeight="1">
      <c r="A243" s="9" t="s">
        <v>241</v>
      </c>
      <c r="B243" s="10">
        <f t="shared" si="21"/>
        <v>2</v>
      </c>
      <c r="C243" s="11">
        <f t="shared" si="22"/>
        <v>2</v>
      </c>
      <c r="D243" s="13"/>
      <c r="E243" s="13"/>
      <c r="F243" s="13"/>
      <c r="G243" s="13"/>
      <c r="H243" s="13"/>
      <c r="I243" s="13"/>
      <c r="J243" s="13"/>
      <c r="K243" s="13"/>
      <c r="L243" s="12" t="s">
        <v>3</v>
      </c>
      <c r="M243" s="13"/>
      <c r="N243" s="13"/>
      <c r="O243" s="13"/>
      <c r="P243" s="12" t="s">
        <v>3</v>
      </c>
      <c r="Q243" s="13"/>
      <c r="R243" s="13"/>
      <c r="S243" s="13"/>
      <c r="T243" s="13"/>
      <c r="U243" s="13"/>
      <c r="V243" s="13"/>
      <c r="W243" s="13"/>
      <c r="X243" s="13"/>
    </row>
    <row r="244" ht="22.5" customHeight="1">
      <c r="A244" s="9" t="s">
        <v>242</v>
      </c>
      <c r="B244" s="10">
        <f t="shared" si="21"/>
        <v>6</v>
      </c>
      <c r="C244" s="11">
        <f t="shared" si="22"/>
        <v>6</v>
      </c>
      <c r="D244" s="12" t="s">
        <v>3</v>
      </c>
      <c r="E244" s="12" t="s">
        <v>3</v>
      </c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2" t="s">
        <v>3</v>
      </c>
      <c r="R244" s="13"/>
      <c r="S244" s="13"/>
      <c r="T244" s="13"/>
      <c r="U244" s="13"/>
      <c r="V244" s="12" t="s">
        <v>3</v>
      </c>
      <c r="W244" s="13"/>
      <c r="X244" s="13"/>
      <c r="AA244" s="12" t="s">
        <v>3</v>
      </c>
      <c r="AB244" s="12" t="s">
        <v>3</v>
      </c>
    </row>
    <row r="245" ht="22.5" customHeight="1">
      <c r="A245" s="9" t="s">
        <v>243</v>
      </c>
      <c r="B245" s="10">
        <f t="shared" si="21"/>
        <v>3</v>
      </c>
      <c r="C245" s="11">
        <f t="shared" si="22"/>
        <v>3</v>
      </c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2" t="s">
        <v>3</v>
      </c>
      <c r="P245" s="13"/>
      <c r="Q245" s="13"/>
      <c r="R245" s="13"/>
      <c r="S245" s="13"/>
      <c r="T245" s="13"/>
      <c r="U245" s="13"/>
      <c r="V245" s="13"/>
      <c r="W245" s="13"/>
      <c r="X245" s="13"/>
      <c r="Z245" s="12" t="s">
        <v>3</v>
      </c>
      <c r="AB245" s="12" t="s">
        <v>3</v>
      </c>
    </row>
    <row r="246" ht="22.5" customHeight="1">
      <c r="A246" s="9" t="s">
        <v>244</v>
      </c>
      <c r="B246" s="10">
        <f t="shared" si="21"/>
        <v>3</v>
      </c>
      <c r="C246" s="11">
        <f t="shared" si="22"/>
        <v>3</v>
      </c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2" t="s">
        <v>3</v>
      </c>
      <c r="P246" s="13"/>
      <c r="Q246" s="13"/>
      <c r="R246" s="13"/>
      <c r="S246" s="13"/>
      <c r="T246" s="13"/>
      <c r="U246" s="13"/>
      <c r="V246" s="13"/>
      <c r="W246" s="13"/>
      <c r="X246" s="13"/>
      <c r="Z246" s="12" t="s">
        <v>3</v>
      </c>
      <c r="AB246" s="12" t="s">
        <v>3</v>
      </c>
    </row>
    <row r="247" ht="22.5" customHeight="1">
      <c r="A247" s="9" t="s">
        <v>245</v>
      </c>
      <c r="B247" s="10">
        <f t="shared" si="21"/>
        <v>1</v>
      </c>
      <c r="C247" s="11">
        <f t="shared" si="22"/>
        <v>1</v>
      </c>
      <c r="D247" s="13"/>
      <c r="E247" s="13"/>
      <c r="F247" s="13"/>
      <c r="G247" s="13"/>
      <c r="H247" s="13"/>
      <c r="I247" s="13"/>
      <c r="J247" s="13"/>
      <c r="K247" s="13"/>
      <c r="L247" s="12" t="s">
        <v>3</v>
      </c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</row>
    <row r="248" ht="22.5" customHeight="1">
      <c r="A248" s="9" t="s">
        <v>246</v>
      </c>
      <c r="B248" s="10">
        <f t="shared" si="21"/>
        <v>2</v>
      </c>
      <c r="C248" s="11">
        <f t="shared" si="22"/>
        <v>2</v>
      </c>
      <c r="D248" s="13"/>
      <c r="E248" s="13"/>
      <c r="F248" s="13"/>
      <c r="G248" s="13"/>
      <c r="H248" s="12" t="s">
        <v>3</v>
      </c>
      <c r="I248" s="13"/>
      <c r="J248" s="13"/>
      <c r="K248" s="13"/>
      <c r="L248" s="12" t="s">
        <v>3</v>
      </c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</row>
    <row r="249" ht="22.5" customHeight="1">
      <c r="A249" s="9" t="s">
        <v>247</v>
      </c>
      <c r="B249" s="10">
        <f t="shared" si="21"/>
        <v>1</v>
      </c>
      <c r="C249" s="11">
        <f t="shared" si="22"/>
        <v>1</v>
      </c>
      <c r="D249" s="13"/>
      <c r="E249" s="13"/>
      <c r="F249" s="13"/>
      <c r="G249" s="13"/>
      <c r="H249" s="13"/>
      <c r="I249" s="12" t="s">
        <v>3</v>
      </c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</row>
    <row r="250" ht="22.5" customHeight="1">
      <c r="A250" s="9" t="s">
        <v>248</v>
      </c>
      <c r="B250" s="10">
        <f t="shared" si="21"/>
        <v>3</v>
      </c>
      <c r="C250" s="11">
        <f t="shared" si="22"/>
        <v>3</v>
      </c>
      <c r="D250" s="12" t="s">
        <v>3</v>
      </c>
      <c r="E250" s="13"/>
      <c r="F250" s="13"/>
      <c r="G250" s="13"/>
      <c r="H250" s="13"/>
      <c r="I250" s="13"/>
      <c r="J250" s="13"/>
      <c r="K250" s="13"/>
      <c r="L250" s="12" t="s">
        <v>3</v>
      </c>
      <c r="M250" s="13"/>
      <c r="N250" s="13"/>
      <c r="O250" s="13"/>
      <c r="P250" s="13"/>
      <c r="Q250" s="13"/>
      <c r="R250" s="13"/>
      <c r="S250" s="13"/>
      <c r="T250" s="13"/>
      <c r="U250" s="13"/>
      <c r="V250" s="12" t="s">
        <v>3</v>
      </c>
      <c r="W250" s="13"/>
      <c r="X250" s="13"/>
    </row>
    <row r="251" ht="22.5" customHeight="1">
      <c r="A251" s="9" t="s">
        <v>249</v>
      </c>
      <c r="B251" s="10">
        <f t="shared" si="21"/>
        <v>1</v>
      </c>
      <c r="C251" s="11">
        <f t="shared" si="22"/>
        <v>1</v>
      </c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2" t="s">
        <v>3</v>
      </c>
      <c r="X251" s="13"/>
    </row>
    <row r="252" ht="22.5" customHeight="1">
      <c r="A252" s="9" t="s">
        <v>250</v>
      </c>
      <c r="B252" s="10">
        <f t="shared" si="21"/>
        <v>1</v>
      </c>
      <c r="C252" s="11">
        <f t="shared" si="22"/>
        <v>1</v>
      </c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2" t="s">
        <v>3</v>
      </c>
      <c r="R252" s="13"/>
      <c r="S252" s="13"/>
      <c r="T252" s="13"/>
      <c r="U252" s="13"/>
      <c r="V252" s="13"/>
      <c r="W252" s="13"/>
      <c r="X252" s="13"/>
    </row>
    <row r="253" ht="22.5" customHeight="1">
      <c r="A253" s="9" t="s">
        <v>251</v>
      </c>
      <c r="B253" s="10">
        <f t="shared" si="21"/>
        <v>1</v>
      </c>
      <c r="C253" s="11">
        <f t="shared" si="22"/>
        <v>1</v>
      </c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2" t="s">
        <v>3</v>
      </c>
      <c r="R253" s="13"/>
      <c r="S253" s="13"/>
      <c r="T253" s="13"/>
      <c r="U253" s="13"/>
      <c r="V253" s="13"/>
      <c r="W253" s="13"/>
      <c r="X253" s="13"/>
    </row>
    <row r="254" ht="22.5" customHeight="1">
      <c r="A254" s="9" t="s">
        <v>252</v>
      </c>
      <c r="B254" s="10">
        <f t="shared" si="21"/>
        <v>9</v>
      </c>
      <c r="C254" s="11">
        <f t="shared" si="22"/>
        <v>9</v>
      </c>
      <c r="D254" s="12" t="s">
        <v>3</v>
      </c>
      <c r="E254" s="13"/>
      <c r="F254" s="13"/>
      <c r="G254" s="12" t="s">
        <v>3</v>
      </c>
      <c r="H254" s="12" t="s">
        <v>3</v>
      </c>
      <c r="I254" s="12" t="s">
        <v>3</v>
      </c>
      <c r="J254" s="13"/>
      <c r="K254" s="13"/>
      <c r="L254" s="12" t="s">
        <v>3</v>
      </c>
      <c r="M254" s="12" t="s">
        <v>3</v>
      </c>
      <c r="N254" s="13"/>
      <c r="O254" s="13"/>
      <c r="P254" s="13"/>
      <c r="Q254" s="13"/>
      <c r="R254" s="12" t="s">
        <v>3</v>
      </c>
      <c r="S254" s="13"/>
      <c r="T254" s="13"/>
      <c r="U254" s="13"/>
      <c r="V254" s="12" t="s">
        <v>3</v>
      </c>
      <c r="W254" s="13"/>
      <c r="X254" s="13"/>
      <c r="Z254" s="12" t="s">
        <v>3</v>
      </c>
    </row>
    <row r="255" ht="22.5" customHeight="1">
      <c r="A255" s="9" t="s">
        <v>253</v>
      </c>
      <c r="B255" s="10">
        <f t="shared" si="21"/>
        <v>4</v>
      </c>
      <c r="C255" s="11">
        <f t="shared" si="22"/>
        <v>4</v>
      </c>
      <c r="D255" s="12" t="s">
        <v>3</v>
      </c>
      <c r="E255" s="13"/>
      <c r="F255" s="13"/>
      <c r="G255" s="13"/>
      <c r="H255" s="13"/>
      <c r="I255" s="13"/>
      <c r="J255" s="13"/>
      <c r="K255" s="13"/>
      <c r="L255" s="12" t="s">
        <v>3</v>
      </c>
      <c r="M255" s="13"/>
      <c r="N255" s="13"/>
      <c r="O255" s="13"/>
      <c r="P255" s="12" t="s">
        <v>3</v>
      </c>
      <c r="Q255" s="13"/>
      <c r="R255" s="13"/>
      <c r="S255" s="13"/>
      <c r="T255" s="13"/>
      <c r="U255" s="13"/>
      <c r="V255" s="13"/>
      <c r="W255" s="13"/>
      <c r="X255" s="13"/>
      <c r="Z255" s="12" t="s">
        <v>3</v>
      </c>
    </row>
    <row r="256" ht="22.5" customHeight="1">
      <c r="A256" s="9" t="s">
        <v>254</v>
      </c>
      <c r="B256" s="10">
        <f t="shared" si="21"/>
        <v>1</v>
      </c>
      <c r="C256" s="11">
        <f t="shared" si="22"/>
        <v>1</v>
      </c>
      <c r="D256" s="13"/>
      <c r="E256" s="13"/>
      <c r="F256" s="13"/>
      <c r="G256" s="13"/>
      <c r="H256" s="12" t="s">
        <v>3</v>
      </c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</row>
    <row r="257" ht="22.5" customHeight="1">
      <c r="A257" s="9" t="s">
        <v>255</v>
      </c>
      <c r="B257" s="10">
        <f t="shared" si="21"/>
        <v>3</v>
      </c>
      <c r="C257" s="11">
        <f t="shared" si="22"/>
        <v>3</v>
      </c>
      <c r="D257" s="13"/>
      <c r="E257" s="12" t="s">
        <v>3</v>
      </c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2" t="s">
        <v>3</v>
      </c>
      <c r="R257" s="13"/>
      <c r="S257" s="13"/>
      <c r="T257" s="13"/>
      <c r="U257" s="13"/>
      <c r="V257" s="13"/>
      <c r="W257" s="13"/>
      <c r="X257" s="13"/>
      <c r="Z257" s="12" t="s">
        <v>3</v>
      </c>
    </row>
    <row r="258" ht="22.5" customHeight="1">
      <c r="A258" s="9" t="s">
        <v>256</v>
      </c>
      <c r="B258" s="10">
        <f t="shared" si="21"/>
        <v>1</v>
      </c>
      <c r="C258" s="11">
        <f t="shared" si="22"/>
        <v>1</v>
      </c>
      <c r="D258" s="12" t="s">
        <v>3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</row>
    <row r="259" ht="22.5" customHeight="1">
      <c r="A259" s="9" t="s">
        <v>257</v>
      </c>
      <c r="B259" s="10">
        <f t="shared" si="21"/>
        <v>1</v>
      </c>
      <c r="C259" s="11">
        <f t="shared" si="22"/>
        <v>1</v>
      </c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2" t="s">
        <v>3</v>
      </c>
      <c r="X259" s="13"/>
    </row>
    <row r="260" ht="22.5" customHeight="1">
      <c r="A260" s="9" t="s">
        <v>258</v>
      </c>
      <c r="B260" s="10">
        <f t="shared" si="21"/>
        <v>3</v>
      </c>
      <c r="C260" s="11">
        <f t="shared" si="22"/>
        <v>3</v>
      </c>
      <c r="D260" s="13"/>
      <c r="E260" s="13"/>
      <c r="F260" s="13"/>
      <c r="G260" s="13"/>
      <c r="H260" s="12" t="s">
        <v>3</v>
      </c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2" t="s">
        <v>3</v>
      </c>
      <c r="T260" s="13"/>
      <c r="U260" s="13"/>
      <c r="V260" s="13"/>
      <c r="W260" s="13"/>
      <c r="X260" s="13"/>
      <c r="Z260" s="12" t="s">
        <v>3</v>
      </c>
    </row>
    <row r="261" ht="22.5" customHeight="1">
      <c r="A261" s="9" t="s">
        <v>259</v>
      </c>
      <c r="B261" s="10">
        <f t="shared" si="21"/>
        <v>1</v>
      </c>
      <c r="C261" s="11">
        <f t="shared" si="22"/>
        <v>1</v>
      </c>
      <c r="D261" s="13"/>
      <c r="E261" s="13"/>
      <c r="F261" s="13"/>
      <c r="G261" s="13"/>
      <c r="H261" s="13"/>
      <c r="I261" s="13"/>
      <c r="J261" s="13"/>
      <c r="K261" s="13"/>
      <c r="L261" s="12" t="s">
        <v>3</v>
      </c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</row>
    <row r="262" ht="22.5" customHeight="1">
      <c r="A262" s="9" t="s">
        <v>260</v>
      </c>
      <c r="B262" s="10">
        <f t="shared" si="21"/>
        <v>5</v>
      </c>
      <c r="C262" s="11">
        <f t="shared" si="22"/>
        <v>5</v>
      </c>
      <c r="D262" s="13"/>
      <c r="E262" s="13"/>
      <c r="F262" s="13"/>
      <c r="G262" s="13"/>
      <c r="H262" s="12" t="s">
        <v>3</v>
      </c>
      <c r="I262" s="12" t="s">
        <v>3</v>
      </c>
      <c r="J262" s="13"/>
      <c r="K262" s="13"/>
      <c r="L262" s="13"/>
      <c r="M262" s="13"/>
      <c r="N262" s="13"/>
      <c r="O262" s="13"/>
      <c r="P262" s="12" t="s">
        <v>3</v>
      </c>
      <c r="Q262" s="13"/>
      <c r="R262" s="12" t="s">
        <v>3</v>
      </c>
      <c r="S262" s="13"/>
      <c r="T262" s="13"/>
      <c r="U262" s="13"/>
      <c r="V262" s="13"/>
      <c r="W262" s="13"/>
      <c r="X262" s="13"/>
      <c r="Z262" s="12" t="s">
        <v>3</v>
      </c>
    </row>
    <row r="263" ht="22.5" customHeight="1">
      <c r="A263" s="9" t="s">
        <v>261</v>
      </c>
      <c r="B263" s="10">
        <f t="shared" si="21"/>
        <v>4</v>
      </c>
      <c r="C263" s="11">
        <f t="shared" si="22"/>
        <v>4</v>
      </c>
      <c r="D263" s="13"/>
      <c r="E263" s="13"/>
      <c r="F263" s="13"/>
      <c r="G263" s="13"/>
      <c r="H263" s="12" t="s">
        <v>3</v>
      </c>
      <c r="I263" s="13"/>
      <c r="J263" s="13"/>
      <c r="K263" s="13"/>
      <c r="L263" s="13"/>
      <c r="M263" s="13"/>
      <c r="N263" s="13"/>
      <c r="O263" s="13"/>
      <c r="P263" s="12" t="s">
        <v>3</v>
      </c>
      <c r="Q263" s="13"/>
      <c r="R263" s="12" t="s">
        <v>3</v>
      </c>
      <c r="S263" s="13"/>
      <c r="T263" s="13"/>
      <c r="U263" s="13"/>
      <c r="V263" s="13"/>
      <c r="W263" s="13"/>
      <c r="X263" s="13"/>
      <c r="Z263" s="12" t="s">
        <v>3</v>
      </c>
    </row>
    <row r="264" ht="22.5" customHeight="1">
      <c r="A264" s="16" t="s">
        <v>262</v>
      </c>
      <c r="B264" s="10">
        <f t="shared" si="21"/>
        <v>8</v>
      </c>
      <c r="C264" s="11">
        <f t="shared" si="22"/>
        <v>8</v>
      </c>
      <c r="D264" s="12" t="s">
        <v>3</v>
      </c>
      <c r="E264" s="12" t="s">
        <v>3</v>
      </c>
      <c r="F264" s="13"/>
      <c r="G264" s="12" t="s">
        <v>3</v>
      </c>
      <c r="H264" s="13"/>
      <c r="I264" s="13"/>
      <c r="J264" s="13"/>
      <c r="K264" s="13"/>
      <c r="L264" s="12" t="s">
        <v>3</v>
      </c>
      <c r="M264" s="13"/>
      <c r="N264" s="13"/>
      <c r="O264" s="13"/>
      <c r="P264" s="13"/>
      <c r="Q264" s="12" t="s">
        <v>3</v>
      </c>
      <c r="R264" s="13"/>
      <c r="S264" s="13"/>
      <c r="T264" s="13"/>
      <c r="U264" s="13"/>
      <c r="V264" s="13"/>
      <c r="W264" s="13"/>
      <c r="X264" s="12" t="s">
        <v>3</v>
      </c>
      <c r="Z264" s="12" t="s">
        <v>3</v>
      </c>
      <c r="AA264" s="12" t="s">
        <v>3</v>
      </c>
    </row>
    <row r="265" ht="22.5" customHeight="1">
      <c r="A265" s="14" t="s">
        <v>263</v>
      </c>
      <c r="B265" s="10">
        <f t="shared" si="21"/>
        <v>1</v>
      </c>
      <c r="C265" s="11">
        <f t="shared" si="22"/>
        <v>1</v>
      </c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Z265" s="12" t="s">
        <v>3</v>
      </c>
    </row>
    <row r="266" ht="22.5" customHeight="1">
      <c r="A266" s="14" t="s">
        <v>264</v>
      </c>
      <c r="B266" s="17">
        <v>1.0</v>
      </c>
      <c r="C266" s="7">
        <v>1.0</v>
      </c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Z266" s="12" t="s">
        <v>3</v>
      </c>
    </row>
    <row r="267" ht="22.5" customHeight="1">
      <c r="A267" s="14" t="s">
        <v>265</v>
      </c>
      <c r="B267" s="17">
        <v>1.0</v>
      </c>
      <c r="C267" s="7">
        <v>1.0</v>
      </c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Z267" s="12" t="s">
        <v>3</v>
      </c>
    </row>
    <row r="268" ht="22.5" customHeight="1">
      <c r="A268" s="14" t="s">
        <v>266</v>
      </c>
      <c r="B268" s="17">
        <v>1.0</v>
      </c>
      <c r="C268" s="7">
        <v>1.0</v>
      </c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Z268" s="12" t="s">
        <v>3</v>
      </c>
    </row>
    <row r="269" ht="22.5" customHeight="1">
      <c r="A269" s="14" t="s">
        <v>267</v>
      </c>
      <c r="B269" s="17">
        <v>1.0</v>
      </c>
      <c r="C269" s="7">
        <v>1.0</v>
      </c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Z269" s="12" t="s">
        <v>3</v>
      </c>
    </row>
    <row r="270" ht="22.5" customHeight="1">
      <c r="A270" s="14" t="s">
        <v>268</v>
      </c>
      <c r="B270" s="17">
        <v>1.0</v>
      </c>
      <c r="C270" s="7">
        <v>1.0</v>
      </c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Z270" s="12" t="s">
        <v>3</v>
      </c>
      <c r="AA270" s="12" t="s">
        <v>3</v>
      </c>
      <c r="AB270" s="12" t="s">
        <v>3</v>
      </c>
    </row>
    <row r="271" ht="22.5" customHeight="1">
      <c r="A271" s="14" t="s">
        <v>269</v>
      </c>
      <c r="B271" s="17">
        <v>1.0</v>
      </c>
      <c r="C271" s="7">
        <v>1.0</v>
      </c>
      <c r="D271" s="12" t="s">
        <v>3</v>
      </c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Z271" s="12" t="s">
        <v>3</v>
      </c>
      <c r="AA271" s="12" t="s">
        <v>3</v>
      </c>
      <c r="AB271" s="12" t="s">
        <v>3</v>
      </c>
    </row>
    <row r="272" ht="22.5" customHeight="1">
      <c r="A272" s="14" t="s">
        <v>270</v>
      </c>
      <c r="B272" s="17">
        <v>1.0</v>
      </c>
      <c r="C272" s="7">
        <v>1.0</v>
      </c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Z272" s="12" t="s">
        <v>3</v>
      </c>
    </row>
    <row r="273" ht="22.5" customHeight="1">
      <c r="A273" s="14" t="s">
        <v>271</v>
      </c>
      <c r="B273" s="17">
        <v>1.0</v>
      </c>
      <c r="C273" s="7">
        <v>1.0</v>
      </c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Z273" s="12" t="s">
        <v>3</v>
      </c>
    </row>
    <row r="274" ht="22.5" customHeight="1">
      <c r="A274" s="14" t="s">
        <v>272</v>
      </c>
      <c r="B274" s="17">
        <v>1.0</v>
      </c>
      <c r="C274" s="7">
        <v>1.0</v>
      </c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Z274" s="15"/>
      <c r="AB274" s="12" t="s">
        <v>3</v>
      </c>
    </row>
    <row r="275" ht="22.5" customHeight="1">
      <c r="A275" s="7" t="s">
        <v>273</v>
      </c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ht="22.5" customHeight="1">
      <c r="A276" s="14" t="s">
        <v>274</v>
      </c>
      <c r="B276" s="10">
        <f t="shared" ref="B276:B286" si="23">C276</f>
        <v>5</v>
      </c>
      <c r="C276" s="11">
        <f t="shared" ref="C276:C286" si="24">COUNTIF(D276:AB276,"X")</f>
        <v>5</v>
      </c>
      <c r="D276" s="12" t="s">
        <v>3</v>
      </c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2" t="s">
        <v>3</v>
      </c>
      <c r="W276" s="13"/>
      <c r="X276" s="12" t="s">
        <v>3</v>
      </c>
      <c r="Z276" s="12" t="s">
        <v>3</v>
      </c>
      <c r="AB276" s="12" t="s">
        <v>3</v>
      </c>
    </row>
    <row r="277" ht="22.5" customHeight="1">
      <c r="A277" s="14" t="s">
        <v>275</v>
      </c>
      <c r="B277" s="10">
        <f t="shared" si="23"/>
        <v>7</v>
      </c>
      <c r="C277" s="11">
        <f t="shared" si="24"/>
        <v>7</v>
      </c>
      <c r="D277" s="12" t="s">
        <v>3</v>
      </c>
      <c r="E277" s="15"/>
      <c r="F277" s="15"/>
      <c r="G277" s="15"/>
      <c r="H277" s="12" t="s">
        <v>3</v>
      </c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2" t="s">
        <v>3</v>
      </c>
      <c r="W277" s="13"/>
      <c r="X277" s="12" t="s">
        <v>3</v>
      </c>
      <c r="Z277" s="12" t="s">
        <v>3</v>
      </c>
      <c r="AA277" s="12" t="s">
        <v>3</v>
      </c>
      <c r="AB277" s="12" t="s">
        <v>3</v>
      </c>
    </row>
    <row r="278" ht="22.5" customHeight="1">
      <c r="A278" s="14" t="s">
        <v>276</v>
      </c>
      <c r="B278" s="10">
        <f t="shared" si="23"/>
        <v>8</v>
      </c>
      <c r="C278" s="11">
        <f t="shared" si="24"/>
        <v>8</v>
      </c>
      <c r="D278" s="12" t="s">
        <v>3</v>
      </c>
      <c r="E278" s="12" t="s">
        <v>3</v>
      </c>
      <c r="F278" s="15"/>
      <c r="G278" s="15"/>
      <c r="H278" s="12" t="s">
        <v>3</v>
      </c>
      <c r="I278" s="15"/>
      <c r="J278" s="15"/>
      <c r="K278" s="15"/>
      <c r="L278" s="12" t="s">
        <v>3</v>
      </c>
      <c r="M278" s="15"/>
      <c r="N278" s="15"/>
      <c r="O278" s="15"/>
      <c r="P278" s="15"/>
      <c r="Q278" s="15"/>
      <c r="R278" s="15"/>
      <c r="S278" s="15"/>
      <c r="T278" s="15"/>
      <c r="U278" s="15"/>
      <c r="V278" s="12" t="s">
        <v>3</v>
      </c>
      <c r="W278" s="13"/>
      <c r="X278" s="12" t="s">
        <v>3</v>
      </c>
      <c r="Z278" s="12" t="s">
        <v>3</v>
      </c>
      <c r="AB278" s="12" t="s">
        <v>3</v>
      </c>
    </row>
    <row r="279" ht="22.5" customHeight="1">
      <c r="A279" s="14" t="s">
        <v>277</v>
      </c>
      <c r="B279" s="10">
        <f t="shared" si="23"/>
        <v>1</v>
      </c>
      <c r="C279" s="11">
        <f t="shared" si="24"/>
        <v>1</v>
      </c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2" t="s">
        <v>3</v>
      </c>
    </row>
    <row r="280" ht="22.5" customHeight="1">
      <c r="A280" s="14" t="s">
        <v>278</v>
      </c>
      <c r="B280" s="10">
        <f t="shared" si="23"/>
        <v>1</v>
      </c>
      <c r="C280" s="11">
        <f t="shared" si="24"/>
        <v>1</v>
      </c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Z280" s="12" t="s">
        <v>3</v>
      </c>
    </row>
    <row r="281" ht="22.5" customHeight="1">
      <c r="A281" s="14" t="s">
        <v>279</v>
      </c>
      <c r="B281" s="10">
        <f t="shared" si="23"/>
        <v>1</v>
      </c>
      <c r="C281" s="11">
        <f t="shared" si="24"/>
        <v>1</v>
      </c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Z281" s="12" t="s">
        <v>3</v>
      </c>
    </row>
    <row r="282" ht="22.5" customHeight="1">
      <c r="A282" s="14" t="s">
        <v>280</v>
      </c>
      <c r="B282" s="10">
        <f t="shared" si="23"/>
        <v>1</v>
      </c>
      <c r="C282" s="11">
        <f t="shared" si="24"/>
        <v>1</v>
      </c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Z282" s="12" t="s">
        <v>3</v>
      </c>
    </row>
    <row r="283" ht="22.5" customHeight="1">
      <c r="A283" s="14" t="s">
        <v>281</v>
      </c>
      <c r="B283" s="10">
        <f t="shared" si="23"/>
        <v>1</v>
      </c>
      <c r="C283" s="11">
        <f t="shared" si="24"/>
        <v>1</v>
      </c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Z283" s="12" t="s">
        <v>3</v>
      </c>
    </row>
    <row r="284" ht="22.5" customHeight="1">
      <c r="A284" s="14" t="s">
        <v>282</v>
      </c>
      <c r="B284" s="10">
        <f t="shared" si="23"/>
        <v>1</v>
      </c>
      <c r="C284" s="11">
        <f t="shared" si="24"/>
        <v>1</v>
      </c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Z284" s="12" t="s">
        <v>3</v>
      </c>
    </row>
    <row r="285" ht="22.5" customHeight="1">
      <c r="A285" s="14" t="s">
        <v>283</v>
      </c>
      <c r="B285" s="10">
        <f t="shared" si="23"/>
        <v>1</v>
      </c>
      <c r="C285" s="11">
        <f t="shared" si="24"/>
        <v>1</v>
      </c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Z285" s="15"/>
      <c r="AB285" s="12" t="s">
        <v>3</v>
      </c>
    </row>
    <row r="286" ht="22.5" customHeight="1">
      <c r="A286" s="14" t="s">
        <v>284</v>
      </c>
      <c r="B286" s="10">
        <f t="shared" si="23"/>
        <v>2</v>
      </c>
      <c r="C286" s="11">
        <f t="shared" si="24"/>
        <v>2</v>
      </c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Z286" s="15"/>
      <c r="AA286" s="12" t="s">
        <v>3</v>
      </c>
      <c r="AB286" s="12" t="s">
        <v>3</v>
      </c>
    </row>
    <row r="287" ht="44.25" customHeight="1">
      <c r="A287" s="7" t="s">
        <v>285</v>
      </c>
      <c r="D287" s="11">
        <f t="shared" ref="D287:AB287" si="25">COUNTIF(D3:D279,"X")</f>
        <v>98</v>
      </c>
      <c r="E287" s="11">
        <f t="shared" si="25"/>
        <v>76</v>
      </c>
      <c r="F287" s="11">
        <f t="shared" si="25"/>
        <v>17</v>
      </c>
      <c r="G287" s="11">
        <f t="shared" si="25"/>
        <v>74</v>
      </c>
      <c r="H287" s="11">
        <f t="shared" si="25"/>
        <v>70</v>
      </c>
      <c r="I287" s="11">
        <f t="shared" si="25"/>
        <v>22</v>
      </c>
      <c r="J287" s="11">
        <f t="shared" si="25"/>
        <v>22</v>
      </c>
      <c r="K287" s="11">
        <f t="shared" si="25"/>
        <v>19</v>
      </c>
      <c r="L287" s="11">
        <f t="shared" si="25"/>
        <v>63</v>
      </c>
      <c r="M287" s="11">
        <f t="shared" si="25"/>
        <v>49</v>
      </c>
      <c r="N287" s="11">
        <f t="shared" si="25"/>
        <v>38</v>
      </c>
      <c r="O287" s="11">
        <f t="shared" si="25"/>
        <v>49</v>
      </c>
      <c r="P287" s="11">
        <f t="shared" si="25"/>
        <v>24</v>
      </c>
      <c r="Q287" s="11">
        <f t="shared" si="25"/>
        <v>14</v>
      </c>
      <c r="R287" s="11">
        <f t="shared" si="25"/>
        <v>49</v>
      </c>
      <c r="S287" s="11">
        <f t="shared" si="25"/>
        <v>41</v>
      </c>
      <c r="T287" s="11">
        <f t="shared" si="25"/>
        <v>34</v>
      </c>
      <c r="U287" s="11">
        <f t="shared" si="25"/>
        <v>32</v>
      </c>
      <c r="V287" s="11">
        <f t="shared" si="25"/>
        <v>68</v>
      </c>
      <c r="W287" s="11">
        <f t="shared" si="25"/>
        <v>55</v>
      </c>
      <c r="X287" s="11">
        <f t="shared" si="25"/>
        <v>47</v>
      </c>
      <c r="Y287" s="11">
        <f t="shared" si="25"/>
        <v>54</v>
      </c>
      <c r="Z287" s="11">
        <f t="shared" si="25"/>
        <v>140</v>
      </c>
      <c r="AA287" s="11">
        <f t="shared" si="25"/>
        <v>74</v>
      </c>
      <c r="AB287" s="11">
        <f t="shared" si="25"/>
        <v>115</v>
      </c>
    </row>
    <row r="288" ht="9.0" customHeight="1">
      <c r="D288" s="11">
        <f t="shared" ref="D288:AB288" si="26">D287</f>
        <v>98</v>
      </c>
      <c r="E288" s="11">
        <f t="shared" si="26"/>
        <v>76</v>
      </c>
      <c r="F288" s="11">
        <f t="shared" si="26"/>
        <v>17</v>
      </c>
      <c r="G288" s="11">
        <f t="shared" si="26"/>
        <v>74</v>
      </c>
      <c r="H288" s="11">
        <f t="shared" si="26"/>
        <v>70</v>
      </c>
      <c r="I288" s="11">
        <f t="shared" si="26"/>
        <v>22</v>
      </c>
      <c r="J288" s="11">
        <f t="shared" si="26"/>
        <v>22</v>
      </c>
      <c r="K288" s="11">
        <f t="shared" si="26"/>
        <v>19</v>
      </c>
      <c r="L288" s="11">
        <f t="shared" si="26"/>
        <v>63</v>
      </c>
      <c r="M288" s="11">
        <f t="shared" si="26"/>
        <v>49</v>
      </c>
      <c r="N288" s="11">
        <f t="shared" si="26"/>
        <v>38</v>
      </c>
      <c r="O288" s="11">
        <f t="shared" si="26"/>
        <v>49</v>
      </c>
      <c r="P288" s="11">
        <f t="shared" si="26"/>
        <v>24</v>
      </c>
      <c r="Q288" s="11">
        <f t="shared" si="26"/>
        <v>14</v>
      </c>
      <c r="R288" s="11">
        <f t="shared" si="26"/>
        <v>49</v>
      </c>
      <c r="S288" s="11">
        <f t="shared" si="26"/>
        <v>41</v>
      </c>
      <c r="T288" s="11">
        <f t="shared" si="26"/>
        <v>34</v>
      </c>
      <c r="U288" s="11">
        <f t="shared" si="26"/>
        <v>32</v>
      </c>
      <c r="V288" s="11">
        <f t="shared" si="26"/>
        <v>68</v>
      </c>
      <c r="W288" s="11">
        <f t="shared" si="26"/>
        <v>55</v>
      </c>
      <c r="X288" s="11">
        <f t="shared" si="26"/>
        <v>47</v>
      </c>
      <c r="Y288" s="11">
        <f t="shared" si="26"/>
        <v>54</v>
      </c>
      <c r="Z288" s="11">
        <f t="shared" si="26"/>
        <v>140</v>
      </c>
      <c r="AA288" s="11">
        <f t="shared" si="26"/>
        <v>74</v>
      </c>
      <c r="AB288" s="11">
        <f t="shared" si="26"/>
        <v>115</v>
      </c>
    </row>
  </sheetData>
  <mergeCells count="1">
    <mergeCell ref="A287:C288"/>
  </mergeCells>
  <conditionalFormatting sqref="A288:AB288">
    <cfRule type="cellIs" dxfId="0" priority="1" operator="lessThan">
      <formula>20</formula>
    </cfRule>
  </conditionalFormatting>
  <conditionalFormatting sqref="B1:B287">
    <cfRule type="cellIs" dxfId="1" priority="2" operator="greaterThan">
      <formula>6</formula>
    </cfRule>
  </conditionalFormatting>
  <conditionalFormatting sqref="D4:D278">
    <cfRule type="cellIs" dxfId="2" priority="3" operator="equal">
      <formula>"X"</formula>
    </cfRule>
  </conditionalFormatting>
  <conditionalFormatting sqref="E278">
    <cfRule type="cellIs" dxfId="2" priority="4" operator="equal">
      <formula>"X"</formula>
    </cfRule>
  </conditionalFormatting>
  <conditionalFormatting sqref="H277:H278">
    <cfRule type="cellIs" dxfId="2" priority="5" operator="equal">
      <formula>"X"</formula>
    </cfRule>
  </conditionalFormatting>
  <conditionalFormatting sqref="L278">
    <cfRule type="cellIs" dxfId="2" priority="6" operator="equal">
      <formula>"X"</formula>
    </cfRule>
  </conditionalFormatting>
  <conditionalFormatting sqref="E4:Q275">
    <cfRule type="cellIs" dxfId="2" priority="7" operator="equal">
      <formula>"X"</formula>
    </cfRule>
  </conditionalFormatting>
  <conditionalFormatting sqref="R17:R22">
    <cfRule type="cellIs" dxfId="2" priority="8" operator="equal">
      <formula>"X"</formula>
    </cfRule>
  </conditionalFormatting>
  <conditionalFormatting sqref="R4:S7">
    <cfRule type="cellIs" dxfId="2" priority="9" operator="equal">
      <formula>"X"</formula>
    </cfRule>
  </conditionalFormatting>
  <conditionalFormatting sqref="R165:S188">
    <cfRule type="cellIs" dxfId="2" priority="10" operator="equal">
      <formula>"X"</formula>
    </cfRule>
  </conditionalFormatting>
  <conditionalFormatting sqref="R109:U112">
    <cfRule type="cellIs" dxfId="2" priority="11" operator="equal">
      <formula>"X"</formula>
    </cfRule>
  </conditionalFormatting>
  <conditionalFormatting sqref="R198:V211">
    <cfRule type="cellIs" dxfId="2" priority="12" operator="equal">
      <formula>"X"</formula>
    </cfRule>
  </conditionalFormatting>
  <conditionalFormatting sqref="T4:W9">
    <cfRule type="cellIs" dxfId="2" priority="13" operator="equal">
      <formula>"X"</formula>
    </cfRule>
  </conditionalFormatting>
  <conditionalFormatting sqref="S17:W23">
    <cfRule type="cellIs" dxfId="2" priority="14" operator="equal">
      <formula>"X"</formula>
    </cfRule>
  </conditionalFormatting>
  <conditionalFormatting sqref="R118:W155">
    <cfRule type="cellIs" dxfId="2" priority="15" operator="equal">
      <formula>"X"</formula>
    </cfRule>
  </conditionalFormatting>
  <conditionalFormatting sqref="R216:W226">
    <cfRule type="cellIs" dxfId="2" priority="16" operator="equal">
      <formula>"X"</formula>
    </cfRule>
  </conditionalFormatting>
  <conditionalFormatting sqref="V276:W278">
    <cfRule type="cellIs" dxfId="2" priority="17" operator="equal">
      <formula>"X"</formula>
    </cfRule>
  </conditionalFormatting>
  <conditionalFormatting sqref="X4:X11">
    <cfRule type="cellIs" dxfId="2" priority="18" operator="equal">
      <formula>"X"</formula>
    </cfRule>
  </conditionalFormatting>
  <conditionalFormatting sqref="X18:X23">
    <cfRule type="cellIs" dxfId="2" priority="19" operator="equal">
      <formula>"X"</formula>
    </cfRule>
  </conditionalFormatting>
  <conditionalFormatting sqref="R28:X76">
    <cfRule type="cellIs" dxfId="2" priority="20" operator="equal">
      <formula>"X"</formula>
    </cfRule>
  </conditionalFormatting>
  <conditionalFormatting sqref="R81:X99">
    <cfRule type="cellIs" dxfId="2" priority="21" operator="equal">
      <formula>"X"</formula>
    </cfRule>
  </conditionalFormatting>
  <conditionalFormatting sqref="R101:X107">
    <cfRule type="cellIs" dxfId="2" priority="22" operator="equal">
      <formula>"X"</formula>
    </cfRule>
  </conditionalFormatting>
  <conditionalFormatting sqref="V109:X113">
    <cfRule type="cellIs" dxfId="2" priority="23" operator="equal">
      <formula>"X"</formula>
    </cfRule>
  </conditionalFormatting>
  <conditionalFormatting sqref="X118:X157">
    <cfRule type="cellIs" dxfId="2" priority="24" operator="equal">
      <formula>"X"</formula>
    </cfRule>
  </conditionalFormatting>
  <conditionalFormatting sqref="T165:X189">
    <cfRule type="cellIs" dxfId="2" priority="25" operator="equal">
      <formula>"X"</formula>
    </cfRule>
  </conditionalFormatting>
  <conditionalFormatting sqref="W198:X213">
    <cfRule type="cellIs" dxfId="2" priority="26" operator="equal">
      <formula>"X"</formula>
    </cfRule>
  </conditionalFormatting>
  <conditionalFormatting sqref="X216:X227">
    <cfRule type="cellIs" dxfId="2" priority="27" operator="equal">
      <formula>"X"</formula>
    </cfRule>
  </conditionalFormatting>
  <conditionalFormatting sqref="R238:X264">
    <cfRule type="cellIs" dxfId="2" priority="28" operator="equal">
      <formula>"X"</formula>
    </cfRule>
  </conditionalFormatting>
  <conditionalFormatting sqref="X276:X279">
    <cfRule type="cellIs" dxfId="2" priority="29" operator="equal">
      <formula>"X"</formula>
    </cfRule>
  </conditionalFormatting>
  <conditionalFormatting sqref="Y6">
    <cfRule type="cellIs" dxfId="2" priority="30" operator="equal">
      <formula>"X"</formula>
    </cfRule>
  </conditionalFormatting>
  <conditionalFormatting sqref="Y12:Y13">
    <cfRule type="cellIs" dxfId="2" priority="31" operator="equal">
      <formula>"X"</formula>
    </cfRule>
  </conditionalFormatting>
  <conditionalFormatting sqref="Y17">
    <cfRule type="cellIs" dxfId="2" priority="32" operator="equal">
      <formula>"X"</formula>
    </cfRule>
  </conditionalFormatting>
  <conditionalFormatting sqref="Y23:Y24">
    <cfRule type="cellIs" dxfId="2" priority="33" operator="equal">
      <formula>"X"</formula>
    </cfRule>
  </conditionalFormatting>
  <conditionalFormatting sqref="Y29:Y34">
    <cfRule type="cellIs" dxfId="2" priority="34" operator="equal">
      <formula>"X"</formula>
    </cfRule>
  </conditionalFormatting>
  <conditionalFormatting sqref="Y46:Y47">
    <cfRule type="cellIs" dxfId="2" priority="35" operator="equal">
      <formula>"X"</formula>
    </cfRule>
  </conditionalFormatting>
  <conditionalFormatting sqref="Y51">
    <cfRule type="cellIs" dxfId="2" priority="36" operator="equal">
      <formula>"X"</formula>
    </cfRule>
  </conditionalFormatting>
  <conditionalFormatting sqref="Y55:Y57">
    <cfRule type="cellIs" dxfId="2" priority="37" operator="equal">
      <formula>"X"</formula>
    </cfRule>
  </conditionalFormatting>
  <conditionalFormatting sqref="Y59">
    <cfRule type="cellIs" dxfId="2" priority="38" operator="equal">
      <formula>"X"</formula>
    </cfRule>
  </conditionalFormatting>
  <conditionalFormatting sqref="Y77">
    <cfRule type="cellIs" dxfId="2" priority="39" operator="equal">
      <formula>"X"</formula>
    </cfRule>
  </conditionalFormatting>
  <conditionalFormatting sqref="Y82:Y88">
    <cfRule type="cellIs" dxfId="2" priority="40" operator="equal">
      <formula>"X"</formula>
    </cfRule>
  </conditionalFormatting>
  <conditionalFormatting sqref="Y95:Y98">
    <cfRule type="cellIs" dxfId="2" priority="41" operator="equal">
      <formula>"X"</formula>
    </cfRule>
  </conditionalFormatting>
  <conditionalFormatting sqref="Y122:Y124">
    <cfRule type="cellIs" dxfId="2" priority="42" operator="equal">
      <formula>"X"</formula>
    </cfRule>
  </conditionalFormatting>
  <conditionalFormatting sqref="Y150">
    <cfRule type="cellIs" dxfId="2" priority="43" operator="equal">
      <formula>"X"</formula>
    </cfRule>
  </conditionalFormatting>
  <conditionalFormatting sqref="Y158:Y160">
    <cfRule type="cellIs" dxfId="2" priority="44" operator="equal">
      <formula>"X"</formula>
    </cfRule>
  </conditionalFormatting>
  <conditionalFormatting sqref="Y169">
    <cfRule type="cellIs" dxfId="2" priority="45" operator="equal">
      <formula>"X"</formula>
    </cfRule>
  </conditionalFormatting>
  <conditionalFormatting sqref="Y175">
    <cfRule type="cellIs" dxfId="2" priority="46" operator="equal">
      <formula>"X"</formula>
    </cfRule>
  </conditionalFormatting>
  <conditionalFormatting sqref="Y182:Y183">
    <cfRule type="cellIs" dxfId="2" priority="47" operator="equal">
      <formula>"X"</formula>
    </cfRule>
  </conditionalFormatting>
  <conditionalFormatting sqref="Y190">
    <cfRule type="cellIs" dxfId="2" priority="48" operator="equal">
      <formula>"X"</formula>
    </cfRule>
  </conditionalFormatting>
  <conditionalFormatting sqref="Y200">
    <cfRule type="cellIs" dxfId="2" priority="49" operator="equal">
      <formula>"X"</formula>
    </cfRule>
  </conditionalFormatting>
  <conditionalFormatting sqref="Y211:Y212">
    <cfRule type="cellIs" dxfId="2" priority="50" operator="equal">
      <formula>"X"</formula>
    </cfRule>
  </conditionalFormatting>
  <conditionalFormatting sqref="Y216">
    <cfRule type="cellIs" dxfId="2" priority="51" operator="equal">
      <formula>"X"</formula>
    </cfRule>
  </conditionalFormatting>
  <conditionalFormatting sqref="Y219">
    <cfRule type="cellIs" dxfId="2" priority="52" operator="equal">
      <formula>"X"</formula>
    </cfRule>
  </conditionalFormatting>
  <conditionalFormatting sqref="Y242">
    <cfRule type="cellIs" dxfId="2" priority="53" operator="equal">
      <formula>"X"</formula>
    </cfRule>
  </conditionalFormatting>
  <conditionalFormatting sqref="Z6:Z8">
    <cfRule type="cellIs" dxfId="2" priority="54" operator="equal">
      <formula>"X"</formula>
    </cfRule>
  </conditionalFormatting>
  <conditionalFormatting sqref="Z10:Z12">
    <cfRule type="cellIs" dxfId="2" priority="55" operator="equal">
      <formula>"X"</formula>
    </cfRule>
  </conditionalFormatting>
  <conditionalFormatting sqref="Z20:Z21">
    <cfRule type="cellIs" dxfId="2" priority="56" operator="equal">
      <formula>"X"</formula>
    </cfRule>
  </conditionalFormatting>
  <conditionalFormatting sqref="Z23">
    <cfRule type="cellIs" dxfId="2" priority="57" operator="equal">
      <formula>"X"</formula>
    </cfRule>
  </conditionalFormatting>
  <conditionalFormatting sqref="Z25">
    <cfRule type="cellIs" dxfId="2" priority="58" operator="equal">
      <formula>"X"</formula>
    </cfRule>
  </conditionalFormatting>
  <conditionalFormatting sqref="Z28:Z40">
    <cfRule type="cellIs" dxfId="2" priority="59" operator="equal">
      <formula>"X"</formula>
    </cfRule>
  </conditionalFormatting>
  <conditionalFormatting sqref="Z41">
    <cfRule type="cellIs" dxfId="2" priority="60" operator="equal">
      <formula>"X"</formula>
    </cfRule>
  </conditionalFormatting>
  <conditionalFormatting sqref="Z43:Z46">
    <cfRule type="cellIs" dxfId="2" priority="61" operator="equal">
      <formula>"X"</formula>
    </cfRule>
  </conditionalFormatting>
  <conditionalFormatting sqref="Z55:Z62">
    <cfRule type="cellIs" dxfId="2" priority="62" operator="equal">
      <formula>"X"</formula>
    </cfRule>
  </conditionalFormatting>
  <conditionalFormatting sqref="Z68:Z73">
    <cfRule type="cellIs" dxfId="2" priority="63" operator="equal">
      <formula>"X"</formula>
    </cfRule>
  </conditionalFormatting>
  <conditionalFormatting sqref="Z78">
    <cfRule type="cellIs" dxfId="2" priority="64" operator="equal">
      <formula>"X"</formula>
    </cfRule>
  </conditionalFormatting>
  <conditionalFormatting sqref="Z81">
    <cfRule type="cellIs" dxfId="2" priority="65" operator="equal">
      <formula>"X"</formula>
    </cfRule>
  </conditionalFormatting>
  <conditionalFormatting sqref="Z94:Z97">
    <cfRule type="cellIs" dxfId="2" priority="66" operator="equal">
      <formula>"X"</formula>
    </cfRule>
  </conditionalFormatting>
  <conditionalFormatting sqref="Z113:Z116">
    <cfRule type="cellIs" dxfId="2" priority="67" operator="equal">
      <formula>"X"</formula>
    </cfRule>
  </conditionalFormatting>
  <conditionalFormatting sqref="Z118:Z120">
    <cfRule type="cellIs" dxfId="2" priority="68" operator="equal">
      <formula>"X"</formula>
    </cfRule>
  </conditionalFormatting>
  <conditionalFormatting sqref="Z122:Z123">
    <cfRule type="cellIs" dxfId="2" priority="69" operator="equal">
      <formula>"X"</formula>
    </cfRule>
  </conditionalFormatting>
  <conditionalFormatting sqref="Z130:Z131">
    <cfRule type="cellIs" dxfId="2" priority="70" operator="equal">
      <formula>"X"</formula>
    </cfRule>
  </conditionalFormatting>
  <conditionalFormatting sqref="Z135">
    <cfRule type="cellIs" dxfId="2" priority="71" operator="equal">
      <formula>"X"</formula>
    </cfRule>
  </conditionalFormatting>
  <conditionalFormatting sqref="Y137:Z138">
    <cfRule type="cellIs" dxfId="2" priority="72" operator="equal">
      <formula>"X"</formula>
    </cfRule>
  </conditionalFormatting>
  <conditionalFormatting sqref="Z140:Z141">
    <cfRule type="cellIs" dxfId="2" priority="73" operator="equal">
      <formula>"X"</formula>
    </cfRule>
  </conditionalFormatting>
  <conditionalFormatting sqref="Z143:Z146">
    <cfRule type="cellIs" dxfId="2" priority="74" operator="equal">
      <formula>"X"</formula>
    </cfRule>
  </conditionalFormatting>
  <conditionalFormatting sqref="Z149:Z151">
    <cfRule type="cellIs" dxfId="2" priority="75" operator="equal">
      <formula>"X"</formula>
    </cfRule>
  </conditionalFormatting>
  <conditionalFormatting sqref="Z159">
    <cfRule type="cellIs" dxfId="2" priority="76" operator="equal">
      <formula>"X"</formula>
    </cfRule>
  </conditionalFormatting>
  <conditionalFormatting sqref="Y165:Z167">
    <cfRule type="cellIs" dxfId="2" priority="77" operator="equal">
      <formula>"X"</formula>
    </cfRule>
  </conditionalFormatting>
  <conditionalFormatting sqref="Z169:Z178">
    <cfRule type="cellIs" dxfId="2" priority="78" operator="equal">
      <formula>"X"</formula>
    </cfRule>
  </conditionalFormatting>
  <conditionalFormatting sqref="Z183:Z189">
    <cfRule type="cellIs" dxfId="2" priority="79" operator="equal">
      <formula>"X"</formula>
    </cfRule>
  </conditionalFormatting>
  <conditionalFormatting sqref="Z191:Z193">
    <cfRule type="cellIs" dxfId="2" priority="80" operator="equal">
      <formula>"X"</formula>
    </cfRule>
  </conditionalFormatting>
  <conditionalFormatting sqref="Y198:Z198">
    <cfRule type="cellIs" dxfId="2" priority="81" operator="equal">
      <formula>"X"</formula>
    </cfRule>
  </conditionalFormatting>
  <conditionalFormatting sqref="Z200:Z201">
    <cfRule type="cellIs" dxfId="2" priority="82" operator="equal">
      <formula>"X"</formula>
    </cfRule>
  </conditionalFormatting>
  <conditionalFormatting sqref="Z203">
    <cfRule type="cellIs" dxfId="2" priority="83" operator="equal">
      <formula>"X"</formula>
    </cfRule>
  </conditionalFormatting>
  <conditionalFormatting sqref="Z205:Z207">
    <cfRule type="cellIs" dxfId="2" priority="84" operator="equal">
      <formula>"X"</formula>
    </cfRule>
  </conditionalFormatting>
  <conditionalFormatting sqref="Z210:Z212">
    <cfRule type="cellIs" dxfId="2" priority="85" operator="equal">
      <formula>"X"</formula>
    </cfRule>
  </conditionalFormatting>
  <conditionalFormatting sqref="Z222">
    <cfRule type="cellIs" dxfId="2" priority="86" operator="equal">
      <formula>"X"</formula>
    </cfRule>
  </conditionalFormatting>
  <conditionalFormatting sqref="Z228:Z231">
    <cfRule type="cellIs" dxfId="2" priority="87" operator="equal">
      <formula>"X"</formula>
    </cfRule>
  </conditionalFormatting>
  <conditionalFormatting sqref="Z245:Z246">
    <cfRule type="cellIs" dxfId="2" priority="88" operator="equal">
      <formula>"X"</formula>
    </cfRule>
  </conditionalFormatting>
  <conditionalFormatting sqref="Z254:Z255">
    <cfRule type="cellIs" dxfId="2" priority="89" operator="equal">
      <formula>"X"</formula>
    </cfRule>
  </conditionalFormatting>
  <conditionalFormatting sqref="Z257">
    <cfRule type="cellIs" dxfId="2" priority="90" operator="equal">
      <formula>"X"</formula>
    </cfRule>
  </conditionalFormatting>
  <conditionalFormatting sqref="Z260">
    <cfRule type="cellIs" dxfId="2" priority="91" operator="equal">
      <formula>"X"</formula>
    </cfRule>
  </conditionalFormatting>
  <conditionalFormatting sqref="Z262:Z273">
    <cfRule type="cellIs" dxfId="2" priority="92" operator="equal">
      <formula>"X"</formula>
    </cfRule>
  </conditionalFormatting>
  <conditionalFormatting sqref="Z276:Z278">
    <cfRule type="cellIs" dxfId="2" priority="93" operator="equal">
      <formula>"X"</formula>
    </cfRule>
  </conditionalFormatting>
  <conditionalFormatting sqref="Z280:Z284">
    <cfRule type="cellIs" dxfId="2" priority="94" operator="equal">
      <formula>"X"</formula>
    </cfRule>
  </conditionalFormatting>
  <conditionalFormatting sqref="AA6">
    <cfRule type="cellIs" dxfId="2" priority="95" operator="equal">
      <formula>"X"</formula>
    </cfRule>
  </conditionalFormatting>
  <conditionalFormatting sqref="AA10:AA11">
    <cfRule type="cellIs" dxfId="2" priority="96" operator="equal">
      <formula>"X"</formula>
    </cfRule>
  </conditionalFormatting>
  <conditionalFormatting sqref="Z17:AA18">
    <cfRule type="cellIs" dxfId="2" priority="97" operator="equal">
      <formula>"X"</formula>
    </cfRule>
  </conditionalFormatting>
  <conditionalFormatting sqref="AA26">
    <cfRule type="cellIs" dxfId="2" priority="98" operator="equal">
      <formula>"X"</formula>
    </cfRule>
  </conditionalFormatting>
  <conditionalFormatting sqref="AA28:AA34">
    <cfRule type="cellIs" dxfId="2" priority="99" operator="equal">
      <formula>"X"</formula>
    </cfRule>
  </conditionalFormatting>
  <conditionalFormatting sqref="AA51">
    <cfRule type="cellIs" dxfId="2" priority="100" operator="equal">
      <formula>"X"</formula>
    </cfRule>
  </conditionalFormatting>
  <conditionalFormatting sqref="AA67:AA69">
    <cfRule type="cellIs" dxfId="2" priority="101" operator="equal">
      <formula>"X"</formula>
    </cfRule>
  </conditionalFormatting>
  <conditionalFormatting sqref="AA77">
    <cfRule type="cellIs" dxfId="2" priority="102" operator="equal">
      <formula>"X"</formula>
    </cfRule>
  </conditionalFormatting>
  <conditionalFormatting sqref="AA79">
    <cfRule type="cellIs" dxfId="2" priority="103" operator="equal">
      <formula>"X"</formula>
    </cfRule>
  </conditionalFormatting>
  <conditionalFormatting sqref="AA94:AA95">
    <cfRule type="cellIs" dxfId="2" priority="104" operator="equal">
      <formula>"X"</formula>
    </cfRule>
  </conditionalFormatting>
  <conditionalFormatting sqref="AA114">
    <cfRule type="cellIs" dxfId="2" priority="105" operator="equal">
      <formula>"X"</formula>
    </cfRule>
  </conditionalFormatting>
  <conditionalFormatting sqref="AA123:AA124">
    <cfRule type="cellIs" dxfId="2" priority="106" operator="equal">
      <formula>"X"</formula>
    </cfRule>
  </conditionalFormatting>
  <conditionalFormatting sqref="AA128:AA130">
    <cfRule type="cellIs" dxfId="2" priority="107" operator="equal">
      <formula>"X"</formula>
    </cfRule>
  </conditionalFormatting>
  <conditionalFormatting sqref="AA161:AA162">
    <cfRule type="cellIs" dxfId="2" priority="108" operator="equal">
      <formula>"X"</formula>
    </cfRule>
  </conditionalFormatting>
  <conditionalFormatting sqref="AA165">
    <cfRule type="cellIs" dxfId="2" priority="109" operator="equal">
      <formula>"X"</formula>
    </cfRule>
  </conditionalFormatting>
  <conditionalFormatting sqref="AA167">
    <cfRule type="cellIs" dxfId="2" priority="110" operator="equal">
      <formula>"X"</formula>
    </cfRule>
  </conditionalFormatting>
  <conditionalFormatting sqref="AA171">
    <cfRule type="cellIs" dxfId="2" priority="111" operator="equal">
      <formula>"X"</formula>
    </cfRule>
  </conditionalFormatting>
  <conditionalFormatting sqref="AA176:AA178">
    <cfRule type="cellIs" dxfId="2" priority="112" operator="equal">
      <formula>"X"</formula>
    </cfRule>
  </conditionalFormatting>
  <conditionalFormatting sqref="Z180:AA180">
    <cfRule type="cellIs" dxfId="2" priority="113" operator="equal">
      <formula>"X"</formula>
    </cfRule>
  </conditionalFormatting>
  <conditionalFormatting sqref="AA185">
    <cfRule type="cellIs" dxfId="2" priority="114" operator="equal">
      <formula>"X"</formula>
    </cfRule>
  </conditionalFormatting>
  <conditionalFormatting sqref="AA188">
    <cfRule type="cellIs" dxfId="2" priority="115" operator="equal">
      <formula>"X"</formula>
    </cfRule>
  </conditionalFormatting>
  <conditionalFormatting sqref="AA194">
    <cfRule type="cellIs" dxfId="2" priority="116" operator="equal">
      <formula>"X"</formula>
    </cfRule>
  </conditionalFormatting>
  <conditionalFormatting sqref="AA199:AA201">
    <cfRule type="cellIs" dxfId="2" priority="117" operator="equal">
      <formula>"X"</formula>
    </cfRule>
  </conditionalFormatting>
  <conditionalFormatting sqref="AA203:AA205">
    <cfRule type="cellIs" dxfId="2" priority="118" operator="equal">
      <formula>"X"</formula>
    </cfRule>
  </conditionalFormatting>
  <conditionalFormatting sqref="AA209">
    <cfRule type="cellIs" dxfId="2" priority="119" operator="equal">
      <formula>"X"</formula>
    </cfRule>
  </conditionalFormatting>
  <conditionalFormatting sqref="AA214">
    <cfRule type="cellIs" dxfId="2" priority="120" operator="equal">
      <formula>"X"</formula>
    </cfRule>
  </conditionalFormatting>
  <conditionalFormatting sqref="AA222:AA223">
    <cfRule type="cellIs" dxfId="2" priority="121" operator="equal">
      <formula>"X"</formula>
    </cfRule>
  </conditionalFormatting>
  <conditionalFormatting sqref="AA232:AA233">
    <cfRule type="cellIs" dxfId="2" priority="122" operator="equal">
      <formula>"X"</formula>
    </cfRule>
  </conditionalFormatting>
  <conditionalFormatting sqref="AA244">
    <cfRule type="cellIs" dxfId="2" priority="123" operator="equal">
      <formula>"X"</formula>
    </cfRule>
  </conditionalFormatting>
  <conditionalFormatting sqref="AA264">
    <cfRule type="cellIs" dxfId="2" priority="124" operator="equal">
      <formula>"X"</formula>
    </cfRule>
  </conditionalFormatting>
  <conditionalFormatting sqref="AA277">
    <cfRule type="cellIs" dxfId="2" priority="125" operator="equal">
      <formula>"X"</formula>
    </cfRule>
  </conditionalFormatting>
  <conditionalFormatting sqref="AA286">
    <cfRule type="cellIs" dxfId="2" priority="126" operator="equal">
      <formula>"X"</formula>
    </cfRule>
  </conditionalFormatting>
  <conditionalFormatting sqref="Y4:AB4">
    <cfRule type="cellIs" dxfId="2" priority="127" operator="equal">
      <formula>"X"</formula>
    </cfRule>
  </conditionalFormatting>
  <conditionalFormatting sqref="AB6:AB7">
    <cfRule type="cellIs" dxfId="2" priority="128" operator="equal">
      <formula>"X"</formula>
    </cfRule>
  </conditionalFormatting>
  <conditionalFormatting sqref="AB9:AB15">
    <cfRule type="cellIs" dxfId="2" priority="129" operator="equal">
      <formula>"X"</formula>
    </cfRule>
  </conditionalFormatting>
  <conditionalFormatting sqref="AB18">
    <cfRule type="cellIs" dxfId="2" priority="130" operator="equal">
      <formula>"X"</formula>
    </cfRule>
  </conditionalFormatting>
  <conditionalFormatting sqref="AA21:AB21">
    <cfRule type="cellIs" dxfId="2" priority="131" operator="equal">
      <formula>"X"</formula>
    </cfRule>
  </conditionalFormatting>
  <conditionalFormatting sqref="AB29:AB34">
    <cfRule type="cellIs" dxfId="2" priority="132" operator="equal">
      <formula>"X"</formula>
    </cfRule>
  </conditionalFormatting>
  <conditionalFormatting sqref="AB46">
    <cfRule type="cellIs" dxfId="2" priority="133" operator="equal">
      <formula>"X"</formula>
    </cfRule>
  </conditionalFormatting>
  <conditionalFormatting sqref="AB55:AB57">
    <cfRule type="cellIs" dxfId="2" priority="134" operator="equal">
      <formula>"X"</formula>
    </cfRule>
  </conditionalFormatting>
  <conditionalFormatting sqref="AB59:AB60">
    <cfRule type="cellIs" dxfId="2" priority="135" operator="equal">
      <formula>"X"</formula>
    </cfRule>
  </conditionalFormatting>
  <conditionalFormatting sqref="AB62:AB63">
    <cfRule type="cellIs" dxfId="2" priority="136" operator="equal">
      <formula>"X"</formula>
    </cfRule>
  </conditionalFormatting>
  <conditionalFormatting sqref="AB68">
    <cfRule type="cellIs" dxfId="2" priority="137" operator="equal">
      <formula>"X"</formula>
    </cfRule>
  </conditionalFormatting>
  <conditionalFormatting sqref="AA72:AB72">
    <cfRule type="cellIs" dxfId="2" priority="138" operator="equal">
      <formula>"X"</formula>
    </cfRule>
  </conditionalFormatting>
  <conditionalFormatting sqref="AB81:AB84">
    <cfRule type="cellIs" dxfId="2" priority="139" operator="equal">
      <formula>"X"</formula>
    </cfRule>
  </conditionalFormatting>
  <conditionalFormatting sqref="AB86:AB89">
    <cfRule type="cellIs" dxfId="2" priority="140" operator="equal">
      <formula>"X"</formula>
    </cfRule>
  </conditionalFormatting>
  <conditionalFormatting sqref="AB91">
    <cfRule type="cellIs" dxfId="2" priority="141" operator="equal">
      <formula>"X"</formula>
    </cfRule>
  </conditionalFormatting>
  <conditionalFormatting sqref="AB93">
    <cfRule type="cellIs" dxfId="2" priority="142" operator="equal">
      <formula>"X"</formula>
    </cfRule>
  </conditionalFormatting>
  <conditionalFormatting sqref="AB95:AB96">
    <cfRule type="cellIs" dxfId="2" priority="143" operator="equal">
      <formula>"X"</formula>
    </cfRule>
  </conditionalFormatting>
  <conditionalFormatting sqref="AB101">
    <cfRule type="cellIs" dxfId="2" priority="144" operator="equal">
      <formula>"X"</formula>
    </cfRule>
  </conditionalFormatting>
  <conditionalFormatting sqref="AB103:AB104">
    <cfRule type="cellIs" dxfId="2" priority="145" operator="equal">
      <formula>"X"</formula>
    </cfRule>
  </conditionalFormatting>
  <conditionalFormatting sqref="AB106:AB107">
    <cfRule type="cellIs" dxfId="2" priority="146" operator="equal">
      <formula>"X"</formula>
    </cfRule>
  </conditionalFormatting>
  <conditionalFormatting sqref="Z109:AB109">
    <cfRule type="cellIs" dxfId="2" priority="147" operator="equal">
      <formula>"X"</formula>
    </cfRule>
  </conditionalFormatting>
  <conditionalFormatting sqref="AB113:AB114">
    <cfRule type="cellIs" dxfId="2" priority="148" operator="equal">
      <formula>"X"</formula>
    </cfRule>
  </conditionalFormatting>
  <conditionalFormatting sqref="AB118:AB119">
    <cfRule type="cellIs" dxfId="2" priority="149" operator="equal">
      <formula>"X"</formula>
    </cfRule>
  </conditionalFormatting>
  <conditionalFormatting sqref="AB122:AB123">
    <cfRule type="cellIs" dxfId="2" priority="150" operator="equal">
      <formula>"X"</formula>
    </cfRule>
  </conditionalFormatting>
  <conditionalFormatting sqref="AB129:AB131">
    <cfRule type="cellIs" dxfId="2" priority="151" operator="equal">
      <formula>"X"</formula>
    </cfRule>
  </conditionalFormatting>
  <conditionalFormatting sqref="AA134:AB135">
    <cfRule type="cellIs" dxfId="2" priority="152" operator="equal">
      <formula>"X"</formula>
    </cfRule>
  </conditionalFormatting>
  <conditionalFormatting sqref="AA137:AB140">
    <cfRule type="cellIs" dxfId="2" priority="153" operator="equal">
      <formula>"X"</formula>
    </cfRule>
  </conditionalFormatting>
  <conditionalFormatting sqref="AA144:AB144">
    <cfRule type="cellIs" dxfId="2" priority="154" operator="equal">
      <formula>"X"</formula>
    </cfRule>
  </conditionalFormatting>
  <conditionalFormatting sqref="AA146:AB146">
    <cfRule type="cellIs" dxfId="2" priority="155" operator="equal">
      <formula>"X"</formula>
    </cfRule>
  </conditionalFormatting>
  <conditionalFormatting sqref="AB149:AB150">
    <cfRule type="cellIs" dxfId="2" priority="156" operator="equal">
      <formula>"X"</formula>
    </cfRule>
  </conditionalFormatting>
  <conditionalFormatting sqref="AB158">
    <cfRule type="cellIs" dxfId="2" priority="157" operator="equal">
      <formula>"X"</formula>
    </cfRule>
  </conditionalFormatting>
  <conditionalFormatting sqref="AB160">
    <cfRule type="cellIs" dxfId="2" priority="158" operator="equal">
      <formula>"X"</formula>
    </cfRule>
  </conditionalFormatting>
  <conditionalFormatting sqref="AB163">
    <cfRule type="cellIs" dxfId="2" priority="159" operator="equal">
      <formula>"X"</formula>
    </cfRule>
  </conditionalFormatting>
  <conditionalFormatting sqref="AB165:AB167">
    <cfRule type="cellIs" dxfId="2" priority="160" operator="equal">
      <formula>"X"</formula>
    </cfRule>
  </conditionalFormatting>
  <conditionalFormatting sqref="AB171:AB173">
    <cfRule type="cellIs" dxfId="2" priority="161" operator="equal">
      <formula>"X"</formula>
    </cfRule>
  </conditionalFormatting>
  <conditionalFormatting sqref="AB175">
    <cfRule type="cellIs" dxfId="2" priority="162" operator="equal">
      <formula>"X"</formula>
    </cfRule>
  </conditionalFormatting>
  <conditionalFormatting sqref="AB183">
    <cfRule type="cellIs" dxfId="2" priority="163" operator="equal">
      <formula>"X"</formula>
    </cfRule>
  </conditionalFormatting>
  <conditionalFormatting sqref="AB185:AB188">
    <cfRule type="cellIs" dxfId="2" priority="164" operator="equal">
      <formula>"X"</formula>
    </cfRule>
  </conditionalFormatting>
  <conditionalFormatting sqref="AB195:AB196">
    <cfRule type="cellIs" dxfId="2" priority="165" operator="equal">
      <formula>"X"</formula>
    </cfRule>
  </conditionalFormatting>
  <conditionalFormatting sqref="AB198">
    <cfRule type="cellIs" dxfId="2" priority="166" operator="equal">
      <formula>"X"</formula>
    </cfRule>
  </conditionalFormatting>
  <conditionalFormatting sqref="AB200:AB201">
    <cfRule type="cellIs" dxfId="2" priority="167" operator="equal">
      <formula>"X"</formula>
    </cfRule>
  </conditionalFormatting>
  <conditionalFormatting sqref="AB203:AB208">
    <cfRule type="cellIs" dxfId="2" priority="168" operator="equal">
      <formula>"X"</formula>
    </cfRule>
  </conditionalFormatting>
  <conditionalFormatting sqref="AB210:AB211">
    <cfRule type="cellIs" dxfId="2" priority="169" operator="equal">
      <formula>"X"</formula>
    </cfRule>
  </conditionalFormatting>
  <conditionalFormatting sqref="AB213:AB214">
    <cfRule type="cellIs" dxfId="2" priority="170" operator="equal">
      <formula>"X"</formula>
    </cfRule>
  </conditionalFormatting>
  <conditionalFormatting sqref="Z216:AB217">
    <cfRule type="cellIs" dxfId="2" priority="171" operator="equal">
      <formula>"X"</formula>
    </cfRule>
  </conditionalFormatting>
  <conditionalFormatting sqref="Z219:AB220">
    <cfRule type="cellIs" dxfId="2" priority="172" operator="equal">
      <formula>"X"</formula>
    </cfRule>
  </conditionalFormatting>
  <conditionalFormatting sqref="Z225:AB226">
    <cfRule type="cellIs" dxfId="2" priority="173" operator="equal">
      <formula>"X"</formula>
    </cfRule>
  </conditionalFormatting>
  <conditionalFormatting sqref="AB233:AB236">
    <cfRule type="cellIs" dxfId="2" priority="174" operator="equal">
      <formula>"X"</formula>
    </cfRule>
  </conditionalFormatting>
  <conditionalFormatting sqref="AB239">
    <cfRule type="cellIs" dxfId="2" priority="175" operator="equal">
      <formula>"X"</formula>
    </cfRule>
  </conditionalFormatting>
  <conditionalFormatting sqref="AB244:AB246">
    <cfRule type="cellIs" dxfId="2" priority="176" operator="equal">
      <formula>"X"</formula>
    </cfRule>
  </conditionalFormatting>
  <conditionalFormatting sqref="AA270:AB271">
    <cfRule type="cellIs" dxfId="2" priority="177" operator="equal">
      <formula>"X"</formula>
    </cfRule>
  </conditionalFormatting>
  <conditionalFormatting sqref="AB274">
    <cfRule type="cellIs" dxfId="2" priority="178" operator="equal">
      <formula>"X"</formula>
    </cfRule>
  </conditionalFormatting>
  <conditionalFormatting sqref="AB276:AB278">
    <cfRule type="cellIs" dxfId="2" priority="179" operator="equal">
      <formula>"X"</formula>
    </cfRule>
  </conditionalFormatting>
  <conditionalFormatting sqref="AB285:AB286">
    <cfRule type="cellIs" dxfId="2" priority="180" operator="equal">
      <formula>"X"</formula>
    </cfRule>
  </conditionalFormatting>
  <conditionalFormatting sqref="B1:B287">
    <cfRule type="cellIs" dxfId="3" priority="181" operator="between">
      <formula>3</formula>
      <formula>4</formula>
    </cfRule>
  </conditionalFormatting>
  <conditionalFormatting sqref="A288:AB288">
    <cfRule type="cellIs" dxfId="3" priority="182" operator="between">
      <formula>20</formula>
      <formula>30</formula>
    </cfRule>
  </conditionalFormatting>
  <conditionalFormatting sqref="A288:AB288">
    <cfRule type="cellIs" dxfId="4" priority="183" operator="between">
      <formula>30</formula>
      <formula>50</formula>
    </cfRule>
  </conditionalFormatting>
  <conditionalFormatting sqref="B1:B287">
    <cfRule type="cellIs" dxfId="0" priority="184" operator="lessThan">
      <formula>3</formula>
    </cfRule>
  </conditionalFormatting>
  <conditionalFormatting sqref="B1:B287">
    <cfRule type="cellIs" dxfId="4" priority="185" operator="between">
      <formula>5</formula>
      <formula>6</formula>
    </cfRule>
  </conditionalFormatting>
  <conditionalFormatting sqref="A288:AB288">
    <cfRule type="cellIs" dxfId="1" priority="186" operator="greaterThan">
      <formula>50</formula>
    </cfRule>
  </conditionalFormatting>
  <drawing r:id="rId1"/>
</worksheet>
</file>