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redwo\Downloads\"/>
    </mc:Choice>
  </mc:AlternateContent>
  <xr:revisionPtr revIDLastSave="0" documentId="13_ncr:1_{2F512266-D2B4-4130-91B3-9463E138884F}" xr6:coauthVersionLast="47" xr6:coauthVersionMax="47" xr10:uidLastSave="{00000000-0000-0000-0000-000000000000}"/>
  <bookViews>
    <workbookView xWindow="-38510" yWindow="-9250" windowWidth="38620" windowHeight="21100" xr2:uid="{00000000-000D-0000-FFFF-FFFF00000000}"/>
  </bookViews>
  <sheets>
    <sheet name="Dashboard" sheetId="21" r:id="rId1"/>
    <sheet name="orders" sheetId="17" r:id="rId2"/>
    <sheet name="customers" sheetId="13" r:id="rId3"/>
    <sheet name="products" sheetId="2" r:id="rId4"/>
    <sheet name="TotalSales" sheetId="18" r:id="rId5"/>
    <sheet name="Country" sheetId="19" r:id="rId6"/>
    <sheet name="Top 5 Customers" sheetId="20"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859"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<sst xmlns="http://schemas.openxmlformats.org/spreadsheetml/2006/main" count="11128" uniqueCount="6221">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</sst>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0.0\ &quot;kg&quot;"/>
    <numFmt numFmtId="167" formatCode="#,##0.00\ [$€-407]"/>
    <numFmt numFmtId="168"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44" fontId="1" fillId="0" borderId="0" xfId="1" applyFont="1" applyAlignment="1">
      <alignment vertical="center"/>
    </xf>
    <xf numFmtId="44" fontId="0" fillId="0" borderId="0" xfId="1" applyFont="1"/>
    <xf numFmtId="168" fontId="0" fillId="0" borderId="0" xfId="0" applyNumberFormat="1"/>
  </cellXfs>
  <cellStyles count="2">
    <cellStyle name="Currency" xfId="1" builtinId="4"/>
    <cellStyle name="Normal" xfId="0" builtinId="0"/>
  </cellStyles>
  <dxfs count="13">
    <dxf>
      <numFmt numFmtId="0" formatCode="General"/>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theme="8" tint="-0.24994659260841701"/>
        </patternFill>
      </fill>
      <border diagonalUp="0" diagonalDown="0">
        <left style="thin">
          <color theme="8" tint="-0.24994659260841701"/>
        </left>
        <right style="thin">
          <color theme="8" tint="-0.24994659260841701"/>
        </right>
        <top style="thin">
          <color theme="8" tint="-0.24994659260841701"/>
        </top>
        <bottom style="thin">
          <color theme="8" tint="-0.24994659260841701"/>
        </bottom>
        <vertical/>
        <horizontal/>
      </border>
    </dxf>
    <dxf>
      <font>
        <b/>
        <i val="0"/>
        <color theme="0"/>
        <name val="Calibri"/>
        <family val="2"/>
        <scheme val="minor"/>
      </font>
    </dxf>
    <dxf>
      <font>
        <b val="0"/>
        <i val="0"/>
        <color theme="0"/>
        <name val="Calibri"/>
        <family val="2"/>
        <scheme val="minor"/>
      </font>
      <fill>
        <patternFill>
          <bgColor theme="4" tint="-0.24994659260841701"/>
        </patternFill>
      </fill>
    </dxf>
  </dxfs>
  <tableStyles count="2" defaultTableStyle="TableStyleMedium2" defaultPivotStyle="PivotStyleMedium9">
    <tableStyle name="Slicer Style Blue" pivot="0" table="0" count="6" xr9:uid="{F9AA963D-22EA-4C44-82F7-ADB407FA8448}">
      <tableStyleElement type="wholeTable" dxfId="12"/>
      <tableStyleElement type="headerRow" dxfId="11"/>
    </tableStyle>
    <tableStyle name="Timeline Blue" pivot="0" table="0" count="8" xr9:uid="{6E538F25-B1F3-4A76-840D-8C5D880CA133}">
      <tableStyleElement type="wholeTable" dxfId="10"/>
      <tableStyleElement type="headerRow" dxfId="9"/>
    </tableStyle>
  </tableStyle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0.34998626667073579"/>
            <name val="Calibri"/>
            <family val="2"/>
            <scheme val="minor"/>
          </font>
          <border>
            <left style="thin">
              <color theme="0"/>
            </left>
            <right style="thin">
              <color theme="0"/>
            </right>
            <top style="thin">
              <color theme="0"/>
            </top>
            <bottom style="thin">
              <color theme="0"/>
            </bottom>
          </border>
        </dxf>
        <dxf>
          <font>
            <b val="0"/>
            <i val="0"/>
            <color theme="0" tint="-0.34998626667073579"/>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Blu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34998626667073579"/>
            </patternFill>
          </fill>
        </dxf>
        <dxf>
          <fill>
            <patternFill patternType="solid">
              <fgColor theme="0"/>
              <bgColor them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Blu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Sales Over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038-49F0-BF8D-1706A52BA34F}"/>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038-49F0-BF8D-1706A52BA34F}"/>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038-49F0-BF8D-1706A52BA34F}"/>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038-49F0-BF8D-1706A52BA34F}"/>
            </c:ext>
          </c:extLst>
        </c:ser>
        <c:dLbls>
          <c:showLegendKey val="0"/>
          <c:showVal val="0"/>
          <c:showCatName val="0"/>
          <c:showSerName val="0"/>
          <c:showPercent val="0"/>
          <c:showBubbleSize val="0"/>
        </c:dLbls>
        <c:smooth val="0"/>
        <c:axId val="613354960"/>
        <c:axId val="613355440"/>
      </c:lineChart>
      <c:catAx>
        <c:axId val="613354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55440"/>
        <c:crosses val="autoZero"/>
        <c:auto val="1"/>
        <c:lblAlgn val="ctr"/>
        <c:lblOffset val="100"/>
        <c:noMultiLvlLbl val="0"/>
      </c:catAx>
      <c:valAx>
        <c:axId val="61335544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5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endParaRPr lang="en-US" b="1"/>
          </a:p>
        </c:rich>
      </c:tx>
      <c:layout>
        <c:manualLayout>
          <c:xMode val="edge"/>
          <c:yMode val="edge"/>
          <c:x val="2.1792355078325159E-3"/>
          <c:y val="0.1112656467315716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B9C-4E19-B70F-45A817B16024}"/>
            </c:ext>
          </c:extLst>
        </c:ser>
        <c:dLbls>
          <c:dLblPos val="outEnd"/>
          <c:showLegendKey val="0"/>
          <c:showVal val="1"/>
          <c:showCatName val="0"/>
          <c:showSerName val="0"/>
          <c:showPercent val="0"/>
          <c:showBubbleSize val="0"/>
        </c:dLbls>
        <c:gapWidth val="182"/>
        <c:axId val="863462032"/>
        <c:axId val="863463472"/>
      </c:barChart>
      <c:catAx>
        <c:axId val="863462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63463472"/>
        <c:crosses val="autoZero"/>
        <c:auto val="1"/>
        <c:lblAlgn val="ctr"/>
        <c:lblOffset val="100"/>
        <c:noMultiLvlLbl val="0"/>
      </c:catAx>
      <c:valAx>
        <c:axId val="863463472"/>
        <c:scaling>
          <c:orientation val="minMax"/>
        </c:scaling>
        <c:delete val="0"/>
        <c:axPos val="b"/>
        <c:majorGridlines>
          <c:spPr>
            <a:ln w="12700"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4620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127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 5 Customers!TotalSales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CE5-4222-B5F3-30BFB40612D5}"/>
            </c:ext>
          </c:extLst>
        </c:ser>
        <c:dLbls>
          <c:dLblPos val="outEnd"/>
          <c:showLegendKey val="0"/>
          <c:showVal val="1"/>
          <c:showCatName val="0"/>
          <c:showSerName val="0"/>
          <c:showPercent val="0"/>
          <c:showBubbleSize val="0"/>
        </c:dLbls>
        <c:gapWidth val="182"/>
        <c:axId val="863462032"/>
        <c:axId val="863463472"/>
      </c:barChart>
      <c:catAx>
        <c:axId val="863462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63463472"/>
        <c:crosses val="autoZero"/>
        <c:auto val="1"/>
        <c:lblAlgn val="ctr"/>
        <c:lblOffset val="100"/>
        <c:noMultiLvlLbl val="0"/>
      </c:catAx>
      <c:valAx>
        <c:axId val="863463472"/>
        <c:scaling>
          <c:orientation val="minMax"/>
        </c:scaling>
        <c:delete val="0"/>
        <c:axPos val="b"/>
        <c:majorGridlines>
          <c:spPr>
            <a:ln w="12700"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4620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127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8890</xdr:colOff>
      <xdr:row>1</xdr:row>
      <xdr:rowOff>34290</xdr:rowOff>
    </xdr:from>
    <xdr:to>
      <xdr:col>25</xdr:col>
      <xdr:colOff>19050</xdr:colOff>
      <xdr:row>5</xdr:row>
      <xdr:rowOff>0</xdr:rowOff>
    </xdr:to>
    <xdr:sp macro="" textlink="">
      <xdr:nvSpPr>
        <xdr:cNvPr id="2" name="Rectangle: Rounded Corners 1">
          <a:extLst>
            <a:ext uri="{FF2B5EF4-FFF2-40B4-BE49-F238E27FC236}">
              <a16:creationId xmlns:a16="http://schemas.microsoft.com/office/drawing/2014/main" id="{A4FD8370-D1FA-885B-AE9C-45C7A21F9B9C}"/>
            </a:ext>
          </a:extLst>
        </xdr:cNvPr>
        <xdr:cNvSpPr/>
      </xdr:nvSpPr>
      <xdr:spPr>
        <a:xfrm>
          <a:off x="129540" y="173990"/>
          <a:ext cx="14640560" cy="70231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t>COFFEE</a:t>
          </a:r>
          <a:r>
            <a:rPr lang="en-US" sz="2800" baseline="0"/>
            <a:t> SALES DASHBOARD</a:t>
          </a:r>
          <a:endParaRPr lang="en-US" sz="2800"/>
        </a:p>
      </xdr:txBody>
    </xdr:sp>
    <xdr:clientData/>
  </xdr:twoCellAnchor>
  <xdr:twoCellAnchor>
    <xdr:from>
      <xdr:col>1</xdr:col>
      <xdr:colOff>29210</xdr:colOff>
      <xdr:row>16</xdr:row>
      <xdr:rowOff>78740</xdr:rowOff>
    </xdr:from>
    <xdr:to>
      <xdr:col>16</xdr:col>
      <xdr:colOff>8890</xdr:colOff>
      <xdr:row>40</xdr:row>
      <xdr:rowOff>165100</xdr:rowOff>
    </xdr:to>
    <xdr:graphicFrame macro="">
      <xdr:nvGraphicFramePr>
        <xdr:cNvPr id="3" name="Chart 2">
          <a:extLst>
            <a:ext uri="{FF2B5EF4-FFF2-40B4-BE49-F238E27FC236}">
              <a16:creationId xmlns:a16="http://schemas.microsoft.com/office/drawing/2014/main" id="{C7C47641-C5CA-41DA-8B16-5E4CCEC3E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8662</xdr:colOff>
      <xdr:row>6</xdr:row>
      <xdr:rowOff>2540</xdr:rowOff>
    </xdr:from>
    <xdr:to>
      <xdr:col>17</xdr:col>
      <xdr:colOff>488950</xdr:colOff>
      <xdr:row>15</xdr:row>
      <xdr:rowOff>97790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5664C097-5ABE-4411-8660-EE67479D02B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8042" y="1062990"/>
              <a:ext cx="10236428" cy="17551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2540</xdr:colOff>
      <xdr:row>10</xdr:row>
      <xdr:rowOff>78741</xdr:rowOff>
    </xdr:from>
    <xdr:to>
      <xdr:col>21</xdr:col>
      <xdr:colOff>158750</xdr:colOff>
      <xdr:row>15</xdr:row>
      <xdr:rowOff>76200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56BAC33A-A08B-4717-8B45-404E0B2C18B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486390" y="1875791"/>
              <a:ext cx="1983740" cy="9182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2540</xdr:colOff>
      <xdr:row>6</xdr:row>
      <xdr:rowOff>2541</xdr:rowOff>
    </xdr:from>
    <xdr:to>
      <xdr:col>24</xdr:col>
      <xdr:colOff>603250</xdr:colOff>
      <xdr:row>10</xdr:row>
      <xdr:rowOff>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83CC2BA1-DFB0-43F2-BC11-6AD59F58843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486390" y="1062991"/>
              <a:ext cx="4259580" cy="734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334010</xdr:colOff>
      <xdr:row>10</xdr:row>
      <xdr:rowOff>74932</xdr:rowOff>
    </xdr:from>
    <xdr:to>
      <xdr:col>25</xdr:col>
      <xdr:colOff>12700</xdr:colOff>
      <xdr:row>15</xdr:row>
      <xdr:rowOff>72390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3A42DA9F-2281-4637-BE22-85CF4280DAE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647930" y="1871982"/>
              <a:ext cx="2113280" cy="9182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154940</xdr:colOff>
      <xdr:row>16</xdr:row>
      <xdr:rowOff>76200</xdr:rowOff>
    </xdr:from>
    <xdr:to>
      <xdr:col>24</xdr:col>
      <xdr:colOff>596900</xdr:colOff>
      <xdr:row>27</xdr:row>
      <xdr:rowOff>71120</xdr:rowOff>
    </xdr:to>
    <xdr:graphicFrame macro="">
      <xdr:nvGraphicFramePr>
        <xdr:cNvPr id="8" name="Chart 7">
          <a:extLst>
            <a:ext uri="{FF2B5EF4-FFF2-40B4-BE49-F238E27FC236}">
              <a16:creationId xmlns:a16="http://schemas.microsoft.com/office/drawing/2014/main" id="{7EDD4B73-F9C3-4C1D-9BB4-2713B1160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176530</xdr:colOff>
      <xdr:row>27</xdr:row>
      <xdr:rowOff>138430</xdr:rowOff>
    </xdr:from>
    <xdr:to>
      <xdr:col>25</xdr:col>
      <xdr:colOff>0</xdr:colOff>
      <xdr:row>40</xdr:row>
      <xdr:rowOff>177800</xdr:rowOff>
    </xdr:to>
    <xdr:graphicFrame macro="">
      <xdr:nvGraphicFramePr>
        <xdr:cNvPr id="9" name="Chart 8">
          <a:extLst>
            <a:ext uri="{FF2B5EF4-FFF2-40B4-BE49-F238E27FC236}">
              <a16:creationId xmlns:a16="http://schemas.microsoft.com/office/drawing/2014/main" id="{C913E829-9B75-43D5-877E-03339B74B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dwon Sagor" refreshedDate="45911.903138773145" createdVersion="8" refreshedVersion="8" minRefreshableVersion="3" recordCount="1000" xr:uid="{E9CF07CF-8AF9-4405-B5AC-50D07938A32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382110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19DF57-70EF-42E1-AA44-597D1C54A12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346C3E-4613-48A6-BB89-2F5633353FC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2">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38A441-5EF2-4330-8105-1212CD744AB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4"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9526147-30D6-4A23-838B-340A9F06CEAF}" sourceName="Size">
  <pivotTables>
    <pivotTable tabId="18" name="TotalSales"/>
    <pivotTable tabId="19" name="TotalSales"/>
    <pivotTable tabId="20" name="TotalSales"/>
  </pivotTables>
  <data>
    <tabular pivotCacheId="183821106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417564B-4D0C-4610-BC0A-5466740071E6}" sourceName="Roast Type Name">
  <pivotTables>
    <pivotTable tabId="18" name="TotalSales"/>
    <pivotTable tabId="19" name="TotalSales"/>
    <pivotTable tabId="20" name="TotalSales"/>
  </pivotTables>
  <data>
    <tabular pivotCacheId="183821106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6A648D8-9373-4696-BE7B-1FA9D42A63CB}" sourceName="Loyalty Card">
  <pivotTables>
    <pivotTable tabId="18" name="TotalSales"/>
    <pivotTable tabId="19" name="TotalSales"/>
    <pivotTable tabId="20" name="TotalSales"/>
  </pivotTables>
  <data>
    <tabular pivotCacheId="183821106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A4C8AED-E820-4007-89BC-2FBF4C011A57}" cache="Slicer_Size" caption="Size" columnCount="2" style="Slicer Style Blue" rowHeight="234950"/>
  <slicer name="Roast Type Name" xr10:uid="{4353479F-5DCC-467F-8DAE-B6E0964C191B}" cache="Slicer_Roast_Type_Name" caption="Roast Type Name" columnCount="3" style="Slicer Style Blue" rowHeight="234950"/>
  <slicer name="Loyalty Card" xr10:uid="{24DBB6E1-75D9-4B03-A581-F1598942DE2D}" cache="Slicer_Loyalty_Card" caption="Loyalty Card" style="Slicer Style Blu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D670C2-4D1C-45FC-9378-1BD9DAFF8E9A}" name="Orders" displayName="Orders" ref="A1:P1001" totalsRowShown="0" headerRowDxfId="8">
  <autoFilter ref="A1:P1001" xr:uid="{AED670C2-4D1C-45FC-9378-1BD9DAFF8E9A}"/>
  <tableColumns count="16">
    <tableColumn id="1" xr3:uid="{1F0BDD6C-C15E-4FC0-A286-93E461A74B2E}" name="Order ID" dataDxfId="7"/>
    <tableColumn id="2" xr3:uid="{FE42823D-D1FD-461A-9BA5-C01119F87DD5}" name="Order Date" dataDxfId="6"/>
    <tableColumn id="3" xr3:uid="{02025488-C658-4088-BADC-F995A05A5D2D}" name="Customer ID" dataDxfId="5"/>
    <tableColumn id="4" xr3:uid="{C65EAA8A-158D-4A8D-B3AE-EEC3F6C7A597}" name="Product ID"/>
    <tableColumn id="5" xr3:uid="{CBC95022-4C4D-4544-9453-C52DC84DAA62}" name="Quantity" dataDxfId="4"/>
    <tableColumn id="6" xr3:uid="{39C8C28C-B3A1-424F-B363-1CC877728796}" name="Customer Name" dataDxfId="3">
      <calculatedColumnFormula>_xlfn.XLOOKUP(C2,customers!A:A,customers!B:B,"Not Found")</calculatedColumnFormula>
    </tableColumn>
    <tableColumn id="7" xr3:uid="{2FAD75FB-C50D-42D4-99C3-5BF4B788E395}" name="Email">
      <calculatedColumnFormula>IF(_xlfn.XLOOKUP(C2, customers!A:A, customers!C:C, "Not Found")=0,"",_xlfn.XLOOKUP(C2, customers!A:A, customers!C:C, "Not Found"))</calculatedColumnFormula>
    </tableColumn>
    <tableColumn id="8" xr3:uid="{AF996700-0B7D-470C-85BA-D6764457F27A}" name="Country" dataDxfId="2">
      <calculatedColumnFormula>_xlfn.XLOOKUP(C2, customers!A:A, customers!G:G, "Not Found")</calculatedColumnFormula>
    </tableColumn>
    <tableColumn id="9" xr3:uid="{B72DB1D6-AED7-4277-9B35-5FC91969E981}" name="Coffee Type">
      <calculatedColumnFormula>INDEX(products!$A$1:$G$49,MATCH(orders!$D2,products!$A$1:$A$49,0),MATCH(orders!I$1,products!$A$1:$G$1,0))</calculatedColumnFormula>
    </tableColumn>
    <tableColumn id="10" xr3:uid="{8F010F8A-5E3D-4108-BE91-94855A1E0AA9}" name="Roast Type">
      <calculatedColumnFormula>INDEX(products!$A$1:$G$49,MATCH(orders!$D2,products!$A$1:$A$49,0),MATCH(orders!J$1,products!$A$1:$G$1,0))</calculatedColumnFormula>
    </tableColumn>
    <tableColumn id="11" xr3:uid="{2F307ED5-E3FE-4B14-982E-78B49D8053BC}" name="Size" dataDxfId="1">
      <calculatedColumnFormula>INDEX(products!$A$1:$G$49,MATCH(orders!$D2,products!$A$1:$A$49,0),MATCH(orders!K$1,products!$A$1:$G$1,0))</calculatedColumnFormula>
    </tableColumn>
    <tableColumn id="12" xr3:uid="{4628D3C1-C5B3-47A3-A93D-353E944BF0C3}" name="Unit Price" dataCellStyle="Currency">
      <calculatedColumnFormula>INDEX(products!$A$1:$G$49,MATCH(orders!$D2,products!$A$1:$A$49,0),MATCH(orders!L$1,products!$A$1:$G$1,0))</calculatedColumnFormula>
    </tableColumn>
    <tableColumn id="13" xr3:uid="{E245A65C-FFEA-40C7-9491-FCD198BD7D79}" name="Sales" dataCellStyle="Currency">
      <calculatedColumnFormula>L2*E2</calculatedColumnFormula>
    </tableColumn>
    <tableColumn id="14" xr3:uid="{43672491-FE62-47B8-A91F-22D99543AF52}" name="Coffee Type Name">
      <calculatedColumnFormula>IF(I2="Rob","Robusta", IF(I2 = "Exc","Excelsa", IF(I2="Ara","Arabica", IF(I2="Lib","Liberica",""))))</calculatedColumnFormula>
    </tableColumn>
    <tableColumn id="15" xr3:uid="{5FF80A5E-1E7A-41A4-A176-2AB31055C669}" name="Roast Type Name">
      <calculatedColumnFormula>IF(J2="M","Medium", IF(J2 ="L","Light",IF(J2="D","Dark","")))</calculatedColumnFormula>
    </tableColumn>
    <tableColumn id="17" xr3:uid="{CA3DD057-21CD-43AA-8083-CEFB5796A788}" name="Loyalty Card" dataDxfId="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1235DAB-8A45-4F0C-8345-ECD56E51B9EE}" sourceName="Order Date">
  <pivotTables>
    <pivotTable tabId="18" name="TotalSales"/>
    <pivotTable tabId="19" name="TotalSales"/>
    <pivotTable tabId="20" name="TotalSales"/>
  </pivotTables>
  <state minimalRefreshVersion="6" lastRefreshVersion="6" pivotCacheId="183821106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84CB5E2-0519-4665-97F5-B7C0F2566CA2}" cache="NativeTimeline_Order_Date" caption="Order Date" level="2" selectionLevel="2" scrollPosition="2019-01-01T00:00:00" style="Timeline Blu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13E03-8155-4F0F-B9C7-B5A84877D7C5}">
  <dimension ref="A1"/>
  <sheetViews>
    <sheetView showGridLines="0" tabSelected="1" workbookViewId="0">
      <selection activeCell="K50" sqref="K50"/>
    </sheetView>
  </sheetViews>
  <sheetFormatPr defaultRowHeight="14.4" x14ac:dyDescent="0.3"/>
  <cols>
    <col min="1" max="1" width="1.77734375" customWidth="1"/>
  </cols>
  <sheetData>
    <row r="1" ht="10.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4" zoomScale="115" zoomScaleNormal="115" workbookViewId="0">
      <selection activeCell="N36" sqref="N36"/>
    </sheetView>
  </sheetViews>
  <sheetFormatPr defaultRowHeight="14.4" x14ac:dyDescent="0.3"/>
  <cols>
    <col min="1" max="1" width="19.33203125" customWidth="1"/>
    <col min="2" max="2" width="16" style="4" customWidth="1"/>
    <col min="3" max="3" width="18.77734375" customWidth="1"/>
    <col min="4" max="4" width="13" customWidth="1"/>
    <col min="5" max="5" width="9.77734375" customWidth="1"/>
    <col min="6" max="6" width="24.109375" customWidth="1"/>
    <col min="7" max="7" width="35.6640625" bestFit="1" customWidth="1"/>
    <col min="8" max="8" width="17.109375" customWidth="1"/>
    <col min="9" max="9" width="12.5546875" customWidth="1"/>
    <col min="10" max="10" width="11.6640625" customWidth="1"/>
    <col min="11" max="11" width="10.77734375" customWidth="1"/>
    <col min="12" max="12" width="10.6640625" style="10" customWidth="1"/>
    <col min="13" max="13" width="13.33203125" customWidth="1"/>
    <col min="14" max="14" width="17.88671875" customWidth="1"/>
    <col min="15" max="15" width="17" customWidth="1"/>
    <col min="16" max="16" width="13.44140625" customWidth="1"/>
  </cols>
  <sheetData>
    <row r="1" spans="1:16" x14ac:dyDescent="0.3">
      <c r="A1" s="2" t="s">
        <v>0</v>
      </c>
      <c r="B1" s="3" t="s">
        <v>1</v>
      </c>
      <c r="C1" s="2" t="s">
        <v>3</v>
      </c>
      <c r="D1" s="2" t="s">
        <v>11</v>
      </c>
      <c r="E1" s="2" t="s">
        <v>14</v>
      </c>
      <c r="F1" s="2" t="s">
        <v>4</v>
      </c>
      <c r="G1" s="2" t="s">
        <v>2</v>
      </c>
      <c r="H1" s="2" t="s">
        <v>7</v>
      </c>
      <c r="I1" s="2" t="s">
        <v>9</v>
      </c>
      <c r="J1" s="2" t="s">
        <v>10</v>
      </c>
      <c r="K1" s="5" t="s">
        <v>12</v>
      </c>
      <c r="L1" s="9" t="s">
        <v>13</v>
      </c>
      <c r="M1" s="2" t="s">
        <v>15</v>
      </c>
      <c r="N1" s="2" t="s">
        <v>6196</v>
      </c>
      <c r="O1" s="2" t="s">
        <v>6197</v>
      </c>
      <c r="P1" s="2" t="s">
        <v>6189</v>
      </c>
    </row>
    <row r="2" spans="1:16" x14ac:dyDescent="0.3">
      <c r="A2" s="2" t="s">
        <v>490</v>
      </c>
      <c r="B2" s="3">
        <v>43713</v>
      </c>
      <c r="C2" s="2" t="s">
        <v>491</v>
      </c>
      <c r="D2" t="s">
        <v>6138</v>
      </c>
      <c r="E2" s="2">
        <v>2</v>
      </c>
      <c r="F2" s="2" t="str">
        <f>_xlfn.XLOOKUP(C2,customers!A:A,customers!B:B,"Not Found")</f>
        <v>Aloisia Allner</v>
      </c>
      <c r="G2" t="str">
        <f>IF(_xlfn.XLOOKUP(C2, customers!A:A, customers!C:C, "Not Found")=0,"",_xlfn.XLOOKUP(C2, customers!A:A, customers!C:C, "Not Found"))</f>
        <v>aallner0@lulu.com</v>
      </c>
      <c r="H2" s="2" t="str">
        <f>_xlfn.XLOOKUP(C2, customers!A:A, customers!G:G, "Not Found")</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10">
        <f>INDEX(products!$A$1:$G$49,MATCH(orders!$D2,products!$A$1:$A$49,0),MATCH(orders!L$1,products!$A$1:$G$1,0))</f>
        <v>9.9499999999999993</v>
      </c>
      <c r="M2" s="10">
        <f>L2*E2</f>
        <v>19.899999999999999</v>
      </c>
      <c r="N2" t="str">
        <f>IF(I2="Rob","Robusta", IF(I2 = "Exc","Excelsa", IF(I2="Ara","Arabica", IF(I2="Lib","Liberica",""))))</f>
        <v>Robusta</v>
      </c>
      <c r="O2" t="str">
        <f>IF(J2="M","Medium", IF(J2 ="L","Light",IF(J2="D","Dark","")))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_xlfn.XLOOKUP(C3,customers!A:A,customers!B:B,"Not Found")</f>
        <v>Aloisia Allner</v>
      </c>
      <c r="G3" t="str">
        <f>IF(_xlfn.XLOOKUP(C3, customers!A:A, customers!C:C, "Not Found")=0,"",_xlfn.XLOOKUP(C3, customers!A:A, customers!C:C, "Not Found"))</f>
        <v>aallner0@lulu.com</v>
      </c>
      <c r="H3" s="2" t="str">
        <f>_xlfn.XLOOKUP(C3, customers!A:A, customers!G:G, "Not Found")</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10">
        <f>INDEX(products!$A$1:$G$49,MATCH(orders!$D3,products!$A$1:$A$49,0),MATCH(orders!L$1,products!$A$1:$G$1,0))</f>
        <v>8.25</v>
      </c>
      <c r="M3" s="10">
        <f t="shared" ref="M3:M66" si="0">L3*E3</f>
        <v>41.25</v>
      </c>
      <c r="N3" t="str">
        <f t="shared" ref="N3:N66" si="1">IF(I3="Rob","Robusta", IF(I3 = "Exc","Excelsa", IF(I3="Ara","Arabica", IF(I3="Lib","Liberica",""))))</f>
        <v>Excelsa</v>
      </c>
      <c r="O3" t="str">
        <f t="shared" ref="O3:O66" si="2">IF(J3="M","Medium", IF(J3 ="L","Light",IF(J3="D","Dark","")))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_xlfn.XLOOKUP(C4,customers!A:A,customers!B:B,"Not Found")</f>
        <v>Jami Redholes</v>
      </c>
      <c r="G4" t="str">
        <f>IF(_xlfn.XLOOKUP(C4, customers!A:A, customers!C:C, "Not Found")=0,"",_xlfn.XLOOKUP(C4, customers!A:A, customers!C:C, "Not Found"))</f>
        <v>jredholes2@tmall.com</v>
      </c>
      <c r="H4" s="2" t="str">
        <f>_xlfn.XLOOKUP(C4, customers!A:A, customers!G:G, "Not Found")</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10">
        <f>INDEX(products!$A$1:$G$49,MATCH(orders!$D4,products!$A$1:$A$49,0),MATCH(orders!L$1,products!$A$1:$G$1,0))</f>
        <v>12.95</v>
      </c>
      <c r="M4" s="10">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_xlfn.XLOOKUP(C5,customers!A:A,customers!B:B,"Not Found")</f>
        <v>Christoffer O' Shea</v>
      </c>
      <c r="G5" t="str">
        <f>IF(_xlfn.XLOOKUP(C5, customers!A:A, customers!C:C, "Not Found")=0,"",_xlfn.XLOOKUP(C5, customers!A:A, customers!C:C, "Not Found"))</f>
        <v/>
      </c>
      <c r="H5" s="2" t="str">
        <f>_xlfn.XLOOKUP(C5, customers!A:A, customers!G:G, "Not Found")</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10">
        <f>INDEX(products!$A$1:$G$49,MATCH(orders!$D5,products!$A$1:$A$49,0),MATCH(orders!L$1,products!$A$1:$G$1,0))</f>
        <v>13.75</v>
      </c>
      <c r="M5" s="10">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_xlfn.XLOOKUP(C6,customers!A:A,customers!B:B,"Not Found")</f>
        <v>Christoffer O' Shea</v>
      </c>
      <c r="G6" t="str">
        <f>IF(_xlfn.XLOOKUP(C6, customers!A:A, customers!C:C, "Not Found")=0,"",_xlfn.XLOOKUP(C6, customers!A:A, customers!C:C, "Not Found"))</f>
        <v/>
      </c>
      <c r="H6" s="2" t="str">
        <f>_xlfn.XLOOKUP(C6, customers!A:A, customers!G:G, "Not Found")</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10">
        <f>INDEX(products!$A$1:$G$49,MATCH(orders!$D6,products!$A$1:$A$49,0),MATCH(orders!L$1,products!$A$1:$G$1,0))</f>
        <v>27.484999999999996</v>
      </c>
      <c r="M6" s="10">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_xlfn.XLOOKUP(C7,customers!A:A,customers!B:B,"Not Found")</f>
        <v>Beryle Cottier</v>
      </c>
      <c r="G7" t="str">
        <f>IF(_xlfn.XLOOKUP(C7, customers!A:A, customers!C:C, "Not Found")=0,"",_xlfn.XLOOKUP(C7, customers!A:A, customers!C:C, "Not Found"))</f>
        <v/>
      </c>
      <c r="H7" s="2" t="str">
        <f>_xlfn.XLOOKUP(C7, customers!A:A, customers!G:G, "Not Found")</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10">
        <f>INDEX(products!$A$1:$G$49,MATCH(orders!$D7,products!$A$1:$A$49,0),MATCH(orders!L$1,products!$A$1:$G$1,0))</f>
        <v>12.95</v>
      </c>
      <c r="M7" s="10">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_xlfn.XLOOKUP(C8,customers!A:A,customers!B:B,"Not Found")</f>
        <v>Shaylynn Lobe</v>
      </c>
      <c r="G8" t="str">
        <f>IF(_xlfn.XLOOKUP(C8, customers!A:A, customers!C:C, "Not Found")=0,"",_xlfn.XLOOKUP(C8, customers!A:A, customers!C:C, "Not Found"))</f>
        <v>slobe6@nifty.com</v>
      </c>
      <c r="H8" s="2" t="str">
        <f>_xlfn.XLOOKUP(C8, customers!A:A, customers!G:G, "Not Found")</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10">
        <f>INDEX(products!$A$1:$G$49,MATCH(orders!$D8,products!$A$1:$A$49,0),MATCH(orders!L$1,products!$A$1:$G$1,0))</f>
        <v>7.29</v>
      </c>
      <c r="M8" s="10">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_xlfn.XLOOKUP(C9,customers!A:A,customers!B:B,"Not Found")</f>
        <v>Melvin Wharfe</v>
      </c>
      <c r="G9" t="str">
        <f>IF(_xlfn.XLOOKUP(C9, customers!A:A, customers!C:C, "Not Found")=0,"",_xlfn.XLOOKUP(C9, customers!A:A, customers!C:C, "Not Found"))</f>
        <v/>
      </c>
      <c r="H9" s="2" t="str">
        <f>_xlfn.XLOOKUP(C9, customers!A:A, customers!G:G, "Not Found")</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10">
        <f>INDEX(products!$A$1:$G$49,MATCH(orders!$D9,products!$A$1:$A$49,0),MATCH(orders!L$1,products!$A$1:$G$1,0))</f>
        <v>4.7549999999999999</v>
      </c>
      <c r="M9" s="10">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_xlfn.XLOOKUP(C10,customers!A:A,customers!B:B,"Not Found")</f>
        <v>Guthrey Petracci</v>
      </c>
      <c r="G10" t="str">
        <f>IF(_xlfn.XLOOKUP(C10, customers!A:A, customers!C:C, "Not Found")=0,"",_xlfn.XLOOKUP(C10, customers!A:A, customers!C:C, "Not Found"))</f>
        <v>gpetracci8@livejournal.com</v>
      </c>
      <c r="H10" s="2" t="str">
        <f>_xlfn.XLOOKUP(C10, customers!A:A, customers!G:G, "Not Found")</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10">
        <f>INDEX(products!$A$1:$G$49,MATCH(orders!$D10,products!$A$1:$A$49,0),MATCH(orders!L$1,products!$A$1:$G$1,0))</f>
        <v>5.97</v>
      </c>
      <c r="M10" s="10">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_xlfn.XLOOKUP(C11,customers!A:A,customers!B:B,"Not Found")</f>
        <v>Rodger Raven</v>
      </c>
      <c r="G11" t="str">
        <f>IF(_xlfn.XLOOKUP(C11, customers!A:A, customers!C:C, "Not Found")=0,"",_xlfn.XLOOKUP(C11, customers!A:A, customers!C:C, "Not Found"))</f>
        <v>rraven9@ed.gov</v>
      </c>
      <c r="H11" s="2" t="str">
        <f>_xlfn.XLOOKUP(C11, customers!A:A, customers!G:G, "Not Found")</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10">
        <f>INDEX(products!$A$1:$G$49,MATCH(orders!$D11,products!$A$1:$A$49,0),MATCH(orders!L$1,products!$A$1:$G$1,0))</f>
        <v>5.97</v>
      </c>
      <c r="M11" s="10">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_xlfn.XLOOKUP(C12,customers!A:A,customers!B:B,"Not Found")</f>
        <v>Ferrell Ferber</v>
      </c>
      <c r="G12" t="str">
        <f>IF(_xlfn.XLOOKUP(C12, customers!A:A, customers!C:C, "Not Found")=0,"",_xlfn.XLOOKUP(C12, customers!A:A, customers!C:C, "Not Found"))</f>
        <v>fferbera@businesswire.com</v>
      </c>
      <c r="H12" s="2" t="str">
        <f>_xlfn.XLOOKUP(C12, customers!A:A, customers!G:G, "Not Found")</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10">
        <f>INDEX(products!$A$1:$G$49,MATCH(orders!$D12,products!$A$1:$A$49,0),MATCH(orders!L$1,products!$A$1:$G$1,0))</f>
        <v>9.9499999999999993</v>
      </c>
      <c r="M12" s="10">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_xlfn.XLOOKUP(C13,customers!A:A,customers!B:B,"Not Found")</f>
        <v>Duky Phizackerly</v>
      </c>
      <c r="G13" t="str">
        <f>IF(_xlfn.XLOOKUP(C13, customers!A:A, customers!C:C, "Not Found")=0,"",_xlfn.XLOOKUP(C13, customers!A:A, customers!C:C, "Not Found"))</f>
        <v>dphizackerlyb@utexas.edu</v>
      </c>
      <c r="H13" s="2" t="str">
        <f>_xlfn.XLOOKUP(C13, customers!A:A, customers!G:G, "Not Found")</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10">
        <f>INDEX(products!$A$1:$G$49,MATCH(orders!$D13,products!$A$1:$A$49,0),MATCH(orders!L$1,products!$A$1:$G$1,0))</f>
        <v>34.154999999999994</v>
      </c>
      <c r="M13" s="10">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_xlfn.XLOOKUP(C14,customers!A:A,customers!B:B,"Not Found")</f>
        <v>Rosaleen Scholar</v>
      </c>
      <c r="G14" t="str">
        <f>IF(_xlfn.XLOOKUP(C14, customers!A:A, customers!C:C, "Not Found")=0,"",_xlfn.XLOOKUP(C14, customers!A:A, customers!C:C, "Not Found"))</f>
        <v>rscholarc@nyu.edu</v>
      </c>
      <c r="H14" s="2" t="str">
        <f>_xlfn.XLOOKUP(C14, customers!A:A, customers!G:G, "Not Found")</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10">
        <f>INDEX(products!$A$1:$G$49,MATCH(orders!$D14,products!$A$1:$A$49,0),MATCH(orders!L$1,products!$A$1:$G$1,0))</f>
        <v>9.9499999999999993</v>
      </c>
      <c r="M14" s="10">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_xlfn.XLOOKUP(C15,customers!A:A,customers!B:B,"Not Found")</f>
        <v>Terence Vanyutin</v>
      </c>
      <c r="G15" t="str">
        <f>IF(_xlfn.XLOOKUP(C15, customers!A:A, customers!C:C, "Not Found")=0,"",_xlfn.XLOOKUP(C15, customers!A:A, customers!C:C, "Not Found"))</f>
        <v>tvanyutind@wix.com</v>
      </c>
      <c r="H15" s="2" t="str">
        <f>_xlfn.XLOOKUP(C15, customers!A:A, customers!G:G, "Not Found")</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10">
        <f>INDEX(products!$A$1:$G$49,MATCH(orders!$D15,products!$A$1:$A$49,0),MATCH(orders!L$1,products!$A$1:$G$1,0))</f>
        <v>20.584999999999997</v>
      </c>
      <c r="M15" s="10">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_xlfn.XLOOKUP(C16,customers!A:A,customers!B:B,"Not Found")</f>
        <v>Patrice Trobe</v>
      </c>
      <c r="G16" t="str">
        <f>IF(_xlfn.XLOOKUP(C16, customers!A:A, customers!C:C, "Not Found")=0,"",_xlfn.XLOOKUP(C16, customers!A:A, customers!C:C, "Not Found"))</f>
        <v>ptrobee@wunderground.com</v>
      </c>
      <c r="H16" s="2" t="str">
        <f>_xlfn.XLOOKUP(C16, customers!A:A, customers!G:G, "Not Found")</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10">
        <f>INDEX(products!$A$1:$G$49,MATCH(orders!$D16,products!$A$1:$A$49,0),MATCH(orders!L$1,products!$A$1:$G$1,0))</f>
        <v>3.8849999999999998</v>
      </c>
      <c r="M16" s="10">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_xlfn.XLOOKUP(C17,customers!A:A,customers!B:B,"Not Found")</f>
        <v>Llywellyn Oscroft</v>
      </c>
      <c r="G17" t="str">
        <f>IF(_xlfn.XLOOKUP(C17, customers!A:A, customers!C:C, "Not Found")=0,"",_xlfn.XLOOKUP(C17, customers!A:A, customers!C:C, "Not Found"))</f>
        <v>loscroftf@ebay.co.uk</v>
      </c>
      <c r="H17" s="2" t="str">
        <f>_xlfn.XLOOKUP(C17, customers!A:A, customers!G:G, "Not Found")</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10">
        <f>INDEX(products!$A$1:$G$49,MATCH(orders!$D17,products!$A$1:$A$49,0),MATCH(orders!L$1,products!$A$1:$G$1,0))</f>
        <v>22.884999999999998</v>
      </c>
      <c r="M17" s="10">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_xlfn.XLOOKUP(C18,customers!A:A,customers!B:B,"Not Found")</f>
        <v>Minni Alabaster</v>
      </c>
      <c r="G18" t="str">
        <f>IF(_xlfn.XLOOKUP(C18, customers!A:A, customers!C:C, "Not Found")=0,"",_xlfn.XLOOKUP(C18, customers!A:A, customers!C:C, "Not Found"))</f>
        <v>malabasterg@hexun.com</v>
      </c>
      <c r="H18" s="2" t="str">
        <f>_xlfn.XLOOKUP(C18, customers!A:A, customers!G:G, "Not Found")</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10">
        <f>INDEX(products!$A$1:$G$49,MATCH(orders!$D18,products!$A$1:$A$49,0),MATCH(orders!L$1,products!$A$1:$G$1,0))</f>
        <v>3.375</v>
      </c>
      <c r="M18" s="10">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_xlfn.XLOOKUP(C19,customers!A:A,customers!B:B,"Not Found")</f>
        <v>Rhianon Broxup</v>
      </c>
      <c r="G19" t="str">
        <f>IF(_xlfn.XLOOKUP(C19, customers!A:A, customers!C:C, "Not Found")=0,"",_xlfn.XLOOKUP(C19, customers!A:A, customers!C:C, "Not Found"))</f>
        <v>rbroxuph@jimdo.com</v>
      </c>
      <c r="H19" s="2" t="str">
        <f>_xlfn.XLOOKUP(C19, customers!A:A, customers!G:G, "Not Found")</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10">
        <f>INDEX(products!$A$1:$G$49,MATCH(orders!$D19,products!$A$1:$A$49,0),MATCH(orders!L$1,products!$A$1:$G$1,0))</f>
        <v>12.95</v>
      </c>
      <c r="M19" s="10">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_xlfn.XLOOKUP(C20,customers!A:A,customers!B:B,"Not Found")</f>
        <v>Pall Redford</v>
      </c>
      <c r="G20" t="str">
        <f>IF(_xlfn.XLOOKUP(C20, customers!A:A, customers!C:C, "Not Found")=0,"",_xlfn.XLOOKUP(C20, customers!A:A, customers!C:C, "Not Found"))</f>
        <v>predfordi@ow.ly</v>
      </c>
      <c r="H20" s="2" t="str">
        <f>_xlfn.XLOOKUP(C20, customers!A:A, customers!G:G, "Not Found")</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10">
        <f>INDEX(products!$A$1:$G$49,MATCH(orders!$D20,products!$A$1:$A$49,0),MATCH(orders!L$1,products!$A$1:$G$1,0))</f>
        <v>20.584999999999997</v>
      </c>
      <c r="M20" s="10">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_xlfn.XLOOKUP(C21,customers!A:A,customers!B:B,"Not Found")</f>
        <v>Aurea Corradino</v>
      </c>
      <c r="G21" t="str">
        <f>IF(_xlfn.XLOOKUP(C21, customers!A:A, customers!C:C, "Not Found")=0,"",_xlfn.XLOOKUP(C21, customers!A:A, customers!C:C, "Not Found"))</f>
        <v>acorradinoj@harvard.edu</v>
      </c>
      <c r="H21" s="2" t="str">
        <f>_xlfn.XLOOKUP(C21, customers!A:A, customers!G:G, "Not Found")</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10">
        <f>INDEX(products!$A$1:$G$49,MATCH(orders!$D21,products!$A$1:$A$49,0),MATCH(orders!L$1,products!$A$1:$G$1,0))</f>
        <v>3.375</v>
      </c>
      <c r="M21" s="10">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_xlfn.XLOOKUP(C22,customers!A:A,customers!B:B,"Not Found")</f>
        <v>Aurea Corradino</v>
      </c>
      <c r="G22" t="str">
        <f>IF(_xlfn.XLOOKUP(C22, customers!A:A, customers!C:C, "Not Found")=0,"",_xlfn.XLOOKUP(C22, customers!A:A, customers!C:C, "Not Found"))</f>
        <v>acorradinoj@harvard.edu</v>
      </c>
      <c r="H22" s="2" t="str">
        <f>_xlfn.XLOOKUP(C22, customers!A:A, customers!G:G, "Not Found")</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10">
        <f>INDEX(products!$A$1:$G$49,MATCH(orders!$D22,products!$A$1:$A$49,0),MATCH(orders!L$1,products!$A$1:$G$1,0))</f>
        <v>3.645</v>
      </c>
      <c r="M22" s="10">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_xlfn.XLOOKUP(C23,customers!A:A,customers!B:B,"Not Found")</f>
        <v>Avrit Davidowsky</v>
      </c>
      <c r="G23" t="str">
        <f>IF(_xlfn.XLOOKUP(C23, customers!A:A, customers!C:C, "Not Found")=0,"",_xlfn.XLOOKUP(C23, customers!A:A, customers!C:C, "Not Found"))</f>
        <v>adavidowskyl@netvibes.com</v>
      </c>
      <c r="H23" s="2" t="str">
        <f>_xlfn.XLOOKUP(C23, customers!A:A, customers!G:G, "Not Found")</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10">
        <f>INDEX(products!$A$1:$G$49,MATCH(orders!$D23,products!$A$1:$A$49,0),MATCH(orders!L$1,products!$A$1:$G$1,0))</f>
        <v>2.9849999999999999</v>
      </c>
      <c r="M23" s="10">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_xlfn.XLOOKUP(C24,customers!A:A,customers!B:B,"Not Found")</f>
        <v>Annabel Antuk</v>
      </c>
      <c r="G24" t="str">
        <f>IF(_xlfn.XLOOKUP(C24, customers!A:A, customers!C:C, "Not Found")=0,"",_xlfn.XLOOKUP(C24, customers!A:A, customers!C:C, "Not Found"))</f>
        <v>aantukm@kickstarter.com</v>
      </c>
      <c r="H24" s="2" t="str">
        <f>_xlfn.XLOOKUP(C24, customers!A:A, customers!G:G, "Not Found")</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10">
        <f>INDEX(products!$A$1:$G$49,MATCH(orders!$D24,products!$A$1:$A$49,0),MATCH(orders!L$1,products!$A$1:$G$1,0))</f>
        <v>22.884999999999998</v>
      </c>
      <c r="M24" s="10">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_xlfn.XLOOKUP(C25,customers!A:A,customers!B:B,"Not Found")</f>
        <v>Iorgo Kleinert</v>
      </c>
      <c r="G25" t="str">
        <f>IF(_xlfn.XLOOKUP(C25, customers!A:A, customers!C:C, "Not Found")=0,"",_xlfn.XLOOKUP(C25, customers!A:A, customers!C:C, "Not Found"))</f>
        <v>ikleinertn@timesonline.co.uk</v>
      </c>
      <c r="H25" s="2" t="str">
        <f>_xlfn.XLOOKUP(C25, customers!A:A, customers!G:G, "Not Found")</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10">
        <f>INDEX(products!$A$1:$G$49,MATCH(orders!$D25,products!$A$1:$A$49,0),MATCH(orders!L$1,products!$A$1:$G$1,0))</f>
        <v>2.9849999999999999</v>
      </c>
      <c r="M25" s="10">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_xlfn.XLOOKUP(C26,customers!A:A,customers!B:B,"Not Found")</f>
        <v>Chrisy Blofeld</v>
      </c>
      <c r="G26" t="str">
        <f>IF(_xlfn.XLOOKUP(C26, customers!A:A, customers!C:C, "Not Found")=0,"",_xlfn.XLOOKUP(C26, customers!A:A, customers!C:C, "Not Found"))</f>
        <v>cblofeldo@amazon.co.uk</v>
      </c>
      <c r="H26" s="2" t="str">
        <f>_xlfn.XLOOKUP(C26, customers!A:A, customers!G:G, "Not Found")</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10">
        <f>INDEX(products!$A$1:$G$49,MATCH(orders!$D26,products!$A$1:$A$49,0),MATCH(orders!L$1,products!$A$1:$G$1,0))</f>
        <v>11.25</v>
      </c>
      <c r="M26" s="10">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_xlfn.XLOOKUP(C27,customers!A:A,customers!B:B,"Not Found")</f>
        <v>Culley Farris</v>
      </c>
      <c r="G27" t="str">
        <f>IF(_xlfn.XLOOKUP(C27, customers!A:A, customers!C:C, "Not Found")=0,"",_xlfn.XLOOKUP(C27, customers!A:A, customers!C:C, "Not Found"))</f>
        <v/>
      </c>
      <c r="H27" s="2" t="str">
        <f>_xlfn.XLOOKUP(C27, customers!A:A, customers!G:G, "Not Found")</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10">
        <f>INDEX(products!$A$1:$G$49,MATCH(orders!$D27,products!$A$1:$A$49,0),MATCH(orders!L$1,products!$A$1:$G$1,0))</f>
        <v>4.125</v>
      </c>
      <c r="M27" s="10">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_xlfn.XLOOKUP(C28,customers!A:A,customers!B:B,"Not Found")</f>
        <v>Selene Shales</v>
      </c>
      <c r="G28" t="str">
        <f>IF(_xlfn.XLOOKUP(C28, customers!A:A, customers!C:C, "Not Found")=0,"",_xlfn.XLOOKUP(C28, customers!A:A, customers!C:C, "Not Found"))</f>
        <v>sshalesq@umich.edu</v>
      </c>
      <c r="H28" s="2" t="str">
        <f>_xlfn.XLOOKUP(C28, customers!A:A, customers!G:G, "Not Found")</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10">
        <f>INDEX(products!$A$1:$G$49,MATCH(orders!$D28,products!$A$1:$A$49,0),MATCH(orders!L$1,products!$A$1:$G$1,0))</f>
        <v>6.75</v>
      </c>
      <c r="M28" s="10">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_xlfn.XLOOKUP(C29,customers!A:A,customers!B:B,"Not Found")</f>
        <v>Vivie Danneil</v>
      </c>
      <c r="G29" t="str">
        <f>IF(_xlfn.XLOOKUP(C29, customers!A:A, customers!C:C, "Not Found")=0,"",_xlfn.XLOOKUP(C29, customers!A:A, customers!C:C, "Not Found"))</f>
        <v>vdanneilr@mtv.com</v>
      </c>
      <c r="H29" s="2" t="str">
        <f>_xlfn.XLOOKUP(C29, customers!A:A, customers!G:G, "Not Found")</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10">
        <f>INDEX(products!$A$1:$G$49,MATCH(orders!$D29,products!$A$1:$A$49,0),MATCH(orders!L$1,products!$A$1:$G$1,0))</f>
        <v>3.375</v>
      </c>
      <c r="M29" s="10">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_xlfn.XLOOKUP(C30,customers!A:A,customers!B:B,"Not Found")</f>
        <v>Theresita Newbury</v>
      </c>
      <c r="G30" t="str">
        <f>IF(_xlfn.XLOOKUP(C30, customers!A:A, customers!C:C, "Not Found")=0,"",_xlfn.XLOOKUP(C30, customers!A:A, customers!C:C, "Not Found"))</f>
        <v>tnewburys@usda.gov</v>
      </c>
      <c r="H30" s="2" t="str">
        <f>_xlfn.XLOOKUP(C30, customers!A:A, customers!G:G, "Not Found")</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10">
        <f>INDEX(products!$A$1:$G$49,MATCH(orders!$D30,products!$A$1:$A$49,0),MATCH(orders!L$1,products!$A$1:$G$1,0))</f>
        <v>5.97</v>
      </c>
      <c r="M30" s="10">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_xlfn.XLOOKUP(C31,customers!A:A,customers!B:B,"Not Found")</f>
        <v>Mozelle Calcutt</v>
      </c>
      <c r="G31" t="str">
        <f>IF(_xlfn.XLOOKUP(C31, customers!A:A, customers!C:C, "Not Found")=0,"",_xlfn.XLOOKUP(C31, customers!A:A, customers!C:C, "Not Found"))</f>
        <v>mcalcuttt@baidu.com</v>
      </c>
      <c r="H31" s="2" t="str">
        <f>_xlfn.XLOOKUP(C31, customers!A:A, customers!G:G, "Not Found")</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10">
        <f>INDEX(products!$A$1:$G$49,MATCH(orders!$D31,products!$A$1:$A$49,0),MATCH(orders!L$1,products!$A$1:$G$1,0))</f>
        <v>9.9499999999999993</v>
      </c>
      <c r="M31" s="10">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_xlfn.XLOOKUP(C32,customers!A:A,customers!B:B,"Not Found")</f>
        <v>Adrian Swaine</v>
      </c>
      <c r="G32" t="str">
        <f>IF(_xlfn.XLOOKUP(C32, customers!A:A, customers!C:C, "Not Found")=0,"",_xlfn.XLOOKUP(C32, customers!A:A, customers!C:C, "Not Found"))</f>
        <v/>
      </c>
      <c r="H32" s="2" t="str">
        <f>_xlfn.XLOOKUP(C32, customers!A:A, customers!G:G, "Not Found")</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10">
        <f>INDEX(products!$A$1:$G$49,MATCH(orders!$D32,products!$A$1:$A$49,0),MATCH(orders!L$1,products!$A$1:$G$1,0))</f>
        <v>4.3650000000000002</v>
      </c>
      <c r="M32" s="10">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_xlfn.XLOOKUP(C33,customers!A:A,customers!B:B,"Not Found")</f>
        <v>Adrian Swaine</v>
      </c>
      <c r="G33" t="str">
        <f>IF(_xlfn.XLOOKUP(C33, customers!A:A, customers!C:C, "Not Found")=0,"",_xlfn.XLOOKUP(C33, customers!A:A, customers!C:C, "Not Found"))</f>
        <v/>
      </c>
      <c r="H33" s="2" t="str">
        <f>_xlfn.XLOOKUP(C33, customers!A:A, customers!G:G, "Not Found")</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10">
        <f>INDEX(products!$A$1:$G$49,MATCH(orders!$D33,products!$A$1:$A$49,0),MATCH(orders!L$1,products!$A$1:$G$1,0))</f>
        <v>5.97</v>
      </c>
      <c r="M33" s="10">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_xlfn.XLOOKUP(C34,customers!A:A,customers!B:B,"Not Found")</f>
        <v>Adrian Swaine</v>
      </c>
      <c r="G34" t="str">
        <f>IF(_xlfn.XLOOKUP(C34, customers!A:A, customers!C:C, "Not Found")=0,"",_xlfn.XLOOKUP(C34, customers!A:A, customers!C:C, "Not Found"))</f>
        <v/>
      </c>
      <c r="H34" s="2" t="str">
        <f>_xlfn.XLOOKUP(C34, customers!A:A, customers!G:G, "Not Found")</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10">
        <f>INDEX(products!$A$1:$G$49,MATCH(orders!$D34,products!$A$1:$A$49,0),MATCH(orders!L$1,products!$A$1:$G$1,0))</f>
        <v>8.73</v>
      </c>
      <c r="M34" s="10">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_xlfn.XLOOKUP(C35,customers!A:A,customers!B:B,"Not Found")</f>
        <v>Gallard Gatheral</v>
      </c>
      <c r="G35" t="str">
        <f>IF(_xlfn.XLOOKUP(C35, customers!A:A, customers!C:C, "Not Found")=0,"",_xlfn.XLOOKUP(C35, customers!A:A, customers!C:C, "Not Found"))</f>
        <v>ggatheralx@123-reg.co.uk</v>
      </c>
      <c r="H35" s="2" t="str">
        <f>_xlfn.XLOOKUP(C35, customers!A:A, customers!G:G, "Not Found")</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10">
        <f>INDEX(products!$A$1:$G$49,MATCH(orders!$D35,products!$A$1:$A$49,0),MATCH(orders!L$1,products!$A$1:$G$1,0))</f>
        <v>4.7549999999999999</v>
      </c>
      <c r="M35" s="10">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_xlfn.XLOOKUP(C36,customers!A:A,customers!B:B,"Not Found")</f>
        <v>Una Welberry</v>
      </c>
      <c r="G36" t="str">
        <f>IF(_xlfn.XLOOKUP(C36, customers!A:A, customers!C:C, "Not Found")=0,"",_xlfn.XLOOKUP(C36, customers!A:A, customers!C:C, "Not Found"))</f>
        <v>uwelberryy@ebay.co.uk</v>
      </c>
      <c r="H36" s="2" t="str">
        <f>_xlfn.XLOOKUP(C36, customers!A:A, customers!G:G, "Not Found")</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10">
        <f>INDEX(products!$A$1:$G$49,MATCH(orders!$D36,products!$A$1:$A$49,0),MATCH(orders!L$1,products!$A$1:$G$1,0))</f>
        <v>9.51</v>
      </c>
      <c r="M36" s="10">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_xlfn.XLOOKUP(C37,customers!A:A,customers!B:B,"Not Found")</f>
        <v>Faber Eilhart</v>
      </c>
      <c r="G37" t="str">
        <f>IF(_xlfn.XLOOKUP(C37, customers!A:A, customers!C:C, "Not Found")=0,"",_xlfn.XLOOKUP(C37, customers!A:A, customers!C:C, "Not Found"))</f>
        <v>feilhartz@who.int</v>
      </c>
      <c r="H37" s="2" t="str">
        <f>_xlfn.XLOOKUP(C37, customers!A:A, customers!G:G, "Not Found")</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10">
        <f>INDEX(products!$A$1:$G$49,MATCH(orders!$D37,products!$A$1:$A$49,0),MATCH(orders!L$1,products!$A$1:$G$1,0))</f>
        <v>5.97</v>
      </c>
      <c r="M37" s="10">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_xlfn.XLOOKUP(C38,customers!A:A,customers!B:B,"Not Found")</f>
        <v>Zorina Ponting</v>
      </c>
      <c r="G38" t="str">
        <f>IF(_xlfn.XLOOKUP(C38, customers!A:A, customers!C:C, "Not Found")=0,"",_xlfn.XLOOKUP(C38, customers!A:A, customers!C:C, "Not Found"))</f>
        <v>zponting10@altervista.org</v>
      </c>
      <c r="H38" s="2" t="str">
        <f>_xlfn.XLOOKUP(C38, customers!A:A, customers!G:G, "Not Found")</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10">
        <f>INDEX(products!$A$1:$G$49,MATCH(orders!$D38,products!$A$1:$A$49,0),MATCH(orders!L$1,products!$A$1:$G$1,0))</f>
        <v>4.3650000000000002</v>
      </c>
      <c r="M38" s="10">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_xlfn.XLOOKUP(C39,customers!A:A,customers!B:B,"Not Found")</f>
        <v>Silvio Strase</v>
      </c>
      <c r="G39" t="str">
        <f>IF(_xlfn.XLOOKUP(C39, customers!A:A, customers!C:C, "Not Found")=0,"",_xlfn.XLOOKUP(C39, customers!A:A, customers!C:C, "Not Found"))</f>
        <v>sstrase11@booking.com</v>
      </c>
      <c r="H39" s="2" t="str">
        <f>_xlfn.XLOOKUP(C39, customers!A:A, customers!G:G, "Not Found")</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10">
        <f>INDEX(products!$A$1:$G$49,MATCH(orders!$D39,products!$A$1:$A$49,0),MATCH(orders!L$1,products!$A$1:$G$1,0))</f>
        <v>9.51</v>
      </c>
      <c r="M39" s="10">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_xlfn.XLOOKUP(C40,customers!A:A,customers!B:B,"Not Found")</f>
        <v>Dorie de la Tremoille</v>
      </c>
      <c r="G40" t="str">
        <f>IF(_xlfn.XLOOKUP(C40, customers!A:A, customers!C:C, "Not Found")=0,"",_xlfn.XLOOKUP(C40, customers!A:A, customers!C:C, "Not Found"))</f>
        <v>dde12@unesco.org</v>
      </c>
      <c r="H40" s="2" t="str">
        <f>_xlfn.XLOOKUP(C40, customers!A:A, customers!G:G, "Not Found")</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10">
        <f>INDEX(products!$A$1:$G$49,MATCH(orders!$D40,products!$A$1:$A$49,0),MATCH(orders!L$1,products!$A$1:$G$1,0))</f>
        <v>22.884999999999998</v>
      </c>
      <c r="M40" s="10">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_xlfn.XLOOKUP(C41,customers!A:A,customers!B:B,"Not Found")</f>
        <v>Hy Zanetto</v>
      </c>
      <c r="G41" t="str">
        <f>IF(_xlfn.XLOOKUP(C41, customers!A:A, customers!C:C, "Not Found")=0,"",_xlfn.XLOOKUP(C41, customers!A:A, customers!C:C, "Not Found"))</f>
        <v/>
      </c>
      <c r="H41" s="2" t="str">
        <f>_xlfn.XLOOKUP(C41, customers!A:A, customers!G:G, "Not Found")</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10">
        <f>INDEX(products!$A$1:$G$49,MATCH(orders!$D41,products!$A$1:$A$49,0),MATCH(orders!L$1,products!$A$1:$G$1,0))</f>
        <v>9.9499999999999993</v>
      </c>
      <c r="M41" s="10">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_xlfn.XLOOKUP(C42,customers!A:A,customers!B:B,"Not Found")</f>
        <v>Jessica McNess</v>
      </c>
      <c r="G42" t="str">
        <f>IF(_xlfn.XLOOKUP(C42, customers!A:A, customers!C:C, "Not Found")=0,"",_xlfn.XLOOKUP(C42, customers!A:A, customers!C:C, "Not Found"))</f>
        <v/>
      </c>
      <c r="H42" s="2" t="str">
        <f>_xlfn.XLOOKUP(C42, customers!A:A, customers!G:G, "Not Found")</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10">
        <f>INDEX(products!$A$1:$G$49,MATCH(orders!$D42,products!$A$1:$A$49,0),MATCH(orders!L$1,products!$A$1:$G$1,0))</f>
        <v>14.55</v>
      </c>
      <c r="M42" s="10">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_xlfn.XLOOKUP(C43,customers!A:A,customers!B:B,"Not Found")</f>
        <v>Lorenzo Yeoland</v>
      </c>
      <c r="G43" t="str">
        <f>IF(_xlfn.XLOOKUP(C43, customers!A:A, customers!C:C, "Not Found")=0,"",_xlfn.XLOOKUP(C43, customers!A:A, customers!C:C, "Not Found"))</f>
        <v>lyeoland15@pbs.org</v>
      </c>
      <c r="H43" s="2" t="str">
        <f>_xlfn.XLOOKUP(C43, customers!A:A, customers!G:G, "Not Found")</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10">
        <f>INDEX(products!$A$1:$G$49,MATCH(orders!$D43,products!$A$1:$A$49,0),MATCH(orders!L$1,products!$A$1:$G$1,0))</f>
        <v>3.645</v>
      </c>
      <c r="M43" s="10">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_xlfn.XLOOKUP(C44,customers!A:A,customers!B:B,"Not Found")</f>
        <v>Abigail Tolworthy</v>
      </c>
      <c r="G44" t="str">
        <f>IF(_xlfn.XLOOKUP(C44, customers!A:A, customers!C:C, "Not Found")=0,"",_xlfn.XLOOKUP(C44, customers!A:A, customers!C:C, "Not Found"))</f>
        <v>atolworthy16@toplist.cz</v>
      </c>
      <c r="H44" s="2" t="str">
        <f>_xlfn.XLOOKUP(C44, customers!A:A, customers!G:G, "Not Found")</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10">
        <f>INDEX(products!$A$1:$G$49,MATCH(orders!$D44,products!$A$1:$A$49,0),MATCH(orders!L$1,products!$A$1:$G$1,0))</f>
        <v>2.6849999999999996</v>
      </c>
      <c r="M44" s="10">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_xlfn.XLOOKUP(C45,customers!A:A,customers!B:B,"Not Found")</f>
        <v>Maurie Bartol</v>
      </c>
      <c r="G45" t="str">
        <f>IF(_xlfn.XLOOKUP(C45, customers!A:A, customers!C:C, "Not Found")=0,"",_xlfn.XLOOKUP(C45, customers!A:A, customers!C:C, "Not Found"))</f>
        <v/>
      </c>
      <c r="H45" s="2" t="str">
        <f>_xlfn.XLOOKUP(C45, customers!A:A, customers!G:G, "Not Found")</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10">
        <f>INDEX(products!$A$1:$G$49,MATCH(orders!$D45,products!$A$1:$A$49,0),MATCH(orders!L$1,products!$A$1:$G$1,0))</f>
        <v>36.454999999999998</v>
      </c>
      <c r="M45" s="10">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_xlfn.XLOOKUP(C46,customers!A:A,customers!B:B,"Not Found")</f>
        <v>Olag Baudassi</v>
      </c>
      <c r="G46" t="str">
        <f>IF(_xlfn.XLOOKUP(C46, customers!A:A, customers!C:C, "Not Found")=0,"",_xlfn.XLOOKUP(C46, customers!A:A, customers!C:C, "Not Found"))</f>
        <v>obaudassi18@seesaa.net</v>
      </c>
      <c r="H46" s="2" t="str">
        <f>_xlfn.XLOOKUP(C46, customers!A:A, customers!G:G, "Not Found")</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10">
        <f>INDEX(products!$A$1:$G$49,MATCH(orders!$D46,products!$A$1:$A$49,0),MATCH(orders!L$1,products!$A$1:$G$1,0))</f>
        <v>8.25</v>
      </c>
      <c r="M46" s="10">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_xlfn.XLOOKUP(C47,customers!A:A,customers!B:B,"Not Found")</f>
        <v>Petey Kingsbury</v>
      </c>
      <c r="G47" t="str">
        <f>IF(_xlfn.XLOOKUP(C47, customers!A:A, customers!C:C, "Not Found")=0,"",_xlfn.XLOOKUP(C47, customers!A:A, customers!C:C, "Not Found"))</f>
        <v>pkingsbury19@comcast.net</v>
      </c>
      <c r="H47" s="2" t="str">
        <f>_xlfn.XLOOKUP(C47, customers!A:A, customers!G:G, "Not Found")</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10">
        <f>INDEX(products!$A$1:$G$49,MATCH(orders!$D47,products!$A$1:$A$49,0),MATCH(orders!L$1,products!$A$1:$G$1,0))</f>
        <v>29.784999999999997</v>
      </c>
      <c r="M47" s="10">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_xlfn.XLOOKUP(C48,customers!A:A,customers!B:B,"Not Found")</f>
        <v>Donna Baskeyfied</v>
      </c>
      <c r="G48" t="str">
        <f>IF(_xlfn.XLOOKUP(C48, customers!A:A, customers!C:C, "Not Found")=0,"",_xlfn.XLOOKUP(C48, customers!A:A, customers!C:C, "Not Found"))</f>
        <v/>
      </c>
      <c r="H48" s="2" t="str">
        <f>_xlfn.XLOOKUP(C48, customers!A:A, customers!G:G, "Not Found")</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10">
        <f>INDEX(products!$A$1:$G$49,MATCH(orders!$D48,products!$A$1:$A$49,0),MATCH(orders!L$1,products!$A$1:$G$1,0))</f>
        <v>31.624999999999996</v>
      </c>
      <c r="M48" s="10">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_xlfn.XLOOKUP(C49,customers!A:A,customers!B:B,"Not Found")</f>
        <v>Arda Curley</v>
      </c>
      <c r="G49" t="str">
        <f>IF(_xlfn.XLOOKUP(C49, customers!A:A, customers!C:C, "Not Found")=0,"",_xlfn.XLOOKUP(C49, customers!A:A, customers!C:C, "Not Found"))</f>
        <v>acurley1b@hao123.com</v>
      </c>
      <c r="H49" s="2" t="str">
        <f>_xlfn.XLOOKUP(C49, customers!A:A, customers!G:G, "Not Found")</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10">
        <f>INDEX(products!$A$1:$G$49,MATCH(orders!$D49,products!$A$1:$A$49,0),MATCH(orders!L$1,products!$A$1:$G$1,0))</f>
        <v>3.8849999999999998</v>
      </c>
      <c r="M49" s="10">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_xlfn.XLOOKUP(C50,customers!A:A,customers!B:B,"Not Found")</f>
        <v>Raynor McGilvary</v>
      </c>
      <c r="G50" t="str">
        <f>IF(_xlfn.XLOOKUP(C50, customers!A:A, customers!C:C, "Not Found")=0,"",_xlfn.XLOOKUP(C50, customers!A:A, customers!C:C, "Not Found"))</f>
        <v>rmcgilvary1c@tamu.edu</v>
      </c>
      <c r="H50" s="2" t="str">
        <f>_xlfn.XLOOKUP(C50, customers!A:A, customers!G:G, "Not Found")</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10">
        <f>INDEX(products!$A$1:$G$49,MATCH(orders!$D50,products!$A$1:$A$49,0),MATCH(orders!L$1,products!$A$1:$G$1,0))</f>
        <v>22.884999999999998</v>
      </c>
      <c r="M50" s="10">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_xlfn.XLOOKUP(C51,customers!A:A,customers!B:B,"Not Found")</f>
        <v>Isis Pikett</v>
      </c>
      <c r="G51" t="str">
        <f>IF(_xlfn.XLOOKUP(C51, customers!A:A, customers!C:C, "Not Found")=0,"",_xlfn.XLOOKUP(C51, customers!A:A, customers!C:C, "Not Found"))</f>
        <v>ipikett1d@xinhuanet.com</v>
      </c>
      <c r="H51" s="2" t="str">
        <f>_xlfn.XLOOKUP(C51, customers!A:A, customers!G:G, "Not Found")</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10">
        <f>INDEX(products!$A$1:$G$49,MATCH(orders!$D51,products!$A$1:$A$49,0),MATCH(orders!L$1,products!$A$1:$G$1,0))</f>
        <v>12.95</v>
      </c>
      <c r="M51" s="10">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_xlfn.XLOOKUP(C52,customers!A:A,customers!B:B,"Not Found")</f>
        <v>Inger Bouldon</v>
      </c>
      <c r="G52" t="str">
        <f>IF(_xlfn.XLOOKUP(C52, customers!A:A, customers!C:C, "Not Found")=0,"",_xlfn.XLOOKUP(C52, customers!A:A, customers!C:C, "Not Found"))</f>
        <v>ibouldon1e@gizmodo.com</v>
      </c>
      <c r="H52" s="2" t="str">
        <f>_xlfn.XLOOKUP(C52, customers!A:A, customers!G:G, "Not Found")</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10">
        <f>INDEX(products!$A$1:$G$49,MATCH(orders!$D52,products!$A$1:$A$49,0),MATCH(orders!L$1,products!$A$1:$G$1,0))</f>
        <v>7.77</v>
      </c>
      <c r="M52" s="10">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_xlfn.XLOOKUP(C53,customers!A:A,customers!B:B,"Not Found")</f>
        <v>Karry Flanders</v>
      </c>
      <c r="G53" t="str">
        <f>IF(_xlfn.XLOOKUP(C53, customers!A:A, customers!C:C, "Not Found")=0,"",_xlfn.XLOOKUP(C53, customers!A:A, customers!C:C, "Not Found"))</f>
        <v>kflanders1f@over-blog.com</v>
      </c>
      <c r="H53" s="2" t="str">
        <f>_xlfn.XLOOKUP(C53, customers!A:A, customers!G:G, "Not Found")</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10">
        <f>INDEX(products!$A$1:$G$49,MATCH(orders!$D53,products!$A$1:$A$49,0),MATCH(orders!L$1,products!$A$1:$G$1,0))</f>
        <v>36.454999999999998</v>
      </c>
      <c r="M53" s="10">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_xlfn.XLOOKUP(C54,customers!A:A,customers!B:B,"Not Found")</f>
        <v>Hartley Mattioli</v>
      </c>
      <c r="G54" t="str">
        <f>IF(_xlfn.XLOOKUP(C54, customers!A:A, customers!C:C, "Not Found")=0,"",_xlfn.XLOOKUP(C54, customers!A:A, customers!C:C, "Not Found"))</f>
        <v>hmattioli1g@webmd.com</v>
      </c>
      <c r="H54" s="2" t="str">
        <f>_xlfn.XLOOKUP(C54, customers!A:A, customers!G:G, "Not Found")</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10">
        <f>INDEX(products!$A$1:$G$49,MATCH(orders!$D54,products!$A$1:$A$49,0),MATCH(orders!L$1,products!$A$1:$G$1,0))</f>
        <v>5.97</v>
      </c>
      <c r="M54" s="10">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_xlfn.XLOOKUP(C55,customers!A:A,customers!B:B,"Not Found")</f>
        <v>Hartley Mattioli</v>
      </c>
      <c r="G55" t="str">
        <f>IF(_xlfn.XLOOKUP(C55, customers!A:A, customers!C:C, "Not Found")=0,"",_xlfn.XLOOKUP(C55, customers!A:A, customers!C:C, "Not Found"))</f>
        <v>hmattioli1g@webmd.com</v>
      </c>
      <c r="H55" s="2" t="str">
        <f>_xlfn.XLOOKUP(C55, customers!A:A, customers!G:G, "Not Found")</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10">
        <f>INDEX(products!$A$1:$G$49,MATCH(orders!$D55,products!$A$1:$A$49,0),MATCH(orders!L$1,products!$A$1:$G$1,0))</f>
        <v>36.454999999999998</v>
      </c>
      <c r="M55" s="10">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_xlfn.XLOOKUP(C56,customers!A:A,customers!B:B,"Not Found")</f>
        <v>Archambault Gillard</v>
      </c>
      <c r="G56" t="str">
        <f>IF(_xlfn.XLOOKUP(C56, customers!A:A, customers!C:C, "Not Found")=0,"",_xlfn.XLOOKUP(C56, customers!A:A, customers!C:C, "Not Found"))</f>
        <v>agillard1i@issuu.com</v>
      </c>
      <c r="H56" s="2" t="str">
        <f>_xlfn.XLOOKUP(C56, customers!A:A, customers!G:G, "Not Found")</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10">
        <f>INDEX(products!$A$1:$G$49,MATCH(orders!$D56,products!$A$1:$A$49,0),MATCH(orders!L$1,products!$A$1:$G$1,0))</f>
        <v>14.55</v>
      </c>
      <c r="M56" s="10">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_xlfn.XLOOKUP(C57,customers!A:A,customers!B:B,"Not Found")</f>
        <v>Salomo Cushworth</v>
      </c>
      <c r="G57" t="str">
        <f>IF(_xlfn.XLOOKUP(C57, customers!A:A, customers!C:C, "Not Found")=0,"",_xlfn.XLOOKUP(C57, customers!A:A, customers!C:C, "Not Found"))</f>
        <v/>
      </c>
      <c r="H57" s="2" t="str">
        <f>_xlfn.XLOOKUP(C57, customers!A:A, customers!G:G, "Not Found")</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10">
        <f>INDEX(products!$A$1:$G$49,MATCH(orders!$D57,products!$A$1:$A$49,0),MATCH(orders!L$1,products!$A$1:$G$1,0))</f>
        <v>15.85</v>
      </c>
      <c r="M57" s="10">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_xlfn.XLOOKUP(C58,customers!A:A,customers!B:B,"Not Found")</f>
        <v>Theda Grizard</v>
      </c>
      <c r="G58" t="str">
        <f>IF(_xlfn.XLOOKUP(C58, customers!A:A, customers!C:C, "Not Found")=0,"",_xlfn.XLOOKUP(C58, customers!A:A, customers!C:C, "Not Found"))</f>
        <v>tgrizard1k@odnoklassniki.ru</v>
      </c>
      <c r="H58" s="2" t="str">
        <f>_xlfn.XLOOKUP(C58, customers!A:A, customers!G:G, "Not Found")</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10">
        <f>INDEX(products!$A$1:$G$49,MATCH(orders!$D58,products!$A$1:$A$49,0),MATCH(orders!L$1,products!$A$1:$G$1,0))</f>
        <v>3.645</v>
      </c>
      <c r="M58" s="10">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_xlfn.XLOOKUP(C59,customers!A:A,customers!B:B,"Not Found")</f>
        <v>Rozele Relton</v>
      </c>
      <c r="G59" t="str">
        <f>IF(_xlfn.XLOOKUP(C59, customers!A:A, customers!C:C, "Not Found")=0,"",_xlfn.XLOOKUP(C59, customers!A:A, customers!C:C, "Not Found"))</f>
        <v>rrelton1l@stanford.edu</v>
      </c>
      <c r="H59" s="2" t="str">
        <f>_xlfn.XLOOKUP(C59, customers!A:A, customers!G:G, "Not Found")</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10">
        <f>INDEX(products!$A$1:$G$49,MATCH(orders!$D59,products!$A$1:$A$49,0),MATCH(orders!L$1,products!$A$1:$G$1,0))</f>
        <v>14.85</v>
      </c>
      <c r="M59" s="10">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_xlfn.XLOOKUP(C60,customers!A:A,customers!B:B,"Not Found")</f>
        <v>Willa Rolling</v>
      </c>
      <c r="G60" t="str">
        <f>IF(_xlfn.XLOOKUP(C60, customers!A:A, customers!C:C, "Not Found")=0,"",_xlfn.XLOOKUP(C60, customers!A:A, customers!C:C, "Not Found"))</f>
        <v/>
      </c>
      <c r="H60" s="2" t="str">
        <f>_xlfn.XLOOKUP(C60, customers!A:A, customers!G:G, "Not Found")</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10">
        <f>INDEX(products!$A$1:$G$49,MATCH(orders!$D60,products!$A$1:$A$49,0),MATCH(orders!L$1,products!$A$1:$G$1,0))</f>
        <v>29.784999999999997</v>
      </c>
      <c r="M60" s="10">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_xlfn.XLOOKUP(C61,customers!A:A,customers!B:B,"Not Found")</f>
        <v>Stanislaus Gilroy</v>
      </c>
      <c r="G61" t="str">
        <f>IF(_xlfn.XLOOKUP(C61, customers!A:A, customers!C:C, "Not Found")=0,"",_xlfn.XLOOKUP(C61, customers!A:A, customers!C:C, "Not Found"))</f>
        <v>sgilroy1n@eepurl.com</v>
      </c>
      <c r="H61" s="2" t="str">
        <f>_xlfn.XLOOKUP(C61, customers!A:A, customers!G:G, "Not Found")</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10">
        <f>INDEX(products!$A$1:$G$49,MATCH(orders!$D61,products!$A$1:$A$49,0),MATCH(orders!L$1,products!$A$1:$G$1,0))</f>
        <v>8.73</v>
      </c>
      <c r="M61" s="10">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_xlfn.XLOOKUP(C62,customers!A:A,customers!B:B,"Not Found")</f>
        <v>Correy Cottingham</v>
      </c>
      <c r="G62" t="str">
        <f>IF(_xlfn.XLOOKUP(C62, customers!A:A, customers!C:C, "Not Found")=0,"",_xlfn.XLOOKUP(C62, customers!A:A, customers!C:C, "Not Found"))</f>
        <v>ccottingham1o@wikipedia.org</v>
      </c>
      <c r="H62" s="2" t="str">
        <f>_xlfn.XLOOKUP(C62, customers!A:A, customers!G:G, "Not Found")</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10">
        <f>INDEX(products!$A$1:$G$49,MATCH(orders!$D62,products!$A$1:$A$49,0),MATCH(orders!L$1,products!$A$1:$G$1,0))</f>
        <v>22.884999999999998</v>
      </c>
      <c r="M62" s="10">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_xlfn.XLOOKUP(C63,customers!A:A,customers!B:B,"Not Found")</f>
        <v>Pammi Endacott</v>
      </c>
      <c r="G63" t="str">
        <f>IF(_xlfn.XLOOKUP(C63, customers!A:A, customers!C:C, "Not Found")=0,"",_xlfn.XLOOKUP(C63, customers!A:A, customers!C:C, "Not Found"))</f>
        <v/>
      </c>
      <c r="H63" s="2" t="str">
        <f>_xlfn.XLOOKUP(C63, customers!A:A, customers!G:G, "Not Found")</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10">
        <f>INDEX(products!$A$1:$G$49,MATCH(orders!$D63,products!$A$1:$A$49,0),MATCH(orders!L$1,products!$A$1:$G$1,0))</f>
        <v>5.3699999999999992</v>
      </c>
      <c r="M63" s="10">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_xlfn.XLOOKUP(C64,customers!A:A,customers!B:B,"Not Found")</f>
        <v>Nona Linklater</v>
      </c>
      <c r="G64" t="str">
        <f>IF(_xlfn.XLOOKUP(C64, customers!A:A, customers!C:C, "Not Found")=0,"",_xlfn.XLOOKUP(C64, customers!A:A, customers!C:C, "Not Found"))</f>
        <v/>
      </c>
      <c r="H64" s="2" t="str">
        <f>_xlfn.XLOOKUP(C64, customers!A:A, customers!G:G, "Not Found")</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10">
        <f>INDEX(products!$A$1:$G$49,MATCH(orders!$D64,products!$A$1:$A$49,0),MATCH(orders!L$1,products!$A$1:$G$1,0))</f>
        <v>4.7549999999999999</v>
      </c>
      <c r="M64" s="10">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_xlfn.XLOOKUP(C65,customers!A:A,customers!B:B,"Not Found")</f>
        <v>Annadiane Dykes</v>
      </c>
      <c r="G65" t="str">
        <f>IF(_xlfn.XLOOKUP(C65, customers!A:A, customers!C:C, "Not Found")=0,"",_xlfn.XLOOKUP(C65, customers!A:A, customers!C:C, "Not Found"))</f>
        <v>adykes1r@eventbrite.com</v>
      </c>
      <c r="H65" s="2" t="str">
        <f>_xlfn.XLOOKUP(C65, customers!A:A, customers!G:G, "Not Found")</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10">
        <f>INDEX(products!$A$1:$G$49,MATCH(orders!$D65,products!$A$1:$A$49,0),MATCH(orders!L$1,products!$A$1:$G$1,0))</f>
        <v>6.75</v>
      </c>
      <c r="M65" s="10">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_xlfn.XLOOKUP(C66,customers!A:A,customers!B:B,"Not Found")</f>
        <v>Felecia Dodgson</v>
      </c>
      <c r="G66" t="str">
        <f>IF(_xlfn.XLOOKUP(C66, customers!A:A, customers!C:C, "Not Found")=0,"",_xlfn.XLOOKUP(C66, customers!A:A, customers!C:C, "Not Found"))</f>
        <v/>
      </c>
      <c r="H66" s="2" t="str">
        <f>_xlfn.XLOOKUP(C66, customers!A:A, customers!G:G, "Not Found")</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10">
        <f>INDEX(products!$A$1:$G$49,MATCH(orders!$D66,products!$A$1:$A$49,0),MATCH(orders!L$1,products!$A$1:$G$1,0))</f>
        <v>5.97</v>
      </c>
      <c r="M66" s="10">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_xlfn.XLOOKUP(C67,customers!A:A,customers!B:B,"Not Found")</f>
        <v>Angelia Cockrem</v>
      </c>
      <c r="G67" t="str">
        <f>IF(_xlfn.XLOOKUP(C67, customers!A:A, customers!C:C, "Not Found")=0,"",_xlfn.XLOOKUP(C67, customers!A:A, customers!C:C, "Not Found"))</f>
        <v>acockrem1t@engadget.com</v>
      </c>
      <c r="H67" s="2" t="str">
        <f>_xlfn.XLOOKUP(C67, customers!A:A, customers!G:G, "Not Found")</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10">
        <f>INDEX(products!$A$1:$G$49,MATCH(orders!$D67,products!$A$1:$A$49,0),MATCH(orders!L$1,products!$A$1:$G$1,0))</f>
        <v>20.584999999999997</v>
      </c>
      <c r="M67" s="10">
        <f t="shared" ref="M67:M130" si="3">L67*E67</f>
        <v>82.339999999999989</v>
      </c>
      <c r="N67" t="str">
        <f t="shared" ref="N67:N130" si="4">IF(I67="Rob","Robusta", IF(I67 = "Exc","Excelsa", IF(I67="Ara","Arabica", IF(I67="Lib","Liberica",""))))</f>
        <v>Robusta</v>
      </c>
      <c r="O67" t="str">
        <f t="shared" ref="O67:O130" si="5">IF(J67="M","Medium", IF(J67 ="L","Light",IF(J67="D","Dark","")))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_xlfn.XLOOKUP(C68,customers!A:A,customers!B:B,"Not Found")</f>
        <v>Belvia Umpleby</v>
      </c>
      <c r="G68" t="str">
        <f>IF(_xlfn.XLOOKUP(C68, customers!A:A, customers!C:C, "Not Found")=0,"",_xlfn.XLOOKUP(C68, customers!A:A, customers!C:C, "Not Found"))</f>
        <v>bumpleby1u@soundcloud.com</v>
      </c>
      <c r="H68" s="2" t="str">
        <f>_xlfn.XLOOKUP(C68, customers!A:A, customers!G:G, "Not Found")</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10">
        <f>INDEX(products!$A$1:$G$49,MATCH(orders!$D68,products!$A$1:$A$49,0),MATCH(orders!L$1,products!$A$1:$G$1,0))</f>
        <v>7.169999999999999</v>
      </c>
      <c r="M68" s="10">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_xlfn.XLOOKUP(C69,customers!A:A,customers!B:B,"Not Found")</f>
        <v>Nat Saleway</v>
      </c>
      <c r="G69" t="str">
        <f>IF(_xlfn.XLOOKUP(C69, customers!A:A, customers!C:C, "Not Found")=0,"",_xlfn.XLOOKUP(C69, customers!A:A, customers!C:C, "Not Found"))</f>
        <v>nsaleway1v@dedecms.com</v>
      </c>
      <c r="H69" s="2" t="str">
        <f>_xlfn.XLOOKUP(C69, customers!A:A, customers!G:G, "Not Found")</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10">
        <f>INDEX(products!$A$1:$G$49,MATCH(orders!$D69,products!$A$1:$A$49,0),MATCH(orders!L$1,products!$A$1:$G$1,0))</f>
        <v>4.7549999999999999</v>
      </c>
      <c r="M69" s="10">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_xlfn.XLOOKUP(C70,customers!A:A,customers!B:B,"Not Found")</f>
        <v>Hayward Goulter</v>
      </c>
      <c r="G70" t="str">
        <f>IF(_xlfn.XLOOKUP(C70, customers!A:A, customers!C:C, "Not Found")=0,"",_xlfn.XLOOKUP(C70, customers!A:A, customers!C:C, "Not Found"))</f>
        <v>hgoulter1w@abc.net.au</v>
      </c>
      <c r="H70" s="2" t="str">
        <f>_xlfn.XLOOKUP(C70, customers!A:A, customers!G:G, "Not Found")</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10">
        <f>INDEX(products!$A$1:$G$49,MATCH(orders!$D70,products!$A$1:$A$49,0),MATCH(orders!L$1,products!$A$1:$G$1,0))</f>
        <v>2.9849999999999999</v>
      </c>
      <c r="M70" s="10">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_xlfn.XLOOKUP(C71,customers!A:A,customers!B:B,"Not Found")</f>
        <v>Gay Rizzello</v>
      </c>
      <c r="G71" t="str">
        <f>IF(_xlfn.XLOOKUP(C71, customers!A:A, customers!C:C, "Not Found")=0,"",_xlfn.XLOOKUP(C71, customers!A:A, customers!C:C, "Not Found"))</f>
        <v>grizzello1x@symantec.com</v>
      </c>
      <c r="H71" s="2" t="str">
        <f>_xlfn.XLOOKUP(C71, customers!A:A, customers!G:G, "Not Found")</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10">
        <f>INDEX(products!$A$1:$G$49,MATCH(orders!$D71,products!$A$1:$A$49,0),MATCH(orders!L$1,products!$A$1:$G$1,0))</f>
        <v>9.9499999999999993</v>
      </c>
      <c r="M71" s="10">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_xlfn.XLOOKUP(C72,customers!A:A,customers!B:B,"Not Found")</f>
        <v>Shannon List</v>
      </c>
      <c r="G72" t="str">
        <f>IF(_xlfn.XLOOKUP(C72, customers!A:A, customers!C:C, "Not Found")=0,"",_xlfn.XLOOKUP(C72, customers!A:A, customers!C:C, "Not Found"))</f>
        <v>slist1y@mapquest.com</v>
      </c>
      <c r="H72" s="2" t="str">
        <f>_xlfn.XLOOKUP(C72, customers!A:A, customers!G:G, "Not Found")</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10">
        <f>INDEX(products!$A$1:$G$49,MATCH(orders!$D72,products!$A$1:$A$49,0),MATCH(orders!L$1,products!$A$1:$G$1,0))</f>
        <v>34.154999999999994</v>
      </c>
      <c r="M72" s="10">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_xlfn.XLOOKUP(C73,customers!A:A,customers!B:B,"Not Found")</f>
        <v>Shirlene Edmondson</v>
      </c>
      <c r="G73" t="str">
        <f>IF(_xlfn.XLOOKUP(C73, customers!A:A, customers!C:C, "Not Found")=0,"",_xlfn.XLOOKUP(C73, customers!A:A, customers!C:C, "Not Found"))</f>
        <v>sedmondson1z@theguardian.com</v>
      </c>
      <c r="H73" s="2" t="str">
        <f>_xlfn.XLOOKUP(C73, customers!A:A, customers!G:G, "Not Found")</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10">
        <f>INDEX(products!$A$1:$G$49,MATCH(orders!$D73,products!$A$1:$A$49,0),MATCH(orders!L$1,products!$A$1:$G$1,0))</f>
        <v>4.7549999999999999</v>
      </c>
      <c r="M73" s="10">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_xlfn.XLOOKUP(C74,customers!A:A,customers!B:B,"Not Found")</f>
        <v>Aurlie McCarl</v>
      </c>
      <c r="G74" t="str">
        <f>IF(_xlfn.XLOOKUP(C74, customers!A:A, customers!C:C, "Not Found")=0,"",_xlfn.XLOOKUP(C74, customers!A:A, customers!C:C, "Not Found"))</f>
        <v/>
      </c>
      <c r="H74" s="2" t="str">
        <f>_xlfn.XLOOKUP(C74, customers!A:A, customers!G:G, "Not Found")</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10">
        <f>INDEX(products!$A$1:$G$49,MATCH(orders!$D74,products!$A$1:$A$49,0),MATCH(orders!L$1,products!$A$1:$G$1,0))</f>
        <v>25.874999999999996</v>
      </c>
      <c r="M74" s="10">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_xlfn.XLOOKUP(C75,customers!A:A,customers!B:B,"Not Found")</f>
        <v>Alikee Carryer</v>
      </c>
      <c r="G75" t="str">
        <f>IF(_xlfn.XLOOKUP(C75, customers!A:A, customers!C:C, "Not Found")=0,"",_xlfn.XLOOKUP(C75, customers!A:A, customers!C:C, "Not Found"))</f>
        <v/>
      </c>
      <c r="H75" s="2" t="str">
        <f>_xlfn.XLOOKUP(C75, customers!A:A, customers!G:G, "Not Found")</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10">
        <f>INDEX(products!$A$1:$G$49,MATCH(orders!$D75,products!$A$1:$A$49,0),MATCH(orders!L$1,products!$A$1:$G$1,0))</f>
        <v>4.3650000000000002</v>
      </c>
      <c r="M75" s="10">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_xlfn.XLOOKUP(C76,customers!A:A,customers!B:B,"Not Found")</f>
        <v>Jennifer Rangall</v>
      </c>
      <c r="G76" t="str">
        <f>IF(_xlfn.XLOOKUP(C76, customers!A:A, customers!C:C, "Not Found")=0,"",_xlfn.XLOOKUP(C76, customers!A:A, customers!C:C, "Not Found"))</f>
        <v>jrangall22@newsvine.com</v>
      </c>
      <c r="H76" s="2" t="str">
        <f>_xlfn.XLOOKUP(C76, customers!A:A, customers!G:G, "Not Found")</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10">
        <f>INDEX(products!$A$1:$G$49,MATCH(orders!$D76,products!$A$1:$A$49,0),MATCH(orders!L$1,products!$A$1:$G$1,0))</f>
        <v>8.91</v>
      </c>
      <c r="M76" s="10">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_xlfn.XLOOKUP(C77,customers!A:A,customers!B:B,"Not Found")</f>
        <v>Kipper Boorn</v>
      </c>
      <c r="G77" t="str">
        <f>IF(_xlfn.XLOOKUP(C77, customers!A:A, customers!C:C, "Not Found")=0,"",_xlfn.XLOOKUP(C77, customers!A:A, customers!C:C, "Not Found"))</f>
        <v>kboorn23@ezinearticles.com</v>
      </c>
      <c r="H77" s="2" t="str">
        <f>_xlfn.XLOOKUP(C77, customers!A:A, customers!G:G, "Not Found")</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10">
        <f>INDEX(products!$A$1:$G$49,MATCH(orders!$D77,products!$A$1:$A$49,0),MATCH(orders!L$1,products!$A$1:$G$1,0))</f>
        <v>8.9499999999999993</v>
      </c>
      <c r="M77" s="10">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_xlfn.XLOOKUP(C78,customers!A:A,customers!B:B,"Not Found")</f>
        <v>Melania Beadle</v>
      </c>
      <c r="G78" t="str">
        <f>IF(_xlfn.XLOOKUP(C78, customers!A:A, customers!C:C, "Not Found")=0,"",_xlfn.XLOOKUP(C78, customers!A:A, customers!C:C, "Not Found"))</f>
        <v/>
      </c>
      <c r="H78" s="2" t="str">
        <f>_xlfn.XLOOKUP(C78, customers!A:A, customers!G:G, "Not Found")</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10">
        <f>INDEX(products!$A$1:$G$49,MATCH(orders!$D78,products!$A$1:$A$49,0),MATCH(orders!L$1,products!$A$1:$G$1,0))</f>
        <v>3.5849999999999995</v>
      </c>
      <c r="M78" s="10">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_xlfn.XLOOKUP(C79,customers!A:A,customers!B:B,"Not Found")</f>
        <v>Colene Elgey</v>
      </c>
      <c r="G79" t="str">
        <f>IF(_xlfn.XLOOKUP(C79, customers!A:A, customers!C:C, "Not Found")=0,"",_xlfn.XLOOKUP(C79, customers!A:A, customers!C:C, "Not Found"))</f>
        <v>celgey25@webs.com</v>
      </c>
      <c r="H79" s="2" t="str">
        <f>_xlfn.XLOOKUP(C79, customers!A:A, customers!G:G, "Not Found")</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10">
        <f>INDEX(products!$A$1:$G$49,MATCH(orders!$D79,products!$A$1:$A$49,0),MATCH(orders!L$1,products!$A$1:$G$1,0))</f>
        <v>3.645</v>
      </c>
      <c r="M79" s="10">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_xlfn.XLOOKUP(C80,customers!A:A,customers!B:B,"Not Found")</f>
        <v>Lothaire Mizzi</v>
      </c>
      <c r="G80" t="str">
        <f>IF(_xlfn.XLOOKUP(C80, customers!A:A, customers!C:C, "Not Found")=0,"",_xlfn.XLOOKUP(C80, customers!A:A, customers!C:C, "Not Found"))</f>
        <v>lmizzi26@rakuten.co.jp</v>
      </c>
      <c r="H80" s="2" t="str">
        <f>_xlfn.XLOOKUP(C80, customers!A:A, customers!G:G, "Not Found")</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10">
        <f>INDEX(products!$A$1:$G$49,MATCH(orders!$D80,products!$A$1:$A$49,0),MATCH(orders!L$1,products!$A$1:$G$1,0))</f>
        <v>6.75</v>
      </c>
      <c r="M80" s="10">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_xlfn.XLOOKUP(C81,customers!A:A,customers!B:B,"Not Found")</f>
        <v>Cletis Giacomazzo</v>
      </c>
      <c r="G81" t="str">
        <f>IF(_xlfn.XLOOKUP(C81, customers!A:A, customers!C:C, "Not Found")=0,"",_xlfn.XLOOKUP(C81, customers!A:A, customers!C:C, "Not Found"))</f>
        <v>cgiacomazzo27@jigsy.com</v>
      </c>
      <c r="H81" s="2" t="str">
        <f>_xlfn.XLOOKUP(C81, customers!A:A, customers!G:G, "Not Found")</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10">
        <f>INDEX(products!$A$1:$G$49,MATCH(orders!$D81,products!$A$1:$A$49,0),MATCH(orders!L$1,products!$A$1:$G$1,0))</f>
        <v>11.95</v>
      </c>
      <c r="M81" s="10">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_xlfn.XLOOKUP(C82,customers!A:A,customers!B:B,"Not Found")</f>
        <v>Ami Arnow</v>
      </c>
      <c r="G82" t="str">
        <f>IF(_xlfn.XLOOKUP(C82, customers!A:A, customers!C:C, "Not Found")=0,"",_xlfn.XLOOKUP(C82, customers!A:A, customers!C:C, "Not Found"))</f>
        <v>aarnow28@arizona.edu</v>
      </c>
      <c r="H82" s="2" t="str">
        <f>_xlfn.XLOOKUP(C82, customers!A:A, customers!G:G, "Not Found")</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10">
        <f>INDEX(products!$A$1:$G$49,MATCH(orders!$D82,products!$A$1:$A$49,0),MATCH(orders!L$1,products!$A$1:$G$1,0))</f>
        <v>7.77</v>
      </c>
      <c r="M82" s="10">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_xlfn.XLOOKUP(C83,customers!A:A,customers!B:B,"Not Found")</f>
        <v>Sheppard Yann</v>
      </c>
      <c r="G83" t="str">
        <f>IF(_xlfn.XLOOKUP(C83, customers!A:A, customers!C:C, "Not Found")=0,"",_xlfn.XLOOKUP(C83, customers!A:A, customers!C:C, "Not Found"))</f>
        <v>syann29@senate.gov</v>
      </c>
      <c r="H83" s="2" t="str">
        <f>_xlfn.XLOOKUP(C83, customers!A:A, customers!G:G, "Not Found")</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10">
        <f>INDEX(products!$A$1:$G$49,MATCH(orders!$D83,products!$A$1:$A$49,0),MATCH(orders!L$1,products!$A$1:$G$1,0))</f>
        <v>36.454999999999998</v>
      </c>
      <c r="M83" s="10">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_xlfn.XLOOKUP(C84,customers!A:A,customers!B:B,"Not Found")</f>
        <v>Bunny Naulls</v>
      </c>
      <c r="G84" t="str">
        <f>IF(_xlfn.XLOOKUP(C84, customers!A:A, customers!C:C, "Not Found")=0,"",_xlfn.XLOOKUP(C84, customers!A:A, customers!C:C, "Not Found"))</f>
        <v>bnaulls2a@tiny.cc</v>
      </c>
      <c r="H84" s="2" t="str">
        <f>_xlfn.XLOOKUP(C84, customers!A:A, customers!G:G, "Not Found")</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10">
        <f>INDEX(products!$A$1:$G$49,MATCH(orders!$D84,products!$A$1:$A$49,0),MATCH(orders!L$1,products!$A$1:$G$1,0))</f>
        <v>33.464999999999996</v>
      </c>
      <c r="M84" s="10">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_xlfn.XLOOKUP(C85,customers!A:A,customers!B:B,"Not Found")</f>
        <v>Hally Lorait</v>
      </c>
      <c r="G85" t="str">
        <f>IF(_xlfn.XLOOKUP(C85, customers!A:A, customers!C:C, "Not Found")=0,"",_xlfn.XLOOKUP(C85, customers!A:A, customers!C:C, "Not Found"))</f>
        <v/>
      </c>
      <c r="H85" s="2" t="str">
        <f>_xlfn.XLOOKUP(C85, customers!A:A, customers!G:G, "Not Found")</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10">
        <f>INDEX(products!$A$1:$G$49,MATCH(orders!$D85,products!$A$1:$A$49,0),MATCH(orders!L$1,products!$A$1:$G$1,0))</f>
        <v>20.584999999999997</v>
      </c>
      <c r="M85" s="10">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_xlfn.XLOOKUP(C86,customers!A:A,customers!B:B,"Not Found")</f>
        <v>Zaccaria Sherewood</v>
      </c>
      <c r="G86" t="str">
        <f>IF(_xlfn.XLOOKUP(C86, customers!A:A, customers!C:C, "Not Found")=0,"",_xlfn.XLOOKUP(C86, customers!A:A, customers!C:C, "Not Found"))</f>
        <v>zsherewood2c@apache.org</v>
      </c>
      <c r="H86" s="2" t="str">
        <f>_xlfn.XLOOKUP(C86, customers!A:A, customers!G:G, "Not Found")</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10">
        <f>INDEX(products!$A$1:$G$49,MATCH(orders!$D86,products!$A$1:$A$49,0),MATCH(orders!L$1,products!$A$1:$G$1,0))</f>
        <v>9.51</v>
      </c>
      <c r="M86" s="10">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_xlfn.XLOOKUP(C87,customers!A:A,customers!B:B,"Not Found")</f>
        <v>Jeffrey Dufaire</v>
      </c>
      <c r="G87" t="str">
        <f>IF(_xlfn.XLOOKUP(C87, customers!A:A, customers!C:C, "Not Found")=0,"",_xlfn.XLOOKUP(C87, customers!A:A, customers!C:C, "Not Found"))</f>
        <v>jdufaire2d@fc2.com</v>
      </c>
      <c r="H87" s="2" t="str">
        <f>_xlfn.XLOOKUP(C87, customers!A:A, customers!G:G, "Not Found")</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10">
        <f>INDEX(products!$A$1:$G$49,MATCH(orders!$D87,products!$A$1:$A$49,0),MATCH(orders!L$1,products!$A$1:$G$1,0))</f>
        <v>29.784999999999997</v>
      </c>
      <c r="M87" s="10">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_xlfn.XLOOKUP(C88,customers!A:A,customers!B:B,"Not Found")</f>
        <v>Jeffrey Dufaire</v>
      </c>
      <c r="G88" t="str">
        <f>IF(_xlfn.XLOOKUP(C88, customers!A:A, customers!C:C, "Not Found")=0,"",_xlfn.XLOOKUP(C88, customers!A:A, customers!C:C, "Not Found"))</f>
        <v>jdufaire2d@fc2.com</v>
      </c>
      <c r="H88" s="2" t="str">
        <f>_xlfn.XLOOKUP(C88, customers!A:A, customers!G:G, "Not Found")</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10">
        <f>INDEX(products!$A$1:$G$49,MATCH(orders!$D88,products!$A$1:$A$49,0),MATCH(orders!L$1,products!$A$1:$G$1,0))</f>
        <v>2.9849999999999999</v>
      </c>
      <c r="M88" s="10">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_xlfn.XLOOKUP(C89,customers!A:A,customers!B:B,"Not Found")</f>
        <v>Beitris Keaveney</v>
      </c>
      <c r="G89" t="str">
        <f>IF(_xlfn.XLOOKUP(C89, customers!A:A, customers!C:C, "Not Found")=0,"",_xlfn.XLOOKUP(C89, customers!A:A, customers!C:C, "Not Found"))</f>
        <v>bkeaveney2f@netlog.com</v>
      </c>
      <c r="H89" s="2" t="str">
        <f>_xlfn.XLOOKUP(C89, customers!A:A, customers!G:G, "Not Found")</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10">
        <f>INDEX(products!$A$1:$G$49,MATCH(orders!$D89,products!$A$1:$A$49,0),MATCH(orders!L$1,products!$A$1:$G$1,0))</f>
        <v>11.25</v>
      </c>
      <c r="M89" s="10">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_xlfn.XLOOKUP(C90,customers!A:A,customers!B:B,"Not Found")</f>
        <v>Elna Grise</v>
      </c>
      <c r="G90" t="str">
        <f>IF(_xlfn.XLOOKUP(C90, customers!A:A, customers!C:C, "Not Found")=0,"",_xlfn.XLOOKUP(C90, customers!A:A, customers!C:C, "Not Found"))</f>
        <v>egrise2g@cargocollective.com</v>
      </c>
      <c r="H90" s="2" t="str">
        <f>_xlfn.XLOOKUP(C90, customers!A:A, customers!G:G, "Not Found")</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10">
        <f>INDEX(products!$A$1:$G$49,MATCH(orders!$D90,products!$A$1:$A$49,0),MATCH(orders!L$1,products!$A$1:$G$1,0))</f>
        <v>11.95</v>
      </c>
      <c r="M90" s="10">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_xlfn.XLOOKUP(C91,customers!A:A,customers!B:B,"Not Found")</f>
        <v>Torie Gottelier</v>
      </c>
      <c r="G91" t="str">
        <f>IF(_xlfn.XLOOKUP(C91, customers!A:A, customers!C:C, "Not Found")=0,"",_xlfn.XLOOKUP(C91, customers!A:A, customers!C:C, "Not Found"))</f>
        <v>tgottelier2h@vistaprint.com</v>
      </c>
      <c r="H91" s="2" t="str">
        <f>_xlfn.XLOOKUP(C91, customers!A:A, customers!G:G, "Not Found")</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10">
        <f>INDEX(products!$A$1:$G$49,MATCH(orders!$D91,products!$A$1:$A$49,0),MATCH(orders!L$1,products!$A$1:$G$1,0))</f>
        <v>12.95</v>
      </c>
      <c r="M91" s="10">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_xlfn.XLOOKUP(C92,customers!A:A,customers!B:B,"Not Found")</f>
        <v>Loydie Langlais</v>
      </c>
      <c r="G92" t="str">
        <f>IF(_xlfn.XLOOKUP(C92, customers!A:A, customers!C:C, "Not Found")=0,"",_xlfn.XLOOKUP(C92, customers!A:A, customers!C:C, "Not Found"))</f>
        <v/>
      </c>
      <c r="H92" s="2" t="str">
        <f>_xlfn.XLOOKUP(C92, customers!A:A, customers!G:G, "Not Found")</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10">
        <f>INDEX(products!$A$1:$G$49,MATCH(orders!$D92,products!$A$1:$A$49,0),MATCH(orders!L$1,products!$A$1:$G$1,0))</f>
        <v>12.95</v>
      </c>
      <c r="M92" s="10">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_xlfn.XLOOKUP(C93,customers!A:A,customers!B:B,"Not Found")</f>
        <v>Adham Greenhead</v>
      </c>
      <c r="G93" t="str">
        <f>IF(_xlfn.XLOOKUP(C93, customers!A:A, customers!C:C, "Not Found")=0,"",_xlfn.XLOOKUP(C93, customers!A:A, customers!C:C, "Not Found"))</f>
        <v>agreenhead2j@dailymail.co.uk</v>
      </c>
      <c r="H93" s="2" t="str">
        <f>_xlfn.XLOOKUP(C93, customers!A:A, customers!G:G, "Not Found")</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10">
        <f>INDEX(products!$A$1:$G$49,MATCH(orders!$D93,products!$A$1:$A$49,0),MATCH(orders!L$1,products!$A$1:$G$1,0))</f>
        <v>25.874999999999996</v>
      </c>
      <c r="M93" s="10">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_xlfn.XLOOKUP(C94,customers!A:A,customers!B:B,"Not Found")</f>
        <v>Hamish MacSherry</v>
      </c>
      <c r="G94" t="str">
        <f>IF(_xlfn.XLOOKUP(C94, customers!A:A, customers!C:C, "Not Found")=0,"",_xlfn.XLOOKUP(C94, customers!A:A, customers!C:C, "Not Found"))</f>
        <v/>
      </c>
      <c r="H94" s="2" t="str">
        <f>_xlfn.XLOOKUP(C94, customers!A:A, customers!G:G, "Not Found")</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10">
        <f>INDEX(products!$A$1:$G$49,MATCH(orders!$D94,products!$A$1:$A$49,0),MATCH(orders!L$1,products!$A$1:$G$1,0))</f>
        <v>14.85</v>
      </c>
      <c r="M94" s="10">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_xlfn.XLOOKUP(C95,customers!A:A,customers!B:B,"Not Found")</f>
        <v>Else Langcaster</v>
      </c>
      <c r="G95" t="str">
        <f>IF(_xlfn.XLOOKUP(C95, customers!A:A, customers!C:C, "Not Found")=0,"",_xlfn.XLOOKUP(C95, customers!A:A, customers!C:C, "Not Found"))</f>
        <v>elangcaster2l@spotify.com</v>
      </c>
      <c r="H95" s="2" t="str">
        <f>_xlfn.XLOOKUP(C95, customers!A:A, customers!G:G, "Not Found")</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10">
        <f>INDEX(products!$A$1:$G$49,MATCH(orders!$D95,products!$A$1:$A$49,0),MATCH(orders!L$1,products!$A$1:$G$1,0))</f>
        <v>8.91</v>
      </c>
      <c r="M95" s="10">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_xlfn.XLOOKUP(C96,customers!A:A,customers!B:B,"Not Found")</f>
        <v>Rudy Farquharson</v>
      </c>
      <c r="G96" t="str">
        <f>IF(_xlfn.XLOOKUP(C96, customers!A:A, customers!C:C, "Not Found")=0,"",_xlfn.XLOOKUP(C96, customers!A:A, customers!C:C, "Not Found"))</f>
        <v/>
      </c>
      <c r="H96" s="2" t="str">
        <f>_xlfn.XLOOKUP(C96, customers!A:A, customers!G:G, "Not Found")</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10">
        <f>INDEX(products!$A$1:$G$49,MATCH(orders!$D96,products!$A$1:$A$49,0),MATCH(orders!L$1,products!$A$1:$G$1,0))</f>
        <v>2.9849999999999999</v>
      </c>
      <c r="M96" s="10">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_xlfn.XLOOKUP(C97,customers!A:A,customers!B:B,"Not Found")</f>
        <v>Norene Magauran</v>
      </c>
      <c r="G97" t="str">
        <f>IF(_xlfn.XLOOKUP(C97, customers!A:A, customers!C:C, "Not Found")=0,"",_xlfn.XLOOKUP(C97, customers!A:A, customers!C:C, "Not Found"))</f>
        <v>nmagauran2n@51.la</v>
      </c>
      <c r="H97" s="2" t="str">
        <f>_xlfn.XLOOKUP(C97, customers!A:A, customers!G:G, "Not Found")</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10">
        <f>INDEX(products!$A$1:$G$49,MATCH(orders!$D97,products!$A$1:$A$49,0),MATCH(orders!L$1,products!$A$1:$G$1,0))</f>
        <v>25.874999999999996</v>
      </c>
      <c r="M97" s="10">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_xlfn.XLOOKUP(C98,customers!A:A,customers!B:B,"Not Found")</f>
        <v>Vicki Kirdsch</v>
      </c>
      <c r="G98" t="str">
        <f>IF(_xlfn.XLOOKUP(C98, customers!A:A, customers!C:C, "Not Found")=0,"",_xlfn.XLOOKUP(C98, customers!A:A, customers!C:C, "Not Found"))</f>
        <v>vkirdsch2o@google.fr</v>
      </c>
      <c r="H98" s="2" t="str">
        <f>_xlfn.XLOOKUP(C98, customers!A:A, customers!G:G, "Not Found")</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10">
        <f>INDEX(products!$A$1:$G$49,MATCH(orders!$D98,products!$A$1:$A$49,0),MATCH(orders!L$1,products!$A$1:$G$1,0))</f>
        <v>2.9849999999999999</v>
      </c>
      <c r="M98" s="10">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_xlfn.XLOOKUP(C99,customers!A:A,customers!B:B,"Not Found")</f>
        <v>Ilysa Whapple</v>
      </c>
      <c r="G99" t="str">
        <f>IF(_xlfn.XLOOKUP(C99, customers!A:A, customers!C:C, "Not Found")=0,"",_xlfn.XLOOKUP(C99, customers!A:A, customers!C:C, "Not Found"))</f>
        <v>iwhapple2p@com.com</v>
      </c>
      <c r="H99" s="2" t="str">
        <f>_xlfn.XLOOKUP(C99, customers!A:A, customers!G:G, "Not Found")</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10">
        <f>INDEX(products!$A$1:$G$49,MATCH(orders!$D99,products!$A$1:$A$49,0),MATCH(orders!L$1,products!$A$1:$G$1,0))</f>
        <v>6.75</v>
      </c>
      <c r="M99" s="10">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_xlfn.XLOOKUP(C100,customers!A:A,customers!B:B,"Not Found")</f>
        <v>Ruy Cancellieri</v>
      </c>
      <c r="G100" t="str">
        <f>IF(_xlfn.XLOOKUP(C100, customers!A:A, customers!C:C, "Not Found")=0,"",_xlfn.XLOOKUP(C100, customers!A:A, customers!C:C, "Not Found"))</f>
        <v/>
      </c>
      <c r="H100" s="2" t="str">
        <f>_xlfn.XLOOKUP(C100, customers!A:A, customers!G:G, "Not Found")</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10">
        <f>INDEX(products!$A$1:$G$49,MATCH(orders!$D100,products!$A$1:$A$49,0),MATCH(orders!L$1,products!$A$1:$G$1,0))</f>
        <v>2.9849999999999999</v>
      </c>
      <c r="M100" s="10">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_xlfn.XLOOKUP(C101,customers!A:A,customers!B:B,"Not Found")</f>
        <v>Aube Follett</v>
      </c>
      <c r="G101" t="str">
        <f>IF(_xlfn.XLOOKUP(C101, customers!A:A, customers!C:C, "Not Found")=0,"",_xlfn.XLOOKUP(C101, customers!A:A, customers!C:C, "Not Found"))</f>
        <v/>
      </c>
      <c r="H101" s="2" t="str">
        <f>_xlfn.XLOOKUP(C101, customers!A:A, customers!G:G, "Not Found")</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10">
        <f>INDEX(products!$A$1:$G$49,MATCH(orders!$D101,products!$A$1:$A$49,0),MATCH(orders!L$1,products!$A$1:$G$1,0))</f>
        <v>4.3650000000000002</v>
      </c>
      <c r="M101" s="10">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_xlfn.XLOOKUP(C102,customers!A:A,customers!B:B,"Not Found")</f>
        <v>Rudiger Di Bartolomeo</v>
      </c>
      <c r="G102" t="str">
        <f>IF(_xlfn.XLOOKUP(C102, customers!A:A, customers!C:C, "Not Found")=0,"",_xlfn.XLOOKUP(C102, customers!A:A, customers!C:C, "Not Found"))</f>
        <v/>
      </c>
      <c r="H102" s="2" t="str">
        <f>_xlfn.XLOOKUP(C102, customers!A:A, customers!G:G, "Not Found")</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10">
        <f>INDEX(products!$A$1:$G$49,MATCH(orders!$D102,products!$A$1:$A$49,0),MATCH(orders!L$1,products!$A$1:$G$1,0))</f>
        <v>3.8849999999999998</v>
      </c>
      <c r="M102" s="10">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_xlfn.XLOOKUP(C103,customers!A:A,customers!B:B,"Not Found")</f>
        <v>Nickey Youles</v>
      </c>
      <c r="G103" t="str">
        <f>IF(_xlfn.XLOOKUP(C103, customers!A:A, customers!C:C, "Not Found")=0,"",_xlfn.XLOOKUP(C103, customers!A:A, customers!C:C, "Not Found"))</f>
        <v>nyoules2t@reference.com</v>
      </c>
      <c r="H103" s="2" t="str">
        <f>_xlfn.XLOOKUP(C103, customers!A:A, customers!G:G, "Not Found")</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10">
        <f>INDEX(products!$A$1:$G$49,MATCH(orders!$D103,products!$A$1:$A$49,0),MATCH(orders!L$1,products!$A$1:$G$1,0))</f>
        <v>29.784999999999997</v>
      </c>
      <c r="M103" s="10">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_xlfn.XLOOKUP(C104,customers!A:A,customers!B:B,"Not Found")</f>
        <v>Dyanna Aizikovitz</v>
      </c>
      <c r="G104" t="str">
        <f>IF(_xlfn.XLOOKUP(C104, customers!A:A, customers!C:C, "Not Found")=0,"",_xlfn.XLOOKUP(C104, customers!A:A, customers!C:C, "Not Found"))</f>
        <v>daizikovitz2u@answers.com</v>
      </c>
      <c r="H104" s="2" t="str">
        <f>_xlfn.XLOOKUP(C104, customers!A:A, customers!G:G, "Not Found")</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10">
        <f>INDEX(products!$A$1:$G$49,MATCH(orders!$D104,products!$A$1:$A$49,0),MATCH(orders!L$1,products!$A$1:$G$1,0))</f>
        <v>12.95</v>
      </c>
      <c r="M104" s="10">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_xlfn.XLOOKUP(C105,customers!A:A,customers!B:B,"Not Found")</f>
        <v>Bram Revel</v>
      </c>
      <c r="G105" t="str">
        <f>IF(_xlfn.XLOOKUP(C105, customers!A:A, customers!C:C, "Not Found")=0,"",_xlfn.XLOOKUP(C105, customers!A:A, customers!C:C, "Not Found"))</f>
        <v>brevel2v@fastcompany.com</v>
      </c>
      <c r="H105" s="2" t="str">
        <f>_xlfn.XLOOKUP(C105, customers!A:A, customers!G:G, "Not Found")</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10">
        <f>INDEX(products!$A$1:$G$49,MATCH(orders!$D105,products!$A$1:$A$49,0),MATCH(orders!L$1,products!$A$1:$G$1,0))</f>
        <v>2.9849999999999999</v>
      </c>
      <c r="M105" s="10">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_xlfn.XLOOKUP(C106,customers!A:A,customers!B:B,"Not Found")</f>
        <v>Emiline Priddis</v>
      </c>
      <c r="G106" t="str">
        <f>IF(_xlfn.XLOOKUP(C106, customers!A:A, customers!C:C, "Not Found")=0,"",_xlfn.XLOOKUP(C106, customers!A:A, customers!C:C, "Not Found"))</f>
        <v>epriddis2w@nationalgeographic.com</v>
      </c>
      <c r="H106" s="2" t="str">
        <f>_xlfn.XLOOKUP(C106, customers!A:A, customers!G:G, "Not Found")</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10">
        <f>INDEX(products!$A$1:$G$49,MATCH(orders!$D106,products!$A$1:$A$49,0),MATCH(orders!L$1,products!$A$1:$G$1,0))</f>
        <v>14.55</v>
      </c>
      <c r="M106" s="10">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_xlfn.XLOOKUP(C107,customers!A:A,customers!B:B,"Not Found")</f>
        <v>Queenie Veel</v>
      </c>
      <c r="G107" t="str">
        <f>IF(_xlfn.XLOOKUP(C107, customers!A:A, customers!C:C, "Not Found")=0,"",_xlfn.XLOOKUP(C107, customers!A:A, customers!C:C, "Not Found"))</f>
        <v>qveel2x@jugem.jp</v>
      </c>
      <c r="H107" s="2" t="str">
        <f>_xlfn.XLOOKUP(C107, customers!A:A, customers!G:G, "Not Found")</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10">
        <f>INDEX(products!$A$1:$G$49,MATCH(orders!$D107,products!$A$1:$A$49,0),MATCH(orders!L$1,products!$A$1:$G$1,0))</f>
        <v>6.75</v>
      </c>
      <c r="M107" s="10">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_xlfn.XLOOKUP(C108,customers!A:A,customers!B:B,"Not Found")</f>
        <v>Lind Conyers</v>
      </c>
      <c r="G108" t="str">
        <f>IF(_xlfn.XLOOKUP(C108, customers!A:A, customers!C:C, "Not Found")=0,"",_xlfn.XLOOKUP(C108, customers!A:A, customers!C:C, "Not Found"))</f>
        <v>lconyers2y@twitter.com</v>
      </c>
      <c r="H108" s="2" t="str">
        <f>_xlfn.XLOOKUP(C108, customers!A:A, customers!G:G, "Not Found")</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10">
        <f>INDEX(products!$A$1:$G$49,MATCH(orders!$D108,products!$A$1:$A$49,0),MATCH(orders!L$1,products!$A$1:$G$1,0))</f>
        <v>12.15</v>
      </c>
      <c r="M108" s="10">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_xlfn.XLOOKUP(C109,customers!A:A,customers!B:B,"Not Found")</f>
        <v>Pen Wye</v>
      </c>
      <c r="G109" t="str">
        <f>IF(_xlfn.XLOOKUP(C109, customers!A:A, customers!C:C, "Not Found")=0,"",_xlfn.XLOOKUP(C109, customers!A:A, customers!C:C, "Not Found"))</f>
        <v>pwye2z@dagondesign.com</v>
      </c>
      <c r="H109" s="2" t="str">
        <f>_xlfn.XLOOKUP(C109, customers!A:A, customers!G:G, "Not Found")</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10">
        <f>INDEX(products!$A$1:$G$49,MATCH(orders!$D109,products!$A$1:$A$49,0),MATCH(orders!L$1,products!$A$1:$G$1,0))</f>
        <v>5.97</v>
      </c>
      <c r="M109" s="10">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_xlfn.XLOOKUP(C110,customers!A:A,customers!B:B,"Not Found")</f>
        <v>Isahella Hagland</v>
      </c>
      <c r="G110" t="str">
        <f>IF(_xlfn.XLOOKUP(C110, customers!A:A, customers!C:C, "Not Found")=0,"",_xlfn.XLOOKUP(C110, customers!A:A, customers!C:C, "Not Found"))</f>
        <v/>
      </c>
      <c r="H110" s="2" t="str">
        <f>_xlfn.XLOOKUP(C110, customers!A:A, customers!G:G, "Not Found")</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10">
        <f>INDEX(products!$A$1:$G$49,MATCH(orders!$D110,products!$A$1:$A$49,0),MATCH(orders!L$1,products!$A$1:$G$1,0))</f>
        <v>6.75</v>
      </c>
      <c r="M110" s="10">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_xlfn.XLOOKUP(C111,customers!A:A,customers!B:B,"Not Found")</f>
        <v>Terry Sheryn</v>
      </c>
      <c r="G111" t="str">
        <f>IF(_xlfn.XLOOKUP(C111, customers!A:A, customers!C:C, "Not Found")=0,"",_xlfn.XLOOKUP(C111, customers!A:A, customers!C:C, "Not Found"))</f>
        <v>tsheryn31@mtv.com</v>
      </c>
      <c r="H111" s="2" t="str">
        <f>_xlfn.XLOOKUP(C111, customers!A:A, customers!G:G, "Not Found")</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10">
        <f>INDEX(products!$A$1:$G$49,MATCH(orders!$D111,products!$A$1:$A$49,0),MATCH(orders!L$1,products!$A$1:$G$1,0))</f>
        <v>7.77</v>
      </c>
      <c r="M111" s="10">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_xlfn.XLOOKUP(C112,customers!A:A,customers!B:B,"Not Found")</f>
        <v>Marie-jeanne Redgrave</v>
      </c>
      <c r="G112" t="str">
        <f>IF(_xlfn.XLOOKUP(C112, customers!A:A, customers!C:C, "Not Found")=0,"",_xlfn.XLOOKUP(C112, customers!A:A, customers!C:C, "Not Found"))</f>
        <v>mredgrave32@cargocollective.com</v>
      </c>
      <c r="H112" s="2" t="str">
        <f>_xlfn.XLOOKUP(C112, customers!A:A, customers!G:G, "Not Found")</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10">
        <f>INDEX(products!$A$1:$G$49,MATCH(orders!$D112,products!$A$1:$A$49,0),MATCH(orders!L$1,products!$A$1:$G$1,0))</f>
        <v>4.4550000000000001</v>
      </c>
      <c r="M112" s="10">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_xlfn.XLOOKUP(C113,customers!A:A,customers!B:B,"Not Found")</f>
        <v>Betty Fominov</v>
      </c>
      <c r="G113" t="str">
        <f>IF(_xlfn.XLOOKUP(C113, customers!A:A, customers!C:C, "Not Found")=0,"",_xlfn.XLOOKUP(C113, customers!A:A, customers!C:C, "Not Found"))</f>
        <v>bfominov33@yale.edu</v>
      </c>
      <c r="H113" s="2" t="str">
        <f>_xlfn.XLOOKUP(C113, customers!A:A, customers!G:G, "Not Found")</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10">
        <f>INDEX(products!$A$1:$G$49,MATCH(orders!$D113,products!$A$1:$A$49,0),MATCH(orders!L$1,products!$A$1:$G$1,0))</f>
        <v>5.3699999999999992</v>
      </c>
      <c r="M113" s="10">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_xlfn.XLOOKUP(C114,customers!A:A,customers!B:B,"Not Found")</f>
        <v>Shawnee Critchlow</v>
      </c>
      <c r="G114" t="str">
        <f>IF(_xlfn.XLOOKUP(C114, customers!A:A, customers!C:C, "Not Found")=0,"",_xlfn.XLOOKUP(C114, customers!A:A, customers!C:C, "Not Found"))</f>
        <v>scritchlow34@un.org</v>
      </c>
      <c r="H114" s="2" t="str">
        <f>_xlfn.XLOOKUP(C114, customers!A:A, customers!G:G, "Not Found")</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10">
        <f>INDEX(products!$A$1:$G$49,MATCH(orders!$D114,products!$A$1:$A$49,0),MATCH(orders!L$1,products!$A$1:$G$1,0))</f>
        <v>11.25</v>
      </c>
      <c r="M114" s="10">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_xlfn.XLOOKUP(C115,customers!A:A,customers!B:B,"Not Found")</f>
        <v>Merrel Steptow</v>
      </c>
      <c r="G115" t="str">
        <f>IF(_xlfn.XLOOKUP(C115, customers!A:A, customers!C:C, "Not Found")=0,"",_xlfn.XLOOKUP(C115, customers!A:A, customers!C:C, "Not Found"))</f>
        <v>msteptow35@earthlink.net</v>
      </c>
      <c r="H115" s="2" t="str">
        <f>_xlfn.XLOOKUP(C115, customers!A:A, customers!G:G, "Not Found")</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10">
        <f>INDEX(products!$A$1:$G$49,MATCH(orders!$D115,products!$A$1:$A$49,0),MATCH(orders!L$1,products!$A$1:$G$1,0))</f>
        <v>14.55</v>
      </c>
      <c r="M115" s="10">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_xlfn.XLOOKUP(C116,customers!A:A,customers!B:B,"Not Found")</f>
        <v>Carmina Hubbuck</v>
      </c>
      <c r="G116" t="str">
        <f>IF(_xlfn.XLOOKUP(C116, customers!A:A, customers!C:C, "Not Found")=0,"",_xlfn.XLOOKUP(C116, customers!A:A, customers!C:C, "Not Found"))</f>
        <v/>
      </c>
      <c r="H116" s="2" t="str">
        <f>_xlfn.XLOOKUP(C116, customers!A:A, customers!G:G, "Not Found")</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10">
        <f>INDEX(products!$A$1:$G$49,MATCH(orders!$D116,products!$A$1:$A$49,0),MATCH(orders!L$1,products!$A$1:$G$1,0))</f>
        <v>3.5849999999999995</v>
      </c>
      <c r="M116" s="10">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_xlfn.XLOOKUP(C117,customers!A:A,customers!B:B,"Not Found")</f>
        <v>Ingeberg Mulliner</v>
      </c>
      <c r="G117" t="str">
        <f>IF(_xlfn.XLOOKUP(C117, customers!A:A, customers!C:C, "Not Found")=0,"",_xlfn.XLOOKUP(C117, customers!A:A, customers!C:C, "Not Found"))</f>
        <v>imulliner37@pinterest.com</v>
      </c>
      <c r="H117" s="2" t="str">
        <f>_xlfn.XLOOKUP(C117, customers!A:A, customers!G:G, "Not Found")</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10">
        <f>INDEX(products!$A$1:$G$49,MATCH(orders!$D117,products!$A$1:$A$49,0),MATCH(orders!L$1,products!$A$1:$G$1,0))</f>
        <v>15.85</v>
      </c>
      <c r="M117" s="10">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_xlfn.XLOOKUP(C118,customers!A:A,customers!B:B,"Not Found")</f>
        <v>Geneva Standley</v>
      </c>
      <c r="G118" t="str">
        <f>IF(_xlfn.XLOOKUP(C118, customers!A:A, customers!C:C, "Not Found")=0,"",_xlfn.XLOOKUP(C118, customers!A:A, customers!C:C, "Not Found"))</f>
        <v>gstandley38@dion.ne.jp</v>
      </c>
      <c r="H118" s="2" t="str">
        <f>_xlfn.XLOOKUP(C118, customers!A:A, customers!G:G, "Not Found")</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10">
        <f>INDEX(products!$A$1:$G$49,MATCH(orders!$D118,products!$A$1:$A$49,0),MATCH(orders!L$1,products!$A$1:$G$1,0))</f>
        <v>4.7549999999999999</v>
      </c>
      <c r="M118" s="10">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_xlfn.XLOOKUP(C119,customers!A:A,customers!B:B,"Not Found")</f>
        <v>Brook Drage</v>
      </c>
      <c r="G119" t="str">
        <f>IF(_xlfn.XLOOKUP(C119, customers!A:A, customers!C:C, "Not Found")=0,"",_xlfn.XLOOKUP(C119, customers!A:A, customers!C:C, "Not Found"))</f>
        <v>bdrage39@youku.com</v>
      </c>
      <c r="H119" s="2" t="str">
        <f>_xlfn.XLOOKUP(C119, customers!A:A, customers!G:G, "Not Found")</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10">
        <f>INDEX(products!$A$1:$G$49,MATCH(orders!$D119,products!$A$1:$A$49,0),MATCH(orders!L$1,products!$A$1:$G$1,0))</f>
        <v>9.51</v>
      </c>
      <c r="M119" s="10">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_xlfn.XLOOKUP(C120,customers!A:A,customers!B:B,"Not Found")</f>
        <v>Muffin Yallop</v>
      </c>
      <c r="G120" t="str">
        <f>IF(_xlfn.XLOOKUP(C120, customers!A:A, customers!C:C, "Not Found")=0,"",_xlfn.XLOOKUP(C120, customers!A:A, customers!C:C, "Not Found"))</f>
        <v>myallop3a@fema.gov</v>
      </c>
      <c r="H120" s="2" t="str">
        <f>_xlfn.XLOOKUP(C120, customers!A:A, customers!G:G, "Not Found")</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10">
        <f>INDEX(products!$A$1:$G$49,MATCH(orders!$D120,products!$A$1:$A$49,0),MATCH(orders!L$1,products!$A$1:$G$1,0))</f>
        <v>7.29</v>
      </c>
      <c r="M120" s="10">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_xlfn.XLOOKUP(C121,customers!A:A,customers!B:B,"Not Found")</f>
        <v>Cordi Switsur</v>
      </c>
      <c r="G121" t="str">
        <f>IF(_xlfn.XLOOKUP(C121, customers!A:A, customers!C:C, "Not Found")=0,"",_xlfn.XLOOKUP(C121, customers!A:A, customers!C:C, "Not Found"))</f>
        <v>cswitsur3b@chronoengine.com</v>
      </c>
      <c r="H121" s="2" t="str">
        <f>_xlfn.XLOOKUP(C121, customers!A:A, customers!G:G, "Not Found")</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10">
        <f>INDEX(products!$A$1:$G$49,MATCH(orders!$D121,products!$A$1:$A$49,0),MATCH(orders!L$1,products!$A$1:$G$1,0))</f>
        <v>4.125</v>
      </c>
      <c r="M121" s="10">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_xlfn.XLOOKUP(C122,customers!A:A,customers!B:B,"Not Found")</f>
        <v>Cordi Switsur</v>
      </c>
      <c r="G122" t="str">
        <f>IF(_xlfn.XLOOKUP(C122, customers!A:A, customers!C:C, "Not Found")=0,"",_xlfn.XLOOKUP(C122, customers!A:A, customers!C:C, "Not Found"))</f>
        <v>cswitsur3b@chronoengine.com</v>
      </c>
      <c r="H122" s="2" t="str">
        <f>_xlfn.XLOOKUP(C122, customers!A:A, customers!G:G, "Not Found")</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10">
        <f>INDEX(products!$A$1:$G$49,MATCH(orders!$D122,products!$A$1:$A$49,0),MATCH(orders!L$1,products!$A$1:$G$1,0))</f>
        <v>3.8849999999999998</v>
      </c>
      <c r="M122" s="10">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_xlfn.XLOOKUP(C123,customers!A:A,customers!B:B,"Not Found")</f>
        <v>Cordi Switsur</v>
      </c>
      <c r="G123" t="str">
        <f>IF(_xlfn.XLOOKUP(C123, customers!A:A, customers!C:C, "Not Found")=0,"",_xlfn.XLOOKUP(C123, customers!A:A, customers!C:C, "Not Found"))</f>
        <v>cswitsur3b@chronoengine.com</v>
      </c>
      <c r="H123" s="2" t="str">
        <f>_xlfn.XLOOKUP(C123, customers!A:A, customers!G:G, "Not Found")</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10">
        <f>INDEX(products!$A$1:$G$49,MATCH(orders!$D123,products!$A$1:$A$49,0),MATCH(orders!L$1,products!$A$1:$G$1,0))</f>
        <v>13.75</v>
      </c>
      <c r="M123" s="10">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_xlfn.XLOOKUP(C124,customers!A:A,customers!B:B,"Not Found")</f>
        <v>Mahala Ludwell</v>
      </c>
      <c r="G124" t="str">
        <f>IF(_xlfn.XLOOKUP(C124, customers!A:A, customers!C:C, "Not Found")=0,"",_xlfn.XLOOKUP(C124, customers!A:A, customers!C:C, "Not Found"))</f>
        <v>mludwell3e@blogger.com</v>
      </c>
      <c r="H124" s="2" t="str">
        <f>_xlfn.XLOOKUP(C124, customers!A:A, customers!G:G, "Not Found")</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10">
        <f>INDEX(products!$A$1:$G$49,MATCH(orders!$D124,products!$A$1:$A$49,0),MATCH(orders!L$1,products!$A$1:$G$1,0))</f>
        <v>5.97</v>
      </c>
      <c r="M124" s="10">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_xlfn.XLOOKUP(C125,customers!A:A,customers!B:B,"Not Found")</f>
        <v>Doll Beauchamp</v>
      </c>
      <c r="G125" t="str">
        <f>IF(_xlfn.XLOOKUP(C125, customers!A:A, customers!C:C, "Not Found")=0,"",_xlfn.XLOOKUP(C125, customers!A:A, customers!C:C, "Not Found"))</f>
        <v>dbeauchamp3f@usda.gov</v>
      </c>
      <c r="H125" s="2" t="str">
        <f>_xlfn.XLOOKUP(C125, customers!A:A, customers!G:G, "Not Found")</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10">
        <f>INDEX(products!$A$1:$G$49,MATCH(orders!$D125,products!$A$1:$A$49,0),MATCH(orders!L$1,products!$A$1:$G$1,0))</f>
        <v>36.454999999999998</v>
      </c>
      <c r="M125" s="10">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_xlfn.XLOOKUP(C126,customers!A:A,customers!B:B,"Not Found")</f>
        <v>Stanford Rodliff</v>
      </c>
      <c r="G126" t="str">
        <f>IF(_xlfn.XLOOKUP(C126, customers!A:A, customers!C:C, "Not Found")=0,"",_xlfn.XLOOKUP(C126, customers!A:A, customers!C:C, "Not Found"))</f>
        <v>srodliff3g@ted.com</v>
      </c>
      <c r="H126" s="2" t="str">
        <f>_xlfn.XLOOKUP(C126, customers!A:A, customers!G:G, "Not Found")</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10">
        <f>INDEX(products!$A$1:$G$49,MATCH(orders!$D126,products!$A$1:$A$49,0),MATCH(orders!L$1,products!$A$1:$G$1,0))</f>
        <v>4.3650000000000002</v>
      </c>
      <c r="M126" s="10">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_xlfn.XLOOKUP(C127,customers!A:A,customers!B:B,"Not Found")</f>
        <v>Stevana Woodham</v>
      </c>
      <c r="G127" t="str">
        <f>IF(_xlfn.XLOOKUP(C127, customers!A:A, customers!C:C, "Not Found")=0,"",_xlfn.XLOOKUP(C127, customers!A:A, customers!C:C, "Not Found"))</f>
        <v>swoodham3h@businesswire.com</v>
      </c>
      <c r="H127" s="2" t="str">
        <f>_xlfn.XLOOKUP(C127, customers!A:A, customers!G:G, "Not Found")</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10">
        <f>INDEX(products!$A$1:$G$49,MATCH(orders!$D127,products!$A$1:$A$49,0),MATCH(orders!L$1,products!$A$1:$G$1,0))</f>
        <v>8.73</v>
      </c>
      <c r="M127" s="10">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_xlfn.XLOOKUP(C128,customers!A:A,customers!B:B,"Not Found")</f>
        <v>Hewet Synnot</v>
      </c>
      <c r="G128" t="str">
        <f>IF(_xlfn.XLOOKUP(C128, customers!A:A, customers!C:C, "Not Found")=0,"",_xlfn.XLOOKUP(C128, customers!A:A, customers!C:C, "Not Found"))</f>
        <v>hsynnot3i@about.com</v>
      </c>
      <c r="H128" s="2" t="str">
        <f>_xlfn.XLOOKUP(C128, customers!A:A, customers!G:G, "Not Found")</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10">
        <f>INDEX(products!$A$1:$G$49,MATCH(orders!$D128,products!$A$1:$A$49,0),MATCH(orders!L$1,products!$A$1:$G$1,0))</f>
        <v>11.25</v>
      </c>
      <c r="M128" s="10">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_xlfn.XLOOKUP(C129,customers!A:A,customers!B:B,"Not Found")</f>
        <v>Raleigh Lepere</v>
      </c>
      <c r="G129" t="str">
        <f>IF(_xlfn.XLOOKUP(C129, customers!A:A, customers!C:C, "Not Found")=0,"",_xlfn.XLOOKUP(C129, customers!A:A, customers!C:C, "Not Found"))</f>
        <v>rlepere3j@shop-pro.jp</v>
      </c>
      <c r="H129" s="2" t="str">
        <f>_xlfn.XLOOKUP(C129, customers!A:A, customers!G:G, "Not Found")</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10">
        <f>INDEX(products!$A$1:$G$49,MATCH(orders!$D129,products!$A$1:$A$49,0),MATCH(orders!L$1,products!$A$1:$G$1,0))</f>
        <v>12.95</v>
      </c>
      <c r="M129" s="10">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_xlfn.XLOOKUP(C130,customers!A:A,customers!B:B,"Not Found")</f>
        <v>Timofei Woofinden</v>
      </c>
      <c r="G130" t="str">
        <f>IF(_xlfn.XLOOKUP(C130, customers!A:A, customers!C:C, "Not Found")=0,"",_xlfn.XLOOKUP(C130, customers!A:A, customers!C:C, "Not Found"))</f>
        <v>twoofinden3k@businesswire.com</v>
      </c>
      <c r="H130" s="2" t="str">
        <f>_xlfn.XLOOKUP(C130, customers!A:A, customers!G:G, "Not Found")</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10">
        <f>INDEX(products!$A$1:$G$49,MATCH(orders!$D130,products!$A$1:$A$49,0),MATCH(orders!L$1,products!$A$1:$G$1,0))</f>
        <v>6.75</v>
      </c>
      <c r="M130" s="10">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_xlfn.XLOOKUP(C131,customers!A:A,customers!B:B,"Not Found")</f>
        <v>Evelina Dacca</v>
      </c>
      <c r="G131" t="str">
        <f>IF(_xlfn.XLOOKUP(C131, customers!A:A, customers!C:C, "Not Found")=0,"",_xlfn.XLOOKUP(C131, customers!A:A, customers!C:C, "Not Found"))</f>
        <v>edacca3l@google.pl</v>
      </c>
      <c r="H131" s="2" t="str">
        <f>_xlfn.XLOOKUP(C131, customers!A:A, customers!G:G, "Not Found")</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10">
        <f>INDEX(products!$A$1:$G$49,MATCH(orders!$D131,products!$A$1:$A$49,0),MATCH(orders!L$1,products!$A$1:$G$1,0))</f>
        <v>12.15</v>
      </c>
      <c r="M131" s="10">
        <f t="shared" ref="M131:M194" si="6">L131*E131</f>
        <v>12.15</v>
      </c>
      <c r="N131" t="str">
        <f t="shared" ref="N131:N194" si="7">IF(I131="Rob","Robusta", IF(I131 = "Exc","Excelsa", IF(I131="Ara","Arabica", IF(I131="Lib","Liberica",""))))</f>
        <v>Excelsa</v>
      </c>
      <c r="O131" t="str">
        <f t="shared" ref="O131:O194" si="8">IF(J131="M","Medium", IF(J131 ="L","Light",IF(J131="D","Dark","")))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_xlfn.XLOOKUP(C132,customers!A:A,customers!B:B,"Not Found")</f>
        <v>Bidget Tremellier</v>
      </c>
      <c r="G132" t="str">
        <f>IF(_xlfn.XLOOKUP(C132, customers!A:A, customers!C:C, "Not Found")=0,"",_xlfn.XLOOKUP(C132, customers!A:A, customers!C:C, "Not Found"))</f>
        <v/>
      </c>
      <c r="H132" s="2" t="str">
        <f>_xlfn.XLOOKUP(C132, customers!A:A, customers!G:G, "Not Found")</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10">
        <f>INDEX(products!$A$1:$G$49,MATCH(orders!$D132,products!$A$1:$A$49,0),MATCH(orders!L$1,products!$A$1:$G$1,0))</f>
        <v>29.784999999999997</v>
      </c>
      <c r="M132" s="10">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_xlfn.XLOOKUP(C133,customers!A:A,customers!B:B,"Not Found")</f>
        <v>Bobinette Hindsberg</v>
      </c>
      <c r="G133" t="str">
        <f>IF(_xlfn.XLOOKUP(C133, customers!A:A, customers!C:C, "Not Found")=0,"",_xlfn.XLOOKUP(C133, customers!A:A, customers!C:C, "Not Found"))</f>
        <v>bhindsberg3n@blogs.com</v>
      </c>
      <c r="H133" s="2" t="str">
        <f>_xlfn.XLOOKUP(C133, customers!A:A, customers!G:G, "Not Found")</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10">
        <f>INDEX(products!$A$1:$G$49,MATCH(orders!$D133,products!$A$1:$A$49,0),MATCH(orders!L$1,products!$A$1:$G$1,0))</f>
        <v>7.29</v>
      </c>
      <c r="M133" s="10">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_xlfn.XLOOKUP(C134,customers!A:A,customers!B:B,"Not Found")</f>
        <v>Osbert Robins</v>
      </c>
      <c r="G134" t="str">
        <f>IF(_xlfn.XLOOKUP(C134, customers!A:A, customers!C:C, "Not Found")=0,"",_xlfn.XLOOKUP(C134, customers!A:A, customers!C:C, "Not Found"))</f>
        <v>orobins3o@salon.com</v>
      </c>
      <c r="H134" s="2" t="str">
        <f>_xlfn.XLOOKUP(C134, customers!A:A, customers!G:G, "Not Found")</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10">
        <f>INDEX(products!$A$1:$G$49,MATCH(orders!$D134,products!$A$1:$A$49,0),MATCH(orders!L$1,products!$A$1:$G$1,0))</f>
        <v>29.784999999999997</v>
      </c>
      <c r="M134" s="10">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_xlfn.XLOOKUP(C135,customers!A:A,customers!B:B,"Not Found")</f>
        <v>Othello Syseland</v>
      </c>
      <c r="G135" t="str">
        <f>IF(_xlfn.XLOOKUP(C135, customers!A:A, customers!C:C, "Not Found")=0,"",_xlfn.XLOOKUP(C135, customers!A:A, customers!C:C, "Not Found"))</f>
        <v>osyseland3p@independent.co.uk</v>
      </c>
      <c r="H135" s="2" t="str">
        <f>_xlfn.XLOOKUP(C135, customers!A:A, customers!G:G, "Not Found")</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10">
        <f>INDEX(products!$A$1:$G$49,MATCH(orders!$D135,products!$A$1:$A$49,0),MATCH(orders!L$1,products!$A$1:$G$1,0))</f>
        <v>12.95</v>
      </c>
      <c r="M135" s="10">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_xlfn.XLOOKUP(C136,customers!A:A,customers!B:B,"Not Found")</f>
        <v>Ewell Hanby</v>
      </c>
      <c r="G136" t="str">
        <f>IF(_xlfn.XLOOKUP(C136, customers!A:A, customers!C:C, "Not Found")=0,"",_xlfn.XLOOKUP(C136, customers!A:A, customers!C:C, "Not Found"))</f>
        <v/>
      </c>
      <c r="H136" s="2" t="str">
        <f>_xlfn.XLOOKUP(C136, customers!A:A, customers!G:G, "Not Found")</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10">
        <f>INDEX(products!$A$1:$G$49,MATCH(orders!$D136,products!$A$1:$A$49,0),MATCH(orders!L$1,products!$A$1:$G$1,0))</f>
        <v>31.624999999999996</v>
      </c>
      <c r="M136" s="10">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_xlfn.XLOOKUP(C137,customers!A:A,customers!B:B,"Not Found")</f>
        <v>Blancha McAmish</v>
      </c>
      <c r="G137" t="str">
        <f>IF(_xlfn.XLOOKUP(C137, customers!A:A, customers!C:C, "Not Found")=0,"",_xlfn.XLOOKUP(C137, customers!A:A, customers!C:C, "Not Found"))</f>
        <v>bmcamish2e@tripadvisor.com</v>
      </c>
      <c r="H137" s="2" t="str">
        <f>_xlfn.XLOOKUP(C137, customers!A:A, customers!G:G, "Not Found")</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10">
        <f>INDEX(products!$A$1:$G$49,MATCH(orders!$D137,products!$A$1:$A$49,0),MATCH(orders!L$1,products!$A$1:$G$1,0))</f>
        <v>7.77</v>
      </c>
      <c r="M137" s="10">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_xlfn.XLOOKUP(C138,customers!A:A,customers!B:B,"Not Found")</f>
        <v>Lowell Keenleyside</v>
      </c>
      <c r="G138" t="str">
        <f>IF(_xlfn.XLOOKUP(C138, customers!A:A, customers!C:C, "Not Found")=0,"",_xlfn.XLOOKUP(C138, customers!A:A, customers!C:C, "Not Found"))</f>
        <v>lkeenleyside3s@topsy.com</v>
      </c>
      <c r="H138" s="2" t="str">
        <f>_xlfn.XLOOKUP(C138, customers!A:A, customers!G:G, "Not Found")</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10">
        <f>INDEX(products!$A$1:$G$49,MATCH(orders!$D138,products!$A$1:$A$49,0),MATCH(orders!L$1,products!$A$1:$G$1,0))</f>
        <v>2.9849999999999999</v>
      </c>
      <c r="M138" s="10">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_xlfn.XLOOKUP(C139,customers!A:A,customers!B:B,"Not Found")</f>
        <v>Elonore Joliffe</v>
      </c>
      <c r="G139" t="str">
        <f>IF(_xlfn.XLOOKUP(C139, customers!A:A, customers!C:C, "Not Found")=0,"",_xlfn.XLOOKUP(C139, customers!A:A, customers!C:C, "Not Found"))</f>
        <v/>
      </c>
      <c r="H139" s="2" t="str">
        <f>_xlfn.XLOOKUP(C139, customers!A:A, customers!G:G, "Not Found")</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10">
        <f>INDEX(products!$A$1:$G$49,MATCH(orders!$D139,products!$A$1:$A$49,0),MATCH(orders!L$1,products!$A$1:$G$1,0))</f>
        <v>34.154999999999994</v>
      </c>
      <c r="M139" s="10">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_xlfn.XLOOKUP(C140,customers!A:A,customers!B:B,"Not Found")</f>
        <v>Abraham Coleman</v>
      </c>
      <c r="G140" t="str">
        <f>IF(_xlfn.XLOOKUP(C140, customers!A:A, customers!C:C, "Not Found")=0,"",_xlfn.XLOOKUP(C140, customers!A:A, customers!C:C, "Not Found"))</f>
        <v/>
      </c>
      <c r="H140" s="2" t="str">
        <f>_xlfn.XLOOKUP(C140, customers!A:A, customers!G:G, "Not Found")</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10">
        <f>INDEX(products!$A$1:$G$49,MATCH(orders!$D140,products!$A$1:$A$49,0),MATCH(orders!L$1,products!$A$1:$G$1,0))</f>
        <v>12.15</v>
      </c>
      <c r="M140" s="10">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_xlfn.XLOOKUP(C141,customers!A:A,customers!B:B,"Not Found")</f>
        <v>Rivy Farington</v>
      </c>
      <c r="G141" t="str">
        <f>IF(_xlfn.XLOOKUP(C141, customers!A:A, customers!C:C, "Not Found")=0,"",_xlfn.XLOOKUP(C141, customers!A:A, customers!C:C, "Not Found"))</f>
        <v/>
      </c>
      <c r="H141" s="2" t="str">
        <f>_xlfn.XLOOKUP(C141, customers!A:A, customers!G:G, "Not Found")</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10">
        <f>INDEX(products!$A$1:$G$49,MATCH(orders!$D141,products!$A$1:$A$49,0),MATCH(orders!L$1,products!$A$1:$G$1,0))</f>
        <v>12.95</v>
      </c>
      <c r="M141" s="10">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_xlfn.XLOOKUP(C142,customers!A:A,customers!B:B,"Not Found")</f>
        <v>Vallie Kundt</v>
      </c>
      <c r="G142" t="str">
        <f>IF(_xlfn.XLOOKUP(C142, customers!A:A, customers!C:C, "Not Found")=0,"",_xlfn.XLOOKUP(C142, customers!A:A, customers!C:C, "Not Found"))</f>
        <v>vkundt3w@bigcartel.com</v>
      </c>
      <c r="H142" s="2" t="str">
        <f>_xlfn.XLOOKUP(C142, customers!A:A, customers!G:G, "Not Found")</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10">
        <f>INDEX(products!$A$1:$G$49,MATCH(orders!$D142,products!$A$1:$A$49,0),MATCH(orders!L$1,products!$A$1:$G$1,0))</f>
        <v>29.784999999999997</v>
      </c>
      <c r="M142" s="10">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_xlfn.XLOOKUP(C143,customers!A:A,customers!B:B,"Not Found")</f>
        <v>Boyd Bett</v>
      </c>
      <c r="G143" t="str">
        <f>IF(_xlfn.XLOOKUP(C143, customers!A:A, customers!C:C, "Not Found")=0,"",_xlfn.XLOOKUP(C143, customers!A:A, customers!C:C, "Not Found"))</f>
        <v>bbett3x@google.de</v>
      </c>
      <c r="H143" s="2" t="str">
        <f>_xlfn.XLOOKUP(C143, customers!A:A, customers!G:G, "Not Found")</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10">
        <f>INDEX(products!$A$1:$G$49,MATCH(orders!$D143,products!$A$1:$A$49,0),MATCH(orders!L$1,products!$A$1:$G$1,0))</f>
        <v>3.8849999999999998</v>
      </c>
      <c r="M143" s="10">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_xlfn.XLOOKUP(C144,customers!A:A,customers!B:B,"Not Found")</f>
        <v>Julio Armytage</v>
      </c>
      <c r="G144" t="str">
        <f>IF(_xlfn.XLOOKUP(C144, customers!A:A, customers!C:C, "Not Found")=0,"",_xlfn.XLOOKUP(C144, customers!A:A, customers!C:C, "Not Found"))</f>
        <v/>
      </c>
      <c r="H144" s="2" t="str">
        <f>_xlfn.XLOOKUP(C144, customers!A:A, customers!G:G, "Not Found")</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10">
        <f>INDEX(products!$A$1:$G$49,MATCH(orders!$D144,products!$A$1:$A$49,0),MATCH(orders!L$1,products!$A$1:$G$1,0))</f>
        <v>34.154999999999994</v>
      </c>
      <c r="M144" s="10">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_xlfn.XLOOKUP(C145,customers!A:A,customers!B:B,"Not Found")</f>
        <v>Deana Staite</v>
      </c>
      <c r="G145" t="str">
        <f>IF(_xlfn.XLOOKUP(C145, customers!A:A, customers!C:C, "Not Found")=0,"",_xlfn.XLOOKUP(C145, customers!A:A, customers!C:C, "Not Found"))</f>
        <v>dstaite3z@scientificamerican.com</v>
      </c>
      <c r="H145" s="2" t="str">
        <f>_xlfn.XLOOKUP(C145, customers!A:A, customers!G:G, "Not Found")</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10">
        <f>INDEX(products!$A$1:$G$49,MATCH(orders!$D145,products!$A$1:$A$49,0),MATCH(orders!L$1,products!$A$1:$G$1,0))</f>
        <v>8.73</v>
      </c>
      <c r="M145" s="10">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_xlfn.XLOOKUP(C146,customers!A:A,customers!B:B,"Not Found")</f>
        <v>Winn Keyse</v>
      </c>
      <c r="G146" t="str">
        <f>IF(_xlfn.XLOOKUP(C146, customers!A:A, customers!C:C, "Not Found")=0,"",_xlfn.XLOOKUP(C146, customers!A:A, customers!C:C, "Not Found"))</f>
        <v>wkeyse40@apple.com</v>
      </c>
      <c r="H146" s="2" t="str">
        <f>_xlfn.XLOOKUP(C146, customers!A:A, customers!G:G, "Not Found")</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10">
        <f>INDEX(products!$A$1:$G$49,MATCH(orders!$D146,products!$A$1:$A$49,0),MATCH(orders!L$1,products!$A$1:$G$1,0))</f>
        <v>34.154999999999994</v>
      </c>
      <c r="M146" s="10">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_xlfn.XLOOKUP(C147,customers!A:A,customers!B:B,"Not Found")</f>
        <v>Osmund Clausen-Thue</v>
      </c>
      <c r="G147" t="str">
        <f>IF(_xlfn.XLOOKUP(C147, customers!A:A, customers!C:C, "Not Found")=0,"",_xlfn.XLOOKUP(C147, customers!A:A, customers!C:C, "Not Found"))</f>
        <v>oclausenthue41@marriott.com</v>
      </c>
      <c r="H147" s="2" t="str">
        <f>_xlfn.XLOOKUP(C147, customers!A:A, customers!G:G, "Not Found")</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10">
        <f>INDEX(products!$A$1:$G$49,MATCH(orders!$D147,products!$A$1:$A$49,0),MATCH(orders!L$1,products!$A$1:$G$1,0))</f>
        <v>4.3650000000000002</v>
      </c>
      <c r="M147" s="10">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_xlfn.XLOOKUP(C148,customers!A:A,customers!B:B,"Not Found")</f>
        <v>Leonore Francisco</v>
      </c>
      <c r="G148" t="str">
        <f>IF(_xlfn.XLOOKUP(C148, customers!A:A, customers!C:C, "Not Found")=0,"",_xlfn.XLOOKUP(C148, customers!A:A, customers!C:C, "Not Found"))</f>
        <v>lfrancisco42@fema.gov</v>
      </c>
      <c r="H148" s="2" t="str">
        <f>_xlfn.XLOOKUP(C148, customers!A:A, customers!G:G, "Not Found")</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10">
        <f>INDEX(products!$A$1:$G$49,MATCH(orders!$D148,products!$A$1:$A$49,0),MATCH(orders!L$1,products!$A$1:$G$1,0))</f>
        <v>14.55</v>
      </c>
      <c r="M148" s="10">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_xlfn.XLOOKUP(C149,customers!A:A,customers!B:B,"Not Found")</f>
        <v>Leonore Francisco</v>
      </c>
      <c r="G149" t="str">
        <f>IF(_xlfn.XLOOKUP(C149, customers!A:A, customers!C:C, "Not Found")=0,"",_xlfn.XLOOKUP(C149, customers!A:A, customers!C:C, "Not Found"))</f>
        <v>lfrancisco42@fema.gov</v>
      </c>
      <c r="H149" s="2" t="str">
        <f>_xlfn.XLOOKUP(C149, customers!A:A, customers!G:G, "Not Found")</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10">
        <f>INDEX(products!$A$1:$G$49,MATCH(orders!$D149,products!$A$1:$A$49,0),MATCH(orders!L$1,products!$A$1:$G$1,0))</f>
        <v>13.75</v>
      </c>
      <c r="M149" s="10">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_xlfn.XLOOKUP(C150,customers!A:A,customers!B:B,"Not Found")</f>
        <v>Giacobo Skingle</v>
      </c>
      <c r="G150" t="str">
        <f>IF(_xlfn.XLOOKUP(C150, customers!A:A, customers!C:C, "Not Found")=0,"",_xlfn.XLOOKUP(C150, customers!A:A, customers!C:C, "Not Found"))</f>
        <v>gskingle44@clickbank.net</v>
      </c>
      <c r="H150" s="2" t="str">
        <f>_xlfn.XLOOKUP(C150, customers!A:A, customers!G:G, "Not Found")</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10">
        <f>INDEX(products!$A$1:$G$49,MATCH(orders!$D150,products!$A$1:$A$49,0),MATCH(orders!L$1,products!$A$1:$G$1,0))</f>
        <v>3.645</v>
      </c>
      <c r="M150" s="10">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_xlfn.XLOOKUP(C151,customers!A:A,customers!B:B,"Not Found")</f>
        <v>Gerard Pirdy</v>
      </c>
      <c r="G151" t="str">
        <f>IF(_xlfn.XLOOKUP(C151, customers!A:A, customers!C:C, "Not Found")=0,"",_xlfn.XLOOKUP(C151, customers!A:A, customers!C:C, "Not Found"))</f>
        <v/>
      </c>
      <c r="H151" s="2" t="str">
        <f>_xlfn.XLOOKUP(C151, customers!A:A, customers!G:G, "Not Found")</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10">
        <f>INDEX(products!$A$1:$G$49,MATCH(orders!$D151,products!$A$1:$A$49,0),MATCH(orders!L$1,products!$A$1:$G$1,0))</f>
        <v>25.874999999999996</v>
      </c>
      <c r="M151" s="10">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_xlfn.XLOOKUP(C152,customers!A:A,customers!B:B,"Not Found")</f>
        <v>Jacinthe Balsillie</v>
      </c>
      <c r="G152" t="str">
        <f>IF(_xlfn.XLOOKUP(C152, customers!A:A, customers!C:C, "Not Found")=0,"",_xlfn.XLOOKUP(C152, customers!A:A, customers!C:C, "Not Found"))</f>
        <v>jbalsillie46@princeton.edu</v>
      </c>
      <c r="H152" s="2" t="str">
        <f>_xlfn.XLOOKUP(C152, customers!A:A, customers!G:G, "Not Found")</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10">
        <f>INDEX(products!$A$1:$G$49,MATCH(orders!$D152,products!$A$1:$A$49,0),MATCH(orders!L$1,products!$A$1:$G$1,0))</f>
        <v>12.95</v>
      </c>
      <c r="M152" s="10">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_xlfn.XLOOKUP(C153,customers!A:A,customers!B:B,"Not Found")</f>
        <v>Quinton Fouracres</v>
      </c>
      <c r="G153" t="str">
        <f>IF(_xlfn.XLOOKUP(C153, customers!A:A, customers!C:C, "Not Found")=0,"",_xlfn.XLOOKUP(C153, customers!A:A, customers!C:C, "Not Found"))</f>
        <v/>
      </c>
      <c r="H153" s="2" t="str">
        <f>_xlfn.XLOOKUP(C153, customers!A:A, customers!G:G, "Not Found")</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10">
        <f>INDEX(products!$A$1:$G$49,MATCH(orders!$D153,products!$A$1:$A$49,0),MATCH(orders!L$1,products!$A$1:$G$1,0))</f>
        <v>11.25</v>
      </c>
      <c r="M153" s="10">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_xlfn.XLOOKUP(C154,customers!A:A,customers!B:B,"Not Found")</f>
        <v>Bettina Leffek</v>
      </c>
      <c r="G154" t="str">
        <f>IF(_xlfn.XLOOKUP(C154, customers!A:A, customers!C:C, "Not Found")=0,"",_xlfn.XLOOKUP(C154, customers!A:A, customers!C:C, "Not Found"))</f>
        <v>bleffek48@ning.com</v>
      </c>
      <c r="H154" s="2" t="str">
        <f>_xlfn.XLOOKUP(C154, customers!A:A, customers!G:G, "Not Found")</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10">
        <f>INDEX(products!$A$1:$G$49,MATCH(orders!$D154,products!$A$1:$A$49,0),MATCH(orders!L$1,products!$A$1:$G$1,0))</f>
        <v>22.884999999999998</v>
      </c>
      <c r="M154" s="10">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_xlfn.XLOOKUP(C155,customers!A:A,customers!B:B,"Not Found")</f>
        <v>Hetti Penson</v>
      </c>
      <c r="G155" t="str">
        <f>IF(_xlfn.XLOOKUP(C155, customers!A:A, customers!C:C, "Not Found")=0,"",_xlfn.XLOOKUP(C155, customers!A:A, customers!C:C, "Not Found"))</f>
        <v/>
      </c>
      <c r="H155" s="2" t="str">
        <f>_xlfn.XLOOKUP(C155, customers!A:A, customers!G:G, "Not Found")</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10">
        <f>INDEX(products!$A$1:$G$49,MATCH(orders!$D155,products!$A$1:$A$49,0),MATCH(orders!L$1,products!$A$1:$G$1,0))</f>
        <v>2.6849999999999996</v>
      </c>
      <c r="M155" s="10">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_xlfn.XLOOKUP(C156,customers!A:A,customers!B:B,"Not Found")</f>
        <v>Jocko Pray</v>
      </c>
      <c r="G156" t="str">
        <f>IF(_xlfn.XLOOKUP(C156, customers!A:A, customers!C:C, "Not Found")=0,"",_xlfn.XLOOKUP(C156, customers!A:A, customers!C:C, "Not Found"))</f>
        <v>jpray4a@youtube.com</v>
      </c>
      <c r="H156" s="2" t="str">
        <f>_xlfn.XLOOKUP(C156, customers!A:A, customers!G:G, "Not Found")</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10">
        <f>INDEX(products!$A$1:$G$49,MATCH(orders!$D156,products!$A$1:$A$49,0),MATCH(orders!L$1,products!$A$1:$G$1,0))</f>
        <v>22.884999999999998</v>
      </c>
      <c r="M156" s="10">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_xlfn.XLOOKUP(C157,customers!A:A,customers!B:B,"Not Found")</f>
        <v>Grete Holborn</v>
      </c>
      <c r="G157" t="str">
        <f>IF(_xlfn.XLOOKUP(C157, customers!A:A, customers!C:C, "Not Found")=0,"",_xlfn.XLOOKUP(C157, customers!A:A, customers!C:C, "Not Found"))</f>
        <v>gholborn4b@ow.ly</v>
      </c>
      <c r="H157" s="2" t="str">
        <f>_xlfn.XLOOKUP(C157, customers!A:A, customers!G:G, "Not Found")</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10">
        <f>INDEX(products!$A$1:$G$49,MATCH(orders!$D157,products!$A$1:$A$49,0),MATCH(orders!L$1,products!$A$1:$G$1,0))</f>
        <v>25.874999999999996</v>
      </c>
      <c r="M157" s="10">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_xlfn.XLOOKUP(C158,customers!A:A,customers!B:B,"Not Found")</f>
        <v>Fielding Keinrat</v>
      </c>
      <c r="G158" t="str">
        <f>IF(_xlfn.XLOOKUP(C158, customers!A:A, customers!C:C, "Not Found")=0,"",_xlfn.XLOOKUP(C158, customers!A:A, customers!C:C, "Not Found"))</f>
        <v>fkeinrat4c@dailymail.co.uk</v>
      </c>
      <c r="H158" s="2" t="str">
        <f>_xlfn.XLOOKUP(C158, customers!A:A, customers!G:G, "Not Found")</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10">
        <f>INDEX(products!$A$1:$G$49,MATCH(orders!$D158,products!$A$1:$A$49,0),MATCH(orders!L$1,products!$A$1:$G$1,0))</f>
        <v>25.874999999999996</v>
      </c>
      <c r="M158" s="10">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_xlfn.XLOOKUP(C159,customers!A:A,customers!B:B,"Not Found")</f>
        <v>Paulo Yea</v>
      </c>
      <c r="G159" t="str">
        <f>IF(_xlfn.XLOOKUP(C159, customers!A:A, customers!C:C, "Not Found")=0,"",_xlfn.XLOOKUP(C159, customers!A:A, customers!C:C, "Not Found"))</f>
        <v>pyea4d@aol.com</v>
      </c>
      <c r="H159" s="2" t="str">
        <f>_xlfn.XLOOKUP(C159, customers!A:A, customers!G:G, "Not Found")</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10">
        <f>INDEX(products!$A$1:$G$49,MATCH(orders!$D159,products!$A$1:$A$49,0),MATCH(orders!L$1,products!$A$1:$G$1,0))</f>
        <v>20.584999999999997</v>
      </c>
      <c r="M159" s="10">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_xlfn.XLOOKUP(C160,customers!A:A,customers!B:B,"Not Found")</f>
        <v>Say Risborough</v>
      </c>
      <c r="G160" t="str">
        <f>IF(_xlfn.XLOOKUP(C160, customers!A:A, customers!C:C, "Not Found")=0,"",_xlfn.XLOOKUP(C160, customers!A:A, customers!C:C, "Not Found"))</f>
        <v/>
      </c>
      <c r="H160" s="2" t="str">
        <f>_xlfn.XLOOKUP(C160, customers!A:A, customers!G:G, "Not Found")</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10">
        <f>INDEX(products!$A$1:$G$49,MATCH(orders!$D160,products!$A$1:$A$49,0),MATCH(orders!L$1,products!$A$1:$G$1,0))</f>
        <v>20.584999999999997</v>
      </c>
      <c r="M160" s="10">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_xlfn.XLOOKUP(C161,customers!A:A,customers!B:B,"Not Found")</f>
        <v>Alexa Sizey</v>
      </c>
      <c r="G161" t="str">
        <f>IF(_xlfn.XLOOKUP(C161, customers!A:A, customers!C:C, "Not Found")=0,"",_xlfn.XLOOKUP(C161, customers!A:A, customers!C:C, "Not Found"))</f>
        <v/>
      </c>
      <c r="H161" s="2" t="str">
        <f>_xlfn.XLOOKUP(C161, customers!A:A, customers!G:G, "Not Found")</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10">
        <f>INDEX(products!$A$1:$G$49,MATCH(orders!$D161,products!$A$1:$A$49,0),MATCH(orders!L$1,products!$A$1:$G$1,0))</f>
        <v>36.454999999999998</v>
      </c>
      <c r="M161" s="10">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_xlfn.XLOOKUP(C162,customers!A:A,customers!B:B,"Not Found")</f>
        <v>Kari Swede</v>
      </c>
      <c r="G162" t="str">
        <f>IF(_xlfn.XLOOKUP(C162, customers!A:A, customers!C:C, "Not Found")=0,"",_xlfn.XLOOKUP(C162, customers!A:A, customers!C:C, "Not Found"))</f>
        <v>kswede4g@addthis.com</v>
      </c>
      <c r="H162" s="2" t="str">
        <f>_xlfn.XLOOKUP(C162, customers!A:A, customers!G:G, "Not Found")</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10">
        <f>INDEX(products!$A$1:$G$49,MATCH(orders!$D162,products!$A$1:$A$49,0),MATCH(orders!L$1,products!$A$1:$G$1,0))</f>
        <v>8.25</v>
      </c>
      <c r="M162" s="10">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_xlfn.XLOOKUP(C163,customers!A:A,customers!B:B,"Not Found")</f>
        <v>Leontine Rubrow</v>
      </c>
      <c r="G163" t="str">
        <f>IF(_xlfn.XLOOKUP(C163, customers!A:A, customers!C:C, "Not Found")=0,"",_xlfn.XLOOKUP(C163, customers!A:A, customers!C:C, "Not Found"))</f>
        <v>lrubrow4h@microsoft.com</v>
      </c>
      <c r="H163" s="2" t="str">
        <f>_xlfn.XLOOKUP(C163, customers!A:A, customers!G:G, "Not Found")</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10">
        <f>INDEX(products!$A$1:$G$49,MATCH(orders!$D163,products!$A$1:$A$49,0),MATCH(orders!L$1,products!$A$1:$G$1,0))</f>
        <v>7.77</v>
      </c>
      <c r="M163" s="10">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_xlfn.XLOOKUP(C164,customers!A:A,customers!B:B,"Not Found")</f>
        <v>Dottie Tift</v>
      </c>
      <c r="G164" t="str">
        <f>IF(_xlfn.XLOOKUP(C164, customers!A:A, customers!C:C, "Not Found")=0,"",_xlfn.XLOOKUP(C164, customers!A:A, customers!C:C, "Not Found"))</f>
        <v>dtift4i@netvibes.com</v>
      </c>
      <c r="H164" s="2" t="str">
        <f>_xlfn.XLOOKUP(C164, customers!A:A, customers!G:G, "Not Found")</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10">
        <f>INDEX(products!$A$1:$G$49,MATCH(orders!$D164,products!$A$1:$A$49,0),MATCH(orders!L$1,products!$A$1:$G$1,0))</f>
        <v>7.29</v>
      </c>
      <c r="M164" s="10">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_xlfn.XLOOKUP(C165,customers!A:A,customers!B:B,"Not Found")</f>
        <v>Gerardo Schonfeld</v>
      </c>
      <c r="G165" t="str">
        <f>IF(_xlfn.XLOOKUP(C165, customers!A:A, customers!C:C, "Not Found")=0,"",_xlfn.XLOOKUP(C165, customers!A:A, customers!C:C, "Not Found"))</f>
        <v>gschonfeld4j@oracle.com</v>
      </c>
      <c r="H165" s="2" t="str">
        <f>_xlfn.XLOOKUP(C165, customers!A:A, customers!G:G, "Not Found")</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10">
        <f>INDEX(products!$A$1:$G$49,MATCH(orders!$D165,products!$A$1:$A$49,0),MATCH(orders!L$1,products!$A$1:$G$1,0))</f>
        <v>2.6849999999999996</v>
      </c>
      <c r="M165" s="10">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_xlfn.XLOOKUP(C166,customers!A:A,customers!B:B,"Not Found")</f>
        <v>Claiborne Feye</v>
      </c>
      <c r="G166" t="str">
        <f>IF(_xlfn.XLOOKUP(C166, customers!A:A, customers!C:C, "Not Found")=0,"",_xlfn.XLOOKUP(C166, customers!A:A, customers!C:C, "Not Found"))</f>
        <v>cfeye4k@google.co.jp</v>
      </c>
      <c r="H166" s="2" t="str">
        <f>_xlfn.XLOOKUP(C166, customers!A:A, customers!G:G, "Not Found")</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10">
        <f>INDEX(products!$A$1:$G$49,MATCH(orders!$D166,products!$A$1:$A$49,0),MATCH(orders!L$1,products!$A$1:$G$1,0))</f>
        <v>7.29</v>
      </c>
      <c r="M166" s="10">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_xlfn.XLOOKUP(C167,customers!A:A,customers!B:B,"Not Found")</f>
        <v>Mina Elstone</v>
      </c>
      <c r="G167" t="str">
        <f>IF(_xlfn.XLOOKUP(C167, customers!A:A, customers!C:C, "Not Found")=0,"",_xlfn.XLOOKUP(C167, customers!A:A, customers!C:C, "Not Found"))</f>
        <v/>
      </c>
      <c r="H167" s="2" t="str">
        <f>_xlfn.XLOOKUP(C167, customers!A:A, customers!G:G, "Not Found")</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10">
        <f>INDEX(products!$A$1:$G$49,MATCH(orders!$D167,products!$A$1:$A$49,0),MATCH(orders!L$1,products!$A$1:$G$1,0))</f>
        <v>8.9499999999999993</v>
      </c>
      <c r="M167" s="10">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_xlfn.XLOOKUP(C168,customers!A:A,customers!B:B,"Not Found")</f>
        <v>Sherman Mewrcik</v>
      </c>
      <c r="G168" t="str">
        <f>IF(_xlfn.XLOOKUP(C168, customers!A:A, customers!C:C, "Not Found")=0,"",_xlfn.XLOOKUP(C168, customers!A:A, customers!C:C, "Not Found"))</f>
        <v/>
      </c>
      <c r="H168" s="2" t="str">
        <f>_xlfn.XLOOKUP(C168, customers!A:A, customers!G:G, "Not Found")</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10">
        <f>INDEX(products!$A$1:$G$49,MATCH(orders!$D168,products!$A$1:$A$49,0),MATCH(orders!L$1,products!$A$1:$G$1,0))</f>
        <v>5.3699999999999992</v>
      </c>
      <c r="M168" s="10">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_xlfn.XLOOKUP(C169,customers!A:A,customers!B:B,"Not Found")</f>
        <v>Tamarah Fero</v>
      </c>
      <c r="G169" t="str">
        <f>IF(_xlfn.XLOOKUP(C169, customers!A:A, customers!C:C, "Not Found")=0,"",_xlfn.XLOOKUP(C169, customers!A:A, customers!C:C, "Not Found"))</f>
        <v>tfero4n@comsenz.com</v>
      </c>
      <c r="H169" s="2" t="str">
        <f>_xlfn.XLOOKUP(C169, customers!A:A, customers!G:G, "Not Found")</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10">
        <f>INDEX(products!$A$1:$G$49,MATCH(orders!$D169,products!$A$1:$A$49,0),MATCH(orders!L$1,products!$A$1:$G$1,0))</f>
        <v>8.25</v>
      </c>
      <c r="M169" s="10">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_xlfn.XLOOKUP(C170,customers!A:A,customers!B:B,"Not Found")</f>
        <v>Stanislaus Valsler</v>
      </c>
      <c r="G170" t="str">
        <f>IF(_xlfn.XLOOKUP(C170, customers!A:A, customers!C:C, "Not Found")=0,"",_xlfn.XLOOKUP(C170, customers!A:A, customers!C:C, "Not Found"))</f>
        <v/>
      </c>
      <c r="H170" s="2" t="str">
        <f>_xlfn.XLOOKUP(C170, customers!A:A, customers!G:G, "Not Found")</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10">
        <f>INDEX(products!$A$1:$G$49,MATCH(orders!$D170,products!$A$1:$A$49,0),MATCH(orders!L$1,products!$A$1:$G$1,0))</f>
        <v>6.75</v>
      </c>
      <c r="M170" s="10">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_xlfn.XLOOKUP(C171,customers!A:A,customers!B:B,"Not Found")</f>
        <v>Felita Dauney</v>
      </c>
      <c r="G171" t="str">
        <f>IF(_xlfn.XLOOKUP(C171, customers!A:A, customers!C:C, "Not Found")=0,"",_xlfn.XLOOKUP(C171, customers!A:A, customers!C:C, "Not Found"))</f>
        <v>fdauney4p@sphinn.com</v>
      </c>
      <c r="H171" s="2" t="str">
        <f>_xlfn.XLOOKUP(C171, customers!A:A, customers!G:G, "Not Found")</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10">
        <f>INDEX(products!$A$1:$G$49,MATCH(orders!$D171,products!$A$1:$A$49,0),MATCH(orders!L$1,products!$A$1:$G$1,0))</f>
        <v>8.9499999999999993</v>
      </c>
      <c r="M171" s="10">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_xlfn.XLOOKUP(C172,customers!A:A,customers!B:B,"Not Found")</f>
        <v>Serena Earley</v>
      </c>
      <c r="G172" t="str">
        <f>IF(_xlfn.XLOOKUP(C172, customers!A:A, customers!C:C, "Not Found")=0,"",_xlfn.XLOOKUP(C172, customers!A:A, customers!C:C, "Not Found"))</f>
        <v>searley4q@youku.com</v>
      </c>
      <c r="H172" s="2" t="str">
        <f>_xlfn.XLOOKUP(C172, customers!A:A, customers!G:G, "Not Found")</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10">
        <f>INDEX(products!$A$1:$G$49,MATCH(orders!$D172,products!$A$1:$A$49,0),MATCH(orders!L$1,products!$A$1:$G$1,0))</f>
        <v>34.154999999999994</v>
      </c>
      <c r="M172" s="10">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_xlfn.XLOOKUP(C173,customers!A:A,customers!B:B,"Not Found")</f>
        <v>Minny Chamberlayne</v>
      </c>
      <c r="G173" t="str">
        <f>IF(_xlfn.XLOOKUP(C173, customers!A:A, customers!C:C, "Not Found")=0,"",_xlfn.XLOOKUP(C173, customers!A:A, customers!C:C, "Not Found"))</f>
        <v>mchamberlayne4r@bigcartel.com</v>
      </c>
      <c r="H173" s="2" t="str">
        <f>_xlfn.XLOOKUP(C173, customers!A:A, customers!G:G, "Not Found")</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10">
        <f>INDEX(products!$A$1:$G$49,MATCH(orders!$D173,products!$A$1:$A$49,0),MATCH(orders!L$1,products!$A$1:$G$1,0))</f>
        <v>31.624999999999996</v>
      </c>
      <c r="M173" s="10">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_xlfn.XLOOKUP(C174,customers!A:A,customers!B:B,"Not Found")</f>
        <v>Bartholemy Flaherty</v>
      </c>
      <c r="G174" t="str">
        <f>IF(_xlfn.XLOOKUP(C174, customers!A:A, customers!C:C, "Not Found")=0,"",_xlfn.XLOOKUP(C174, customers!A:A, customers!C:C, "Not Found"))</f>
        <v>bflaherty4s@moonfruit.com</v>
      </c>
      <c r="H174" s="2" t="str">
        <f>_xlfn.XLOOKUP(C174, customers!A:A, customers!G:G, "Not Found")</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10">
        <f>INDEX(products!$A$1:$G$49,MATCH(orders!$D174,products!$A$1:$A$49,0),MATCH(orders!L$1,products!$A$1:$G$1,0))</f>
        <v>7.29</v>
      </c>
      <c r="M174" s="10">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_xlfn.XLOOKUP(C175,customers!A:A,customers!B:B,"Not Found")</f>
        <v>Oran Colbeck</v>
      </c>
      <c r="G175" t="str">
        <f>IF(_xlfn.XLOOKUP(C175, customers!A:A, customers!C:C, "Not Found")=0,"",_xlfn.XLOOKUP(C175, customers!A:A, customers!C:C, "Not Found"))</f>
        <v>ocolbeck4t@sina.com.cn</v>
      </c>
      <c r="H175" s="2" t="str">
        <f>_xlfn.XLOOKUP(C175, customers!A:A, customers!G:G, "Not Found")</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10">
        <f>INDEX(products!$A$1:$G$49,MATCH(orders!$D175,products!$A$1:$A$49,0),MATCH(orders!L$1,products!$A$1:$G$1,0))</f>
        <v>22.884999999999998</v>
      </c>
      <c r="M175" s="10">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_xlfn.XLOOKUP(C176,customers!A:A,customers!B:B,"Not Found")</f>
        <v>Elysee Sketch</v>
      </c>
      <c r="G176" t="str">
        <f>IF(_xlfn.XLOOKUP(C176, customers!A:A, customers!C:C, "Not Found")=0,"",_xlfn.XLOOKUP(C176, customers!A:A, customers!C:C, "Not Found"))</f>
        <v/>
      </c>
      <c r="H176" s="2" t="str">
        <f>_xlfn.XLOOKUP(C176, customers!A:A, customers!G:G, "Not Found")</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10">
        <f>INDEX(products!$A$1:$G$49,MATCH(orders!$D176,products!$A$1:$A$49,0),MATCH(orders!L$1,products!$A$1:$G$1,0))</f>
        <v>34.154999999999994</v>
      </c>
      <c r="M176" s="10">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_xlfn.XLOOKUP(C177,customers!A:A,customers!B:B,"Not Found")</f>
        <v>Ethelda Hobbing</v>
      </c>
      <c r="G177" t="str">
        <f>IF(_xlfn.XLOOKUP(C177, customers!A:A, customers!C:C, "Not Found")=0,"",_xlfn.XLOOKUP(C177, customers!A:A, customers!C:C, "Not Found"))</f>
        <v>ehobbing4v@nsw.gov.au</v>
      </c>
      <c r="H177" s="2" t="str">
        <f>_xlfn.XLOOKUP(C177, customers!A:A, customers!G:G, "Not Found")</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10">
        <f>INDEX(products!$A$1:$G$49,MATCH(orders!$D177,products!$A$1:$A$49,0),MATCH(orders!L$1,products!$A$1:$G$1,0))</f>
        <v>31.624999999999996</v>
      </c>
      <c r="M177" s="10">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_xlfn.XLOOKUP(C178,customers!A:A,customers!B:B,"Not Found")</f>
        <v>Odille Thynne</v>
      </c>
      <c r="G178" t="str">
        <f>IF(_xlfn.XLOOKUP(C178, customers!A:A, customers!C:C, "Not Found")=0,"",_xlfn.XLOOKUP(C178, customers!A:A, customers!C:C, "Not Found"))</f>
        <v>othynne4w@auda.org.au</v>
      </c>
      <c r="H178" s="2" t="str">
        <f>_xlfn.XLOOKUP(C178, customers!A:A, customers!G:G, "Not Found")</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10">
        <f>INDEX(products!$A$1:$G$49,MATCH(orders!$D178,products!$A$1:$A$49,0),MATCH(orders!L$1,products!$A$1:$G$1,0))</f>
        <v>34.154999999999994</v>
      </c>
      <c r="M178" s="10">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_xlfn.XLOOKUP(C179,customers!A:A,customers!B:B,"Not Found")</f>
        <v>Emlynne Heining</v>
      </c>
      <c r="G179" t="str">
        <f>IF(_xlfn.XLOOKUP(C179, customers!A:A, customers!C:C, "Not Found")=0,"",_xlfn.XLOOKUP(C179, customers!A:A, customers!C:C, "Not Found"))</f>
        <v>eheining4x@flickr.com</v>
      </c>
      <c r="H179" s="2" t="str">
        <f>_xlfn.XLOOKUP(C179, customers!A:A, customers!G:G, "Not Found")</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10">
        <f>INDEX(products!$A$1:$G$49,MATCH(orders!$D179,products!$A$1:$A$49,0),MATCH(orders!L$1,products!$A$1:$G$1,0))</f>
        <v>27.484999999999996</v>
      </c>
      <c r="M179" s="10">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_xlfn.XLOOKUP(C180,customers!A:A,customers!B:B,"Not Found")</f>
        <v>Katerina Melloi</v>
      </c>
      <c r="G180" t="str">
        <f>IF(_xlfn.XLOOKUP(C180, customers!A:A, customers!C:C, "Not Found")=0,"",_xlfn.XLOOKUP(C180, customers!A:A, customers!C:C, "Not Found"))</f>
        <v>kmelloi4y@imdb.com</v>
      </c>
      <c r="H180" s="2" t="str">
        <f>_xlfn.XLOOKUP(C180, customers!A:A, customers!G:G, "Not Found")</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10">
        <f>INDEX(products!$A$1:$G$49,MATCH(orders!$D180,products!$A$1:$A$49,0),MATCH(orders!L$1,products!$A$1:$G$1,0))</f>
        <v>12.95</v>
      </c>
      <c r="M180" s="10">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_xlfn.XLOOKUP(C181,customers!A:A,customers!B:B,"Not Found")</f>
        <v>Tiffany Scardafield</v>
      </c>
      <c r="G181" t="str">
        <f>IF(_xlfn.XLOOKUP(C181, customers!A:A, customers!C:C, "Not Found")=0,"",_xlfn.XLOOKUP(C181, customers!A:A, customers!C:C, "Not Found"))</f>
        <v/>
      </c>
      <c r="H181" s="2" t="str">
        <f>_xlfn.XLOOKUP(C181, customers!A:A, customers!G:G, "Not Found")</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10">
        <f>INDEX(products!$A$1:$G$49,MATCH(orders!$D181,products!$A$1:$A$49,0),MATCH(orders!L$1,products!$A$1:$G$1,0))</f>
        <v>2.9849999999999999</v>
      </c>
      <c r="M181" s="10">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_xlfn.XLOOKUP(C182,customers!A:A,customers!B:B,"Not Found")</f>
        <v>Abrahan Mussen</v>
      </c>
      <c r="G182" t="str">
        <f>IF(_xlfn.XLOOKUP(C182, customers!A:A, customers!C:C, "Not Found")=0,"",_xlfn.XLOOKUP(C182, customers!A:A, customers!C:C, "Not Found"))</f>
        <v>amussen50@51.la</v>
      </c>
      <c r="H182" s="2" t="str">
        <f>_xlfn.XLOOKUP(C182, customers!A:A, customers!G:G, "Not Found")</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10">
        <f>INDEX(products!$A$1:$G$49,MATCH(orders!$D182,products!$A$1:$A$49,0),MATCH(orders!L$1,products!$A$1:$G$1,0))</f>
        <v>4.4550000000000001</v>
      </c>
      <c r="M182" s="10">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_xlfn.XLOOKUP(C183,customers!A:A,customers!B:B,"Not Found")</f>
        <v>Abrahan Mussen</v>
      </c>
      <c r="G183" t="str">
        <f>IF(_xlfn.XLOOKUP(C183, customers!A:A, customers!C:C, "Not Found")=0,"",_xlfn.XLOOKUP(C183, customers!A:A, customers!C:C, "Not Found"))</f>
        <v>amussen50@51.la</v>
      </c>
      <c r="H183" s="2" t="str">
        <f>_xlfn.XLOOKUP(C183, customers!A:A, customers!G:G, "Not Found")</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10">
        <f>INDEX(products!$A$1:$G$49,MATCH(orders!$D183,products!$A$1:$A$49,0),MATCH(orders!L$1,products!$A$1:$G$1,0))</f>
        <v>5.97</v>
      </c>
      <c r="M183" s="10">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_xlfn.XLOOKUP(C184,customers!A:A,customers!B:B,"Not Found")</f>
        <v>Anny Mundford</v>
      </c>
      <c r="G184" t="str">
        <f>IF(_xlfn.XLOOKUP(C184, customers!A:A, customers!C:C, "Not Found")=0,"",_xlfn.XLOOKUP(C184, customers!A:A, customers!C:C, "Not Found"))</f>
        <v>amundford52@nbcnews.com</v>
      </c>
      <c r="H184" s="2" t="str">
        <f>_xlfn.XLOOKUP(C184, customers!A:A, customers!G:G, "Not Found")</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10">
        <f>INDEX(products!$A$1:$G$49,MATCH(orders!$D184,products!$A$1:$A$49,0),MATCH(orders!L$1,products!$A$1:$G$1,0))</f>
        <v>5.3699999999999992</v>
      </c>
      <c r="M184" s="10">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_xlfn.XLOOKUP(C185,customers!A:A,customers!B:B,"Not Found")</f>
        <v>Tory Walas</v>
      </c>
      <c r="G185" t="str">
        <f>IF(_xlfn.XLOOKUP(C185, customers!A:A, customers!C:C, "Not Found")=0,"",_xlfn.XLOOKUP(C185, customers!A:A, customers!C:C, "Not Found"))</f>
        <v>twalas53@google.ca</v>
      </c>
      <c r="H185" s="2" t="str">
        <f>_xlfn.XLOOKUP(C185, customers!A:A, customers!G:G, "Not Found")</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10">
        <f>INDEX(products!$A$1:$G$49,MATCH(orders!$D185,products!$A$1:$A$49,0),MATCH(orders!L$1,products!$A$1:$G$1,0))</f>
        <v>4.125</v>
      </c>
      <c r="M185" s="10">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_xlfn.XLOOKUP(C186,customers!A:A,customers!B:B,"Not Found")</f>
        <v>Isa Blazewicz</v>
      </c>
      <c r="G186" t="str">
        <f>IF(_xlfn.XLOOKUP(C186, customers!A:A, customers!C:C, "Not Found")=0,"",_xlfn.XLOOKUP(C186, customers!A:A, customers!C:C, "Not Found"))</f>
        <v>iblazewicz54@thetimes.co.uk</v>
      </c>
      <c r="H186" s="2" t="str">
        <f>_xlfn.XLOOKUP(C186, customers!A:A, customers!G:G, "Not Found")</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10">
        <f>INDEX(products!$A$1:$G$49,MATCH(orders!$D186,products!$A$1:$A$49,0),MATCH(orders!L$1,products!$A$1:$G$1,0))</f>
        <v>7.77</v>
      </c>
      <c r="M186" s="10">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_xlfn.XLOOKUP(C187,customers!A:A,customers!B:B,"Not Found")</f>
        <v>Angie Rizzetti</v>
      </c>
      <c r="G187" t="str">
        <f>IF(_xlfn.XLOOKUP(C187, customers!A:A, customers!C:C, "Not Found")=0,"",_xlfn.XLOOKUP(C187, customers!A:A, customers!C:C, "Not Found"))</f>
        <v>arizzetti55@naver.com</v>
      </c>
      <c r="H187" s="2" t="str">
        <f>_xlfn.XLOOKUP(C187, customers!A:A, customers!G:G, "Not Found")</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10">
        <f>INDEX(products!$A$1:$G$49,MATCH(orders!$D187,products!$A$1:$A$49,0),MATCH(orders!L$1,products!$A$1:$G$1,0))</f>
        <v>7.29</v>
      </c>
      <c r="M187" s="10">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_xlfn.XLOOKUP(C188,customers!A:A,customers!B:B,"Not Found")</f>
        <v>Mord Meriet</v>
      </c>
      <c r="G188" t="str">
        <f>IF(_xlfn.XLOOKUP(C188, customers!A:A, customers!C:C, "Not Found")=0,"",_xlfn.XLOOKUP(C188, customers!A:A, customers!C:C, "Not Found"))</f>
        <v>mmeriet56@noaa.gov</v>
      </c>
      <c r="H188" s="2" t="str">
        <f>_xlfn.XLOOKUP(C188, customers!A:A, customers!G:G, "Not Found")</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10">
        <f>INDEX(products!$A$1:$G$49,MATCH(orders!$D188,products!$A$1:$A$49,0),MATCH(orders!L$1,products!$A$1:$G$1,0))</f>
        <v>22.884999999999998</v>
      </c>
      <c r="M188" s="10">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_xlfn.XLOOKUP(C189,customers!A:A,customers!B:B,"Not Found")</f>
        <v>Lawrence Pratt</v>
      </c>
      <c r="G189" t="str">
        <f>IF(_xlfn.XLOOKUP(C189, customers!A:A, customers!C:C, "Not Found")=0,"",_xlfn.XLOOKUP(C189, customers!A:A, customers!C:C, "Not Found"))</f>
        <v>lpratt57@netvibes.com</v>
      </c>
      <c r="H189" s="2" t="str">
        <f>_xlfn.XLOOKUP(C189, customers!A:A, customers!G:G, "Not Found")</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10">
        <f>INDEX(products!$A$1:$G$49,MATCH(orders!$D189,products!$A$1:$A$49,0),MATCH(orders!L$1,products!$A$1:$G$1,0))</f>
        <v>8.73</v>
      </c>
      <c r="M189" s="10">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_xlfn.XLOOKUP(C190,customers!A:A,customers!B:B,"Not Found")</f>
        <v>Astrix Kitchingham</v>
      </c>
      <c r="G190" t="str">
        <f>IF(_xlfn.XLOOKUP(C190, customers!A:A, customers!C:C, "Not Found")=0,"",_xlfn.XLOOKUP(C190, customers!A:A, customers!C:C, "Not Found"))</f>
        <v>akitchingham58@com.com</v>
      </c>
      <c r="H190" s="2" t="str">
        <f>_xlfn.XLOOKUP(C190, customers!A:A, customers!G:G, "Not Found")</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10">
        <f>INDEX(products!$A$1:$G$49,MATCH(orders!$D190,products!$A$1:$A$49,0),MATCH(orders!L$1,products!$A$1:$G$1,0))</f>
        <v>4.4550000000000001</v>
      </c>
      <c r="M190" s="10">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_xlfn.XLOOKUP(C191,customers!A:A,customers!B:B,"Not Found")</f>
        <v>Burnard Bartholin</v>
      </c>
      <c r="G191" t="str">
        <f>IF(_xlfn.XLOOKUP(C191, customers!A:A, customers!C:C, "Not Found")=0,"",_xlfn.XLOOKUP(C191, customers!A:A, customers!C:C, "Not Found"))</f>
        <v>bbartholin59@xinhuanet.com</v>
      </c>
      <c r="H191" s="2" t="str">
        <f>_xlfn.XLOOKUP(C191, customers!A:A, customers!G:G, "Not Found")</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10">
        <f>INDEX(products!$A$1:$G$49,MATCH(orders!$D191,products!$A$1:$A$49,0),MATCH(orders!L$1,products!$A$1:$G$1,0))</f>
        <v>14.55</v>
      </c>
      <c r="M191" s="10">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_xlfn.XLOOKUP(C192,customers!A:A,customers!B:B,"Not Found")</f>
        <v>Madelene Prinn</v>
      </c>
      <c r="G192" t="str">
        <f>IF(_xlfn.XLOOKUP(C192, customers!A:A, customers!C:C, "Not Found")=0,"",_xlfn.XLOOKUP(C192, customers!A:A, customers!C:C, "Not Found"))</f>
        <v>mprinn5a@usa.gov</v>
      </c>
      <c r="H192" s="2" t="str">
        <f>_xlfn.XLOOKUP(C192, customers!A:A, customers!G:G, "Not Found")</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10">
        <f>INDEX(products!$A$1:$G$49,MATCH(orders!$D192,products!$A$1:$A$49,0),MATCH(orders!L$1,products!$A$1:$G$1,0))</f>
        <v>33.464999999999996</v>
      </c>
      <c r="M192" s="10">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_xlfn.XLOOKUP(C193,customers!A:A,customers!B:B,"Not Found")</f>
        <v>Alisun Baudino</v>
      </c>
      <c r="G193" t="str">
        <f>IF(_xlfn.XLOOKUP(C193, customers!A:A, customers!C:C, "Not Found")=0,"",_xlfn.XLOOKUP(C193, customers!A:A, customers!C:C, "Not Found"))</f>
        <v>abaudino5b@netvibes.com</v>
      </c>
      <c r="H193" s="2" t="str">
        <f>_xlfn.XLOOKUP(C193, customers!A:A, customers!G:G, "Not Found")</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10">
        <f>INDEX(products!$A$1:$G$49,MATCH(orders!$D193,products!$A$1:$A$49,0),MATCH(orders!L$1,products!$A$1:$G$1,0))</f>
        <v>3.8849999999999998</v>
      </c>
      <c r="M193" s="10">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_xlfn.XLOOKUP(C194,customers!A:A,customers!B:B,"Not Found")</f>
        <v>Philipa Petrushanko</v>
      </c>
      <c r="G194" t="str">
        <f>IF(_xlfn.XLOOKUP(C194, customers!A:A, customers!C:C, "Not Found")=0,"",_xlfn.XLOOKUP(C194, customers!A:A, customers!C:C, "Not Found"))</f>
        <v>ppetrushanko5c@blinklist.com</v>
      </c>
      <c r="H194" s="2" t="str">
        <f>_xlfn.XLOOKUP(C194, customers!A:A, customers!G:G, "Not Found")</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10">
        <f>INDEX(products!$A$1:$G$49,MATCH(orders!$D194,products!$A$1:$A$49,0),MATCH(orders!L$1,products!$A$1:$G$1,0))</f>
        <v>12.15</v>
      </c>
      <c r="M194" s="10">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_xlfn.XLOOKUP(C195,customers!A:A,customers!B:B,"Not Found")</f>
        <v>Kimberli Mustchin</v>
      </c>
      <c r="G195" t="str">
        <f>IF(_xlfn.XLOOKUP(C195, customers!A:A, customers!C:C, "Not Found")=0,"",_xlfn.XLOOKUP(C195, customers!A:A, customers!C:C, "Not Found"))</f>
        <v/>
      </c>
      <c r="H195" s="2" t="str">
        <f>_xlfn.XLOOKUP(C195, customers!A:A, customers!G:G, "Not Found")</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10">
        <f>INDEX(products!$A$1:$G$49,MATCH(orders!$D195,products!$A$1:$A$49,0),MATCH(orders!L$1,products!$A$1:$G$1,0))</f>
        <v>14.85</v>
      </c>
      <c r="M195" s="10">
        <f t="shared" ref="M195:M258" si="9">L195*E195</f>
        <v>44.55</v>
      </c>
      <c r="N195" t="str">
        <f t="shared" ref="N195:N258" si="10">IF(I195="Rob","Robusta", IF(I195 = "Exc","Excelsa", IF(I195="Ara","Arabica", IF(I195="Lib","Liberica",""))))</f>
        <v>Excelsa</v>
      </c>
      <c r="O195" t="str">
        <f t="shared" ref="O195:O258" si="11">IF(J195="M","Medium", IF(J195 ="L","Light",IF(J195="D","Dark","")))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_xlfn.XLOOKUP(C196,customers!A:A,customers!B:B,"Not Found")</f>
        <v>Emlynne Laird</v>
      </c>
      <c r="G196" t="str">
        <f>IF(_xlfn.XLOOKUP(C196, customers!A:A, customers!C:C, "Not Found")=0,"",_xlfn.XLOOKUP(C196, customers!A:A, customers!C:C, "Not Found"))</f>
        <v>elaird5e@bing.com</v>
      </c>
      <c r="H196" s="2" t="str">
        <f>_xlfn.XLOOKUP(C196, customers!A:A, customers!G:G, "Not Found")</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10">
        <f>INDEX(products!$A$1:$G$49,MATCH(orders!$D196,products!$A$1:$A$49,0),MATCH(orders!L$1,products!$A$1:$G$1,0))</f>
        <v>7.29</v>
      </c>
      <c r="M196" s="10">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_xlfn.XLOOKUP(C197,customers!A:A,customers!B:B,"Not Found")</f>
        <v>Marlena Howsden</v>
      </c>
      <c r="G197" t="str">
        <f>IF(_xlfn.XLOOKUP(C197, customers!A:A, customers!C:C, "Not Found")=0,"",_xlfn.XLOOKUP(C197, customers!A:A, customers!C:C, "Not Found"))</f>
        <v>mhowsden5f@infoseek.co.jp</v>
      </c>
      <c r="H197" s="2" t="str">
        <f>_xlfn.XLOOKUP(C197, customers!A:A, customers!G:G, "Not Found")</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10">
        <f>INDEX(products!$A$1:$G$49,MATCH(orders!$D197,products!$A$1:$A$49,0),MATCH(orders!L$1,products!$A$1:$G$1,0))</f>
        <v>12.95</v>
      </c>
      <c r="M197" s="10">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_xlfn.XLOOKUP(C198,customers!A:A,customers!B:B,"Not Found")</f>
        <v>Nealson Cuttler</v>
      </c>
      <c r="G198" t="str">
        <f>IF(_xlfn.XLOOKUP(C198, customers!A:A, customers!C:C, "Not Found")=0,"",_xlfn.XLOOKUP(C198, customers!A:A, customers!C:C, "Not Found"))</f>
        <v>ncuttler5g@parallels.com</v>
      </c>
      <c r="H198" s="2" t="str">
        <f>_xlfn.XLOOKUP(C198, customers!A:A, customers!G:G, "Not Found")</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10">
        <f>INDEX(products!$A$1:$G$49,MATCH(orders!$D198,products!$A$1:$A$49,0),MATCH(orders!L$1,products!$A$1:$G$1,0))</f>
        <v>8.91</v>
      </c>
      <c r="M198" s="10">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_xlfn.XLOOKUP(C199,customers!A:A,customers!B:B,"Not Found")</f>
        <v>Nealson Cuttler</v>
      </c>
      <c r="G199" t="str">
        <f>IF(_xlfn.XLOOKUP(C199, customers!A:A, customers!C:C, "Not Found")=0,"",_xlfn.XLOOKUP(C199, customers!A:A, customers!C:C, "Not Found"))</f>
        <v>ncuttler5g@parallels.com</v>
      </c>
      <c r="H199" s="2" t="str">
        <f>_xlfn.XLOOKUP(C199, customers!A:A, customers!G:G, "Not Found")</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10">
        <f>INDEX(products!$A$1:$G$49,MATCH(orders!$D199,products!$A$1:$A$49,0),MATCH(orders!L$1,products!$A$1:$G$1,0))</f>
        <v>29.784999999999997</v>
      </c>
      <c r="M199" s="10">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_xlfn.XLOOKUP(C200,customers!A:A,customers!B:B,"Not Found")</f>
        <v>Nealson Cuttler</v>
      </c>
      <c r="G200" t="str">
        <f>IF(_xlfn.XLOOKUP(C200, customers!A:A, customers!C:C, "Not Found")=0,"",_xlfn.XLOOKUP(C200, customers!A:A, customers!C:C, "Not Found"))</f>
        <v>ncuttler5g@parallels.com</v>
      </c>
      <c r="H200" s="2" t="str">
        <f>_xlfn.XLOOKUP(C200, customers!A:A, customers!G:G, "Not Found")</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10">
        <f>INDEX(products!$A$1:$G$49,MATCH(orders!$D200,products!$A$1:$A$49,0),MATCH(orders!L$1,products!$A$1:$G$1,0))</f>
        <v>29.784999999999997</v>
      </c>
      <c r="M200" s="10">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_xlfn.XLOOKUP(C201,customers!A:A,customers!B:B,"Not Found")</f>
        <v>Nealson Cuttler</v>
      </c>
      <c r="G201" t="str">
        <f>IF(_xlfn.XLOOKUP(C201, customers!A:A, customers!C:C, "Not Found")=0,"",_xlfn.XLOOKUP(C201, customers!A:A, customers!C:C, "Not Found"))</f>
        <v>ncuttler5g@parallels.com</v>
      </c>
      <c r="H201" s="2" t="str">
        <f>_xlfn.XLOOKUP(C201, customers!A:A, customers!G:G, "Not Found")</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10">
        <f>INDEX(products!$A$1:$G$49,MATCH(orders!$D201,products!$A$1:$A$49,0),MATCH(orders!L$1,products!$A$1:$G$1,0))</f>
        <v>9.51</v>
      </c>
      <c r="M201" s="10">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_xlfn.XLOOKUP(C202,customers!A:A,customers!B:B,"Not Found")</f>
        <v>Nealson Cuttler</v>
      </c>
      <c r="G202" t="str">
        <f>IF(_xlfn.XLOOKUP(C202, customers!A:A, customers!C:C, "Not Found")=0,"",_xlfn.XLOOKUP(C202, customers!A:A, customers!C:C, "Not Found"))</f>
        <v>ncuttler5g@parallels.com</v>
      </c>
      <c r="H202" s="2" t="str">
        <f>_xlfn.XLOOKUP(C202, customers!A:A, customers!G:G, "Not Found")</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10">
        <f>INDEX(products!$A$1:$G$49,MATCH(orders!$D202,products!$A$1:$A$49,0),MATCH(orders!L$1,products!$A$1:$G$1,0))</f>
        <v>13.75</v>
      </c>
      <c r="M202" s="10">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_xlfn.XLOOKUP(C203,customers!A:A,customers!B:B,"Not Found")</f>
        <v>Adriana Lazarus</v>
      </c>
      <c r="G203" t="str">
        <f>IF(_xlfn.XLOOKUP(C203, customers!A:A, customers!C:C, "Not Found")=0,"",_xlfn.XLOOKUP(C203, customers!A:A, customers!C:C, "Not Found"))</f>
        <v/>
      </c>
      <c r="H203" s="2" t="str">
        <f>_xlfn.XLOOKUP(C203, customers!A:A, customers!G:G, "Not Found")</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10">
        <f>INDEX(products!$A$1:$G$49,MATCH(orders!$D203,products!$A$1:$A$49,0),MATCH(orders!L$1,products!$A$1:$G$1,0))</f>
        <v>9.51</v>
      </c>
      <c r="M203" s="10">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_xlfn.XLOOKUP(C204,customers!A:A,customers!B:B,"Not Found")</f>
        <v>Tallie felip</v>
      </c>
      <c r="G204" t="str">
        <f>IF(_xlfn.XLOOKUP(C204, customers!A:A, customers!C:C, "Not Found")=0,"",_xlfn.XLOOKUP(C204, customers!A:A, customers!C:C, "Not Found"))</f>
        <v>tfelip5m@typepad.com</v>
      </c>
      <c r="H204" s="2" t="str">
        <f>_xlfn.XLOOKUP(C204, customers!A:A, customers!G:G, "Not Found")</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10">
        <f>INDEX(products!$A$1:$G$49,MATCH(orders!$D204,products!$A$1:$A$49,0),MATCH(orders!L$1,products!$A$1:$G$1,0))</f>
        <v>29.784999999999997</v>
      </c>
      <c r="M204" s="10">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_xlfn.XLOOKUP(C205,customers!A:A,customers!B:B,"Not Found")</f>
        <v>Vanna Le - Count</v>
      </c>
      <c r="G205" t="str">
        <f>IF(_xlfn.XLOOKUP(C205, customers!A:A, customers!C:C, "Not Found")=0,"",_xlfn.XLOOKUP(C205, customers!A:A, customers!C:C, "Not Found"))</f>
        <v>vle5n@disqus.com</v>
      </c>
      <c r="H205" s="2" t="str">
        <f>_xlfn.XLOOKUP(C205, customers!A:A, customers!G:G, "Not Found")</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10">
        <f>INDEX(products!$A$1:$G$49,MATCH(orders!$D205,products!$A$1:$A$49,0),MATCH(orders!L$1,products!$A$1:$G$1,0))</f>
        <v>4.7549999999999999</v>
      </c>
      <c r="M205" s="10">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_xlfn.XLOOKUP(C206,customers!A:A,customers!B:B,"Not Found")</f>
        <v>Sarette Ducarel</v>
      </c>
      <c r="G206" t="str">
        <f>IF(_xlfn.XLOOKUP(C206, customers!A:A, customers!C:C, "Not Found")=0,"",_xlfn.XLOOKUP(C206, customers!A:A, customers!C:C, "Not Found"))</f>
        <v/>
      </c>
      <c r="H206" s="2" t="str">
        <f>_xlfn.XLOOKUP(C206, customers!A:A, customers!G:G, "Not Found")</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10">
        <f>INDEX(products!$A$1:$G$49,MATCH(orders!$D206,products!$A$1:$A$49,0),MATCH(orders!L$1,products!$A$1:$G$1,0))</f>
        <v>13.75</v>
      </c>
      <c r="M206" s="10">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_xlfn.XLOOKUP(C207,customers!A:A,customers!B:B,"Not Found")</f>
        <v>Kendra Glison</v>
      </c>
      <c r="G207" t="str">
        <f>IF(_xlfn.XLOOKUP(C207, customers!A:A, customers!C:C, "Not Found")=0,"",_xlfn.XLOOKUP(C207, customers!A:A, customers!C:C, "Not Found"))</f>
        <v/>
      </c>
      <c r="H207" s="2" t="str">
        <f>_xlfn.XLOOKUP(C207, customers!A:A, customers!G:G, "Not Found")</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10">
        <f>INDEX(products!$A$1:$G$49,MATCH(orders!$D207,products!$A$1:$A$49,0),MATCH(orders!L$1,products!$A$1:$G$1,0))</f>
        <v>2.6849999999999996</v>
      </c>
      <c r="M207" s="10">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_xlfn.XLOOKUP(C208,customers!A:A,customers!B:B,"Not Found")</f>
        <v>Nertie Poolman</v>
      </c>
      <c r="G208" t="str">
        <f>IF(_xlfn.XLOOKUP(C208, customers!A:A, customers!C:C, "Not Found")=0,"",_xlfn.XLOOKUP(C208, customers!A:A, customers!C:C, "Not Found"))</f>
        <v>npoolman5q@howstuffworks.com</v>
      </c>
      <c r="H208" s="2" t="str">
        <f>_xlfn.XLOOKUP(C208, customers!A:A, customers!G:G, "Not Found")</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10">
        <f>INDEX(products!$A$1:$G$49,MATCH(orders!$D208,products!$A$1:$A$49,0),MATCH(orders!L$1,products!$A$1:$G$1,0))</f>
        <v>11.25</v>
      </c>
      <c r="M208" s="10">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_xlfn.XLOOKUP(C209,customers!A:A,customers!B:B,"Not Found")</f>
        <v>Orbadiah Duny</v>
      </c>
      <c r="G209" t="str">
        <f>IF(_xlfn.XLOOKUP(C209, customers!A:A, customers!C:C, "Not Found")=0,"",_xlfn.XLOOKUP(C209, customers!A:A, customers!C:C, "Not Found"))</f>
        <v>oduny5r@constantcontact.com</v>
      </c>
      <c r="H209" s="2" t="str">
        <f>_xlfn.XLOOKUP(C209, customers!A:A, customers!G:G, "Not Found")</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10">
        <f>INDEX(products!$A$1:$G$49,MATCH(orders!$D209,products!$A$1:$A$49,0),MATCH(orders!L$1,products!$A$1:$G$1,0))</f>
        <v>6.75</v>
      </c>
      <c r="M209" s="10">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_xlfn.XLOOKUP(C210,customers!A:A,customers!B:B,"Not Found")</f>
        <v>Constance Halfhide</v>
      </c>
      <c r="G210" t="str">
        <f>IF(_xlfn.XLOOKUP(C210, customers!A:A, customers!C:C, "Not Found")=0,"",_xlfn.XLOOKUP(C210, customers!A:A, customers!C:C, "Not Found"))</f>
        <v>chalfhide5s@google.ru</v>
      </c>
      <c r="H210" s="2" t="str">
        <f>_xlfn.XLOOKUP(C210, customers!A:A, customers!G:G, "Not Found")</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10">
        <f>INDEX(products!$A$1:$G$49,MATCH(orders!$D210,products!$A$1:$A$49,0),MATCH(orders!L$1,products!$A$1:$G$1,0))</f>
        <v>7.29</v>
      </c>
      <c r="M210" s="10">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_xlfn.XLOOKUP(C211,customers!A:A,customers!B:B,"Not Found")</f>
        <v>Fransisco Malecky</v>
      </c>
      <c r="G211" t="str">
        <f>IF(_xlfn.XLOOKUP(C211, customers!A:A, customers!C:C, "Not Found")=0,"",_xlfn.XLOOKUP(C211, customers!A:A, customers!C:C, "Not Found"))</f>
        <v>fmalecky5t@list-manage.com</v>
      </c>
      <c r="H211" s="2" t="str">
        <f>_xlfn.XLOOKUP(C211, customers!A:A, customers!G:G, "Not Found")</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10">
        <f>INDEX(products!$A$1:$G$49,MATCH(orders!$D211,products!$A$1:$A$49,0),MATCH(orders!L$1,products!$A$1:$G$1,0))</f>
        <v>6.75</v>
      </c>
      <c r="M211" s="10">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_xlfn.XLOOKUP(C212,customers!A:A,customers!B:B,"Not Found")</f>
        <v>Anselma Attwater</v>
      </c>
      <c r="G212" t="str">
        <f>IF(_xlfn.XLOOKUP(C212, customers!A:A, customers!C:C, "Not Found")=0,"",_xlfn.XLOOKUP(C212, customers!A:A, customers!C:C, "Not Found"))</f>
        <v>aattwater5u@wikia.com</v>
      </c>
      <c r="H212" s="2" t="str">
        <f>_xlfn.XLOOKUP(C212, customers!A:A, customers!G:G, "Not Found")</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10">
        <f>INDEX(products!$A$1:$G$49,MATCH(orders!$D212,products!$A$1:$A$49,0),MATCH(orders!L$1,products!$A$1:$G$1,0))</f>
        <v>12.95</v>
      </c>
      <c r="M212" s="10">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_xlfn.XLOOKUP(C213,customers!A:A,customers!B:B,"Not Found")</f>
        <v>Minette Whellans</v>
      </c>
      <c r="G213" t="str">
        <f>IF(_xlfn.XLOOKUP(C213, customers!A:A, customers!C:C, "Not Found")=0,"",_xlfn.XLOOKUP(C213, customers!A:A, customers!C:C, "Not Found"))</f>
        <v>mwhellans5v@mapquest.com</v>
      </c>
      <c r="H213" s="2" t="str">
        <f>_xlfn.XLOOKUP(C213, customers!A:A, customers!G:G, "Not Found")</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10">
        <f>INDEX(products!$A$1:$G$49,MATCH(orders!$D213,products!$A$1:$A$49,0),MATCH(orders!L$1,products!$A$1:$G$1,0))</f>
        <v>8.91</v>
      </c>
      <c r="M213" s="10">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_xlfn.XLOOKUP(C214,customers!A:A,customers!B:B,"Not Found")</f>
        <v>Dael Camilletti</v>
      </c>
      <c r="G214" t="str">
        <f>IF(_xlfn.XLOOKUP(C214, customers!A:A, customers!C:C, "Not Found")=0,"",_xlfn.XLOOKUP(C214, customers!A:A, customers!C:C, "Not Found"))</f>
        <v>dcamilletti5w@businesswire.com</v>
      </c>
      <c r="H214" s="2" t="str">
        <f>_xlfn.XLOOKUP(C214, customers!A:A, customers!G:G, "Not Found")</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10">
        <f>INDEX(products!$A$1:$G$49,MATCH(orders!$D214,products!$A$1:$A$49,0),MATCH(orders!L$1,products!$A$1:$G$1,0))</f>
        <v>3.645</v>
      </c>
      <c r="M214" s="10">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_xlfn.XLOOKUP(C215,customers!A:A,customers!B:B,"Not Found")</f>
        <v>Emiline Galgey</v>
      </c>
      <c r="G215" t="str">
        <f>IF(_xlfn.XLOOKUP(C215, customers!A:A, customers!C:C, "Not Found")=0,"",_xlfn.XLOOKUP(C215, customers!A:A, customers!C:C, "Not Found"))</f>
        <v>egalgey5x@wufoo.com</v>
      </c>
      <c r="H215" s="2" t="str">
        <f>_xlfn.XLOOKUP(C215, customers!A:A, customers!G:G, "Not Found")</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10">
        <f>INDEX(products!$A$1:$G$49,MATCH(orders!$D215,products!$A$1:$A$49,0),MATCH(orders!L$1,products!$A$1:$G$1,0))</f>
        <v>20.584999999999997</v>
      </c>
      <c r="M215" s="10">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_xlfn.XLOOKUP(C216,customers!A:A,customers!B:B,"Not Found")</f>
        <v>Murdock Hame</v>
      </c>
      <c r="G216" t="str">
        <f>IF(_xlfn.XLOOKUP(C216, customers!A:A, customers!C:C, "Not Found")=0,"",_xlfn.XLOOKUP(C216, customers!A:A, customers!C:C, "Not Found"))</f>
        <v>mhame5y@newsvine.com</v>
      </c>
      <c r="H216" s="2" t="str">
        <f>_xlfn.XLOOKUP(C216, customers!A:A, customers!G:G, "Not Found")</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10">
        <f>INDEX(products!$A$1:$G$49,MATCH(orders!$D216,products!$A$1:$A$49,0),MATCH(orders!L$1,products!$A$1:$G$1,0))</f>
        <v>15.85</v>
      </c>
      <c r="M216" s="10">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_xlfn.XLOOKUP(C217,customers!A:A,customers!B:B,"Not Found")</f>
        <v>Ilka Gurnee</v>
      </c>
      <c r="G217" t="str">
        <f>IF(_xlfn.XLOOKUP(C217, customers!A:A, customers!C:C, "Not Found")=0,"",_xlfn.XLOOKUP(C217, customers!A:A, customers!C:C, "Not Found"))</f>
        <v>igurnee5z@usnews.com</v>
      </c>
      <c r="H217" s="2" t="str">
        <f>_xlfn.XLOOKUP(C217, customers!A:A, customers!G:G, "Not Found")</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10">
        <f>INDEX(products!$A$1:$G$49,MATCH(orders!$D217,products!$A$1:$A$49,0),MATCH(orders!L$1,products!$A$1:$G$1,0))</f>
        <v>3.8849999999999998</v>
      </c>
      <c r="M217" s="10">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_xlfn.XLOOKUP(C218,customers!A:A,customers!B:B,"Not Found")</f>
        <v>Alfy Snowding</v>
      </c>
      <c r="G218" t="str">
        <f>IF(_xlfn.XLOOKUP(C218, customers!A:A, customers!C:C, "Not Found")=0,"",_xlfn.XLOOKUP(C218, customers!A:A, customers!C:C, "Not Found"))</f>
        <v>asnowding60@comsenz.com</v>
      </c>
      <c r="H218" s="2" t="str">
        <f>_xlfn.XLOOKUP(C218, customers!A:A, customers!G:G, "Not Found")</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10">
        <f>INDEX(products!$A$1:$G$49,MATCH(orders!$D218,products!$A$1:$A$49,0),MATCH(orders!L$1,products!$A$1:$G$1,0))</f>
        <v>14.55</v>
      </c>
      <c r="M218" s="10">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_xlfn.XLOOKUP(C219,customers!A:A,customers!B:B,"Not Found")</f>
        <v>Godfry Poinsett</v>
      </c>
      <c r="G219" t="str">
        <f>IF(_xlfn.XLOOKUP(C219, customers!A:A, customers!C:C, "Not Found")=0,"",_xlfn.XLOOKUP(C219, customers!A:A, customers!C:C, "Not Found"))</f>
        <v>gpoinsett61@berkeley.edu</v>
      </c>
      <c r="H219" s="2" t="str">
        <f>_xlfn.XLOOKUP(C219, customers!A:A, customers!G:G, "Not Found")</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10">
        <f>INDEX(products!$A$1:$G$49,MATCH(orders!$D219,products!$A$1:$A$49,0),MATCH(orders!L$1,products!$A$1:$G$1,0))</f>
        <v>8.91</v>
      </c>
      <c r="M219" s="10">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_xlfn.XLOOKUP(C220,customers!A:A,customers!B:B,"Not Found")</f>
        <v>Rem Furman</v>
      </c>
      <c r="G220" t="str">
        <f>IF(_xlfn.XLOOKUP(C220, customers!A:A, customers!C:C, "Not Found")=0,"",_xlfn.XLOOKUP(C220, customers!A:A, customers!C:C, "Not Found"))</f>
        <v>rfurman62@t.co</v>
      </c>
      <c r="H220" s="2" t="str">
        <f>_xlfn.XLOOKUP(C220, customers!A:A, customers!G:G, "Not Found")</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10">
        <f>INDEX(products!$A$1:$G$49,MATCH(orders!$D220,products!$A$1:$A$49,0),MATCH(orders!L$1,products!$A$1:$G$1,0))</f>
        <v>11.25</v>
      </c>
      <c r="M220" s="10">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_xlfn.XLOOKUP(C221,customers!A:A,customers!B:B,"Not Found")</f>
        <v>Charis Crosier</v>
      </c>
      <c r="G221" t="str">
        <f>IF(_xlfn.XLOOKUP(C221, customers!A:A, customers!C:C, "Not Found")=0,"",_xlfn.XLOOKUP(C221, customers!A:A, customers!C:C, "Not Found"))</f>
        <v>ccrosier63@xrea.com</v>
      </c>
      <c r="H221" s="2" t="str">
        <f>_xlfn.XLOOKUP(C221, customers!A:A, customers!G:G, "Not Found")</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10">
        <f>INDEX(products!$A$1:$G$49,MATCH(orders!$D221,products!$A$1:$A$49,0),MATCH(orders!L$1,products!$A$1:$G$1,0))</f>
        <v>3.5849999999999995</v>
      </c>
      <c r="M221" s="10">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_xlfn.XLOOKUP(C222,customers!A:A,customers!B:B,"Not Found")</f>
        <v>Charis Crosier</v>
      </c>
      <c r="G222" t="str">
        <f>IF(_xlfn.XLOOKUP(C222, customers!A:A, customers!C:C, "Not Found")=0,"",_xlfn.XLOOKUP(C222, customers!A:A, customers!C:C, "Not Found"))</f>
        <v>ccrosier63@xrea.com</v>
      </c>
      <c r="H222" s="2" t="str">
        <f>_xlfn.XLOOKUP(C222, customers!A:A, customers!G:G, "Not Found")</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10">
        <f>INDEX(products!$A$1:$G$49,MATCH(orders!$D222,products!$A$1:$A$49,0),MATCH(orders!L$1,products!$A$1:$G$1,0))</f>
        <v>2.9849999999999999</v>
      </c>
      <c r="M222" s="10">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_xlfn.XLOOKUP(C223,customers!A:A,customers!B:B,"Not Found")</f>
        <v>Lenka Rushmer</v>
      </c>
      <c r="G223" t="str">
        <f>IF(_xlfn.XLOOKUP(C223, customers!A:A, customers!C:C, "Not Found")=0,"",_xlfn.XLOOKUP(C223, customers!A:A, customers!C:C, "Not Found"))</f>
        <v>lrushmer65@europa.eu</v>
      </c>
      <c r="H223" s="2" t="str">
        <f>_xlfn.XLOOKUP(C223, customers!A:A, customers!G:G, "Not Found")</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10">
        <f>INDEX(products!$A$1:$G$49,MATCH(orders!$D223,products!$A$1:$A$49,0),MATCH(orders!L$1,products!$A$1:$G$1,0))</f>
        <v>12.95</v>
      </c>
      <c r="M223" s="10">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_xlfn.XLOOKUP(C224,customers!A:A,customers!B:B,"Not Found")</f>
        <v>Waneta Edinborough</v>
      </c>
      <c r="G224" t="str">
        <f>IF(_xlfn.XLOOKUP(C224, customers!A:A, customers!C:C, "Not Found")=0,"",_xlfn.XLOOKUP(C224, customers!A:A, customers!C:C, "Not Found"))</f>
        <v>wedinborough66@github.io</v>
      </c>
      <c r="H224" s="2" t="str">
        <f>_xlfn.XLOOKUP(C224, customers!A:A, customers!G:G, "Not Found")</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10">
        <f>INDEX(products!$A$1:$G$49,MATCH(orders!$D224,products!$A$1:$A$49,0),MATCH(orders!L$1,products!$A$1:$G$1,0))</f>
        <v>7.77</v>
      </c>
      <c r="M224" s="10">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_xlfn.XLOOKUP(C225,customers!A:A,customers!B:B,"Not Found")</f>
        <v>Bobbe Piggott</v>
      </c>
      <c r="G225" t="str">
        <f>IF(_xlfn.XLOOKUP(C225, customers!A:A, customers!C:C, "Not Found")=0,"",_xlfn.XLOOKUP(C225, customers!A:A, customers!C:C, "Not Found"))</f>
        <v/>
      </c>
      <c r="H225" s="2" t="str">
        <f>_xlfn.XLOOKUP(C225, customers!A:A, customers!G:G, "Not Found")</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10">
        <f>INDEX(products!$A$1:$G$49,MATCH(orders!$D225,products!$A$1:$A$49,0),MATCH(orders!L$1,products!$A$1:$G$1,0))</f>
        <v>14.85</v>
      </c>
      <c r="M225" s="10">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_xlfn.XLOOKUP(C226,customers!A:A,customers!B:B,"Not Found")</f>
        <v>Ketty Bromehead</v>
      </c>
      <c r="G226" t="str">
        <f>IF(_xlfn.XLOOKUP(C226, customers!A:A, customers!C:C, "Not Found")=0,"",_xlfn.XLOOKUP(C226, customers!A:A, customers!C:C, "Not Found"))</f>
        <v>kbromehead68@un.org</v>
      </c>
      <c r="H226" s="2" t="str">
        <f>_xlfn.XLOOKUP(C226, customers!A:A, customers!G:G, "Not Found")</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10">
        <f>INDEX(products!$A$1:$G$49,MATCH(orders!$D226,products!$A$1:$A$49,0),MATCH(orders!L$1,products!$A$1:$G$1,0))</f>
        <v>29.784999999999997</v>
      </c>
      <c r="M226" s="10">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_xlfn.XLOOKUP(C227,customers!A:A,customers!B:B,"Not Found")</f>
        <v>Elsbeth Westerman</v>
      </c>
      <c r="G227" t="str">
        <f>IF(_xlfn.XLOOKUP(C227, customers!A:A, customers!C:C, "Not Found")=0,"",_xlfn.XLOOKUP(C227, customers!A:A, customers!C:C, "Not Found"))</f>
        <v>ewesterman69@si.edu</v>
      </c>
      <c r="H227" s="2" t="str">
        <f>_xlfn.XLOOKUP(C227, customers!A:A, customers!G:G, "Not Found")</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10">
        <f>INDEX(products!$A$1:$G$49,MATCH(orders!$D227,products!$A$1:$A$49,0),MATCH(orders!L$1,products!$A$1:$G$1,0))</f>
        <v>3.5849999999999995</v>
      </c>
      <c r="M227" s="10">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_xlfn.XLOOKUP(C228,customers!A:A,customers!B:B,"Not Found")</f>
        <v>Anabelle Hutchens</v>
      </c>
      <c r="G228" t="str">
        <f>IF(_xlfn.XLOOKUP(C228, customers!A:A, customers!C:C, "Not Found")=0,"",_xlfn.XLOOKUP(C228, customers!A:A, customers!C:C, "Not Found"))</f>
        <v>ahutchens6a@amazonaws.com</v>
      </c>
      <c r="H228" s="2" t="str">
        <f>_xlfn.XLOOKUP(C228, customers!A:A, customers!G:G, "Not Found")</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10">
        <f>INDEX(products!$A$1:$G$49,MATCH(orders!$D228,products!$A$1:$A$49,0),MATCH(orders!L$1,products!$A$1:$G$1,0))</f>
        <v>25.874999999999996</v>
      </c>
      <c r="M228" s="10">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_xlfn.XLOOKUP(C229,customers!A:A,customers!B:B,"Not Found")</f>
        <v>Noak Wyvill</v>
      </c>
      <c r="G229" t="str">
        <f>IF(_xlfn.XLOOKUP(C229, customers!A:A, customers!C:C, "Not Found")=0,"",_xlfn.XLOOKUP(C229, customers!A:A, customers!C:C, "Not Found"))</f>
        <v>nwyvill6b@naver.com</v>
      </c>
      <c r="H229" s="2" t="str">
        <f>_xlfn.XLOOKUP(C229, customers!A:A, customers!G:G, "Not Found")</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10">
        <f>INDEX(products!$A$1:$G$49,MATCH(orders!$D229,products!$A$1:$A$49,0),MATCH(orders!L$1,products!$A$1:$G$1,0))</f>
        <v>2.6849999999999996</v>
      </c>
      <c r="M229" s="10">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_xlfn.XLOOKUP(C230,customers!A:A,customers!B:B,"Not Found")</f>
        <v>Beltran Mathon</v>
      </c>
      <c r="G230" t="str">
        <f>IF(_xlfn.XLOOKUP(C230, customers!A:A, customers!C:C, "Not Found")=0,"",_xlfn.XLOOKUP(C230, customers!A:A, customers!C:C, "Not Found"))</f>
        <v>bmathon6c@barnesandnoble.com</v>
      </c>
      <c r="H230" s="2" t="str">
        <f>_xlfn.XLOOKUP(C230, customers!A:A, customers!G:G, "Not Found")</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10">
        <f>INDEX(products!$A$1:$G$49,MATCH(orders!$D230,products!$A$1:$A$49,0),MATCH(orders!L$1,products!$A$1:$G$1,0))</f>
        <v>3.5849999999999995</v>
      </c>
      <c r="M230" s="10">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_xlfn.XLOOKUP(C231,customers!A:A,customers!B:B,"Not Found")</f>
        <v>Kristos Streight</v>
      </c>
      <c r="G231" t="str">
        <f>IF(_xlfn.XLOOKUP(C231, customers!A:A, customers!C:C, "Not Found")=0,"",_xlfn.XLOOKUP(C231, customers!A:A, customers!C:C, "Not Found"))</f>
        <v>kstreight6d@about.com</v>
      </c>
      <c r="H231" s="2" t="str">
        <f>_xlfn.XLOOKUP(C231, customers!A:A, customers!G:G, "Not Found")</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10">
        <f>INDEX(products!$A$1:$G$49,MATCH(orders!$D231,products!$A$1:$A$49,0),MATCH(orders!L$1,products!$A$1:$G$1,0))</f>
        <v>4.3650000000000002</v>
      </c>
      <c r="M231" s="10">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_xlfn.XLOOKUP(C232,customers!A:A,customers!B:B,"Not Found")</f>
        <v>Portie Cutchie</v>
      </c>
      <c r="G232" t="str">
        <f>IF(_xlfn.XLOOKUP(C232, customers!A:A, customers!C:C, "Not Found")=0,"",_xlfn.XLOOKUP(C232, customers!A:A, customers!C:C, "Not Found"))</f>
        <v>pcutchie6e@globo.com</v>
      </c>
      <c r="H232" s="2" t="str">
        <f>_xlfn.XLOOKUP(C232, customers!A:A, customers!G:G, "Not Found")</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10">
        <f>INDEX(products!$A$1:$G$49,MATCH(orders!$D232,products!$A$1:$A$49,0),MATCH(orders!L$1,products!$A$1:$G$1,0))</f>
        <v>25.874999999999996</v>
      </c>
      <c r="M232" s="10">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_xlfn.XLOOKUP(C233,customers!A:A,customers!B:B,"Not Found")</f>
        <v>Sinclare Edsell</v>
      </c>
      <c r="G233" t="str">
        <f>IF(_xlfn.XLOOKUP(C233, customers!A:A, customers!C:C, "Not Found")=0,"",_xlfn.XLOOKUP(C233, customers!A:A, customers!C:C, "Not Found"))</f>
        <v/>
      </c>
      <c r="H233" s="2" t="str">
        <f>_xlfn.XLOOKUP(C233, customers!A:A, customers!G:G, "Not Found")</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10">
        <f>INDEX(products!$A$1:$G$49,MATCH(orders!$D233,products!$A$1:$A$49,0),MATCH(orders!L$1,products!$A$1:$G$1,0))</f>
        <v>4.3650000000000002</v>
      </c>
      <c r="M233" s="10">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_xlfn.XLOOKUP(C234,customers!A:A,customers!B:B,"Not Found")</f>
        <v>Conny Gheraldi</v>
      </c>
      <c r="G234" t="str">
        <f>IF(_xlfn.XLOOKUP(C234, customers!A:A, customers!C:C, "Not Found")=0,"",_xlfn.XLOOKUP(C234, customers!A:A, customers!C:C, "Not Found"))</f>
        <v>cgheraldi6g@opera.com</v>
      </c>
      <c r="H234" s="2" t="str">
        <f>_xlfn.XLOOKUP(C234, customers!A:A, customers!G:G, "Not Found")</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10">
        <f>INDEX(products!$A$1:$G$49,MATCH(orders!$D234,products!$A$1:$A$49,0),MATCH(orders!L$1,products!$A$1:$G$1,0))</f>
        <v>4.7549999999999999</v>
      </c>
      <c r="M234" s="10">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_xlfn.XLOOKUP(C235,customers!A:A,customers!B:B,"Not Found")</f>
        <v>Beryle Kenwell</v>
      </c>
      <c r="G235" t="str">
        <f>IF(_xlfn.XLOOKUP(C235, customers!A:A, customers!C:C, "Not Found")=0,"",_xlfn.XLOOKUP(C235, customers!A:A, customers!C:C, "Not Found"))</f>
        <v>bkenwell6h@over-blog.com</v>
      </c>
      <c r="H235" s="2" t="str">
        <f>_xlfn.XLOOKUP(C235, customers!A:A, customers!G:G, "Not Found")</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10">
        <f>INDEX(products!$A$1:$G$49,MATCH(orders!$D235,products!$A$1:$A$49,0),MATCH(orders!L$1,products!$A$1:$G$1,0))</f>
        <v>4.125</v>
      </c>
      <c r="M235" s="10">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_xlfn.XLOOKUP(C236,customers!A:A,customers!B:B,"Not Found")</f>
        <v>Tomas Sutty</v>
      </c>
      <c r="G236" t="str">
        <f>IF(_xlfn.XLOOKUP(C236, customers!A:A, customers!C:C, "Not Found")=0,"",_xlfn.XLOOKUP(C236, customers!A:A, customers!C:C, "Not Found"))</f>
        <v>tsutty6i@google.es</v>
      </c>
      <c r="H236" s="2" t="str">
        <f>_xlfn.XLOOKUP(C236, customers!A:A, customers!G:G, "Not Found")</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10">
        <f>INDEX(products!$A$1:$G$49,MATCH(orders!$D236,products!$A$1:$A$49,0),MATCH(orders!L$1,products!$A$1:$G$1,0))</f>
        <v>36.454999999999998</v>
      </c>
      <c r="M236" s="10">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_xlfn.XLOOKUP(C237,customers!A:A,customers!B:B,"Not Found")</f>
        <v>Samuele Ales0</v>
      </c>
      <c r="G237" t="str">
        <f>IF(_xlfn.XLOOKUP(C237, customers!A:A, customers!C:C, "Not Found")=0,"",_xlfn.XLOOKUP(C237, customers!A:A, customers!C:C, "Not Found"))</f>
        <v/>
      </c>
      <c r="H237" s="2" t="str">
        <f>_xlfn.XLOOKUP(C237, customers!A:A, customers!G:G, "Not Found")</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10">
        <f>INDEX(products!$A$1:$G$49,MATCH(orders!$D237,products!$A$1:$A$49,0),MATCH(orders!L$1,products!$A$1:$G$1,0))</f>
        <v>36.454999999999998</v>
      </c>
      <c r="M237" s="10">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_xlfn.XLOOKUP(C238,customers!A:A,customers!B:B,"Not Found")</f>
        <v>Carlie Harce</v>
      </c>
      <c r="G238" t="str">
        <f>IF(_xlfn.XLOOKUP(C238, customers!A:A, customers!C:C, "Not Found")=0,"",_xlfn.XLOOKUP(C238, customers!A:A, customers!C:C, "Not Found"))</f>
        <v>charce6k@cafepress.com</v>
      </c>
      <c r="H238" s="2" t="str">
        <f>_xlfn.XLOOKUP(C238, customers!A:A, customers!G:G, "Not Found")</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10">
        <f>INDEX(products!$A$1:$G$49,MATCH(orders!$D238,products!$A$1:$A$49,0),MATCH(orders!L$1,products!$A$1:$G$1,0))</f>
        <v>29.784999999999997</v>
      </c>
      <c r="M238" s="10">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_xlfn.XLOOKUP(C239,customers!A:A,customers!B:B,"Not Found")</f>
        <v>Craggy Bril</v>
      </c>
      <c r="G239" t="str">
        <f>IF(_xlfn.XLOOKUP(C239, customers!A:A, customers!C:C, "Not Found")=0,"",_xlfn.XLOOKUP(C239, customers!A:A, customers!C:C, "Not Found"))</f>
        <v/>
      </c>
      <c r="H239" s="2" t="str">
        <f>_xlfn.XLOOKUP(C239, customers!A:A, customers!G:G, "Not Found")</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10">
        <f>INDEX(products!$A$1:$G$49,MATCH(orders!$D239,products!$A$1:$A$49,0),MATCH(orders!L$1,products!$A$1:$G$1,0))</f>
        <v>3.5849999999999995</v>
      </c>
      <c r="M239" s="10">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_xlfn.XLOOKUP(C240,customers!A:A,customers!B:B,"Not Found")</f>
        <v>Friederike Drysdale</v>
      </c>
      <c r="G240" t="str">
        <f>IF(_xlfn.XLOOKUP(C240, customers!A:A, customers!C:C, "Not Found")=0,"",_xlfn.XLOOKUP(C240, customers!A:A, customers!C:C, "Not Found"))</f>
        <v>fdrysdale6m@symantec.com</v>
      </c>
      <c r="H240" s="2" t="str">
        <f>_xlfn.XLOOKUP(C240, customers!A:A, customers!G:G, "Not Found")</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10">
        <f>INDEX(products!$A$1:$G$49,MATCH(orders!$D240,products!$A$1:$A$49,0),MATCH(orders!L$1,products!$A$1:$G$1,0))</f>
        <v>22.884999999999998</v>
      </c>
      <c r="M240" s="10">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_xlfn.XLOOKUP(C241,customers!A:A,customers!B:B,"Not Found")</f>
        <v>Devon Magowan</v>
      </c>
      <c r="G241" t="str">
        <f>IF(_xlfn.XLOOKUP(C241, customers!A:A, customers!C:C, "Not Found")=0,"",_xlfn.XLOOKUP(C241, customers!A:A, customers!C:C, "Not Found"))</f>
        <v>dmagowan6n@fc2.com</v>
      </c>
      <c r="H241" s="2" t="str">
        <f>_xlfn.XLOOKUP(C241, customers!A:A, customers!G:G, "Not Found")</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10">
        <f>INDEX(products!$A$1:$G$49,MATCH(orders!$D241,products!$A$1:$A$49,0),MATCH(orders!L$1,products!$A$1:$G$1,0))</f>
        <v>14.85</v>
      </c>
      <c r="M241" s="10">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_xlfn.XLOOKUP(C242,customers!A:A,customers!B:B,"Not Found")</f>
        <v>Codi Littrell</v>
      </c>
      <c r="G242" t="str">
        <f>IF(_xlfn.XLOOKUP(C242, customers!A:A, customers!C:C, "Not Found")=0,"",_xlfn.XLOOKUP(C242, customers!A:A, customers!C:C, "Not Found"))</f>
        <v/>
      </c>
      <c r="H242" s="2" t="str">
        <f>_xlfn.XLOOKUP(C242, customers!A:A, customers!G:G, "Not Found")</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10">
        <f>INDEX(products!$A$1:$G$49,MATCH(orders!$D242,products!$A$1:$A$49,0),MATCH(orders!L$1,products!$A$1:$G$1,0))</f>
        <v>25.874999999999996</v>
      </c>
      <c r="M242" s="10">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_xlfn.XLOOKUP(C243,customers!A:A,customers!B:B,"Not Found")</f>
        <v>Christel Speak</v>
      </c>
      <c r="G243" t="str">
        <f>IF(_xlfn.XLOOKUP(C243, customers!A:A, customers!C:C, "Not Found")=0,"",_xlfn.XLOOKUP(C243, customers!A:A, customers!C:C, "Not Found"))</f>
        <v/>
      </c>
      <c r="H243" s="2" t="str">
        <f>_xlfn.XLOOKUP(C243, customers!A:A, customers!G:G, "Not Found")</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10">
        <f>INDEX(products!$A$1:$G$49,MATCH(orders!$D243,products!$A$1:$A$49,0),MATCH(orders!L$1,products!$A$1:$G$1,0))</f>
        <v>22.884999999999998</v>
      </c>
      <c r="M243" s="10">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_xlfn.XLOOKUP(C244,customers!A:A,customers!B:B,"Not Found")</f>
        <v>Sibella Rushbrooke</v>
      </c>
      <c r="G244" t="str">
        <f>IF(_xlfn.XLOOKUP(C244, customers!A:A, customers!C:C, "Not Found")=0,"",_xlfn.XLOOKUP(C244, customers!A:A, customers!C:C, "Not Found"))</f>
        <v>srushbrooke6q@youku.com</v>
      </c>
      <c r="H244" s="2" t="str">
        <f>_xlfn.XLOOKUP(C244, customers!A:A, customers!G:G, "Not Found")</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10">
        <f>INDEX(products!$A$1:$G$49,MATCH(orders!$D244,products!$A$1:$A$49,0),MATCH(orders!L$1,products!$A$1:$G$1,0))</f>
        <v>12.15</v>
      </c>
      <c r="M244" s="10">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_xlfn.XLOOKUP(C245,customers!A:A,customers!B:B,"Not Found")</f>
        <v>Tammie Drynan</v>
      </c>
      <c r="G245" t="str">
        <f>IF(_xlfn.XLOOKUP(C245, customers!A:A, customers!C:C, "Not Found")=0,"",_xlfn.XLOOKUP(C245, customers!A:A, customers!C:C, "Not Found"))</f>
        <v>tdrynan6r@deviantart.com</v>
      </c>
      <c r="H245" s="2" t="str">
        <f>_xlfn.XLOOKUP(C245, customers!A:A, customers!G:G, "Not Found")</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10">
        <f>INDEX(products!$A$1:$G$49,MATCH(orders!$D245,products!$A$1:$A$49,0),MATCH(orders!L$1,products!$A$1:$G$1,0))</f>
        <v>7.29</v>
      </c>
      <c r="M245" s="10">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_xlfn.XLOOKUP(C246,customers!A:A,customers!B:B,"Not Found")</f>
        <v>Effie Yurkov</v>
      </c>
      <c r="G246" t="str">
        <f>IF(_xlfn.XLOOKUP(C246, customers!A:A, customers!C:C, "Not Found")=0,"",_xlfn.XLOOKUP(C246, customers!A:A, customers!C:C, "Not Found"))</f>
        <v>eyurkov6s@hud.gov</v>
      </c>
      <c r="H246" s="2" t="str">
        <f>_xlfn.XLOOKUP(C246, customers!A:A, customers!G:G, "Not Found")</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10">
        <f>INDEX(products!$A$1:$G$49,MATCH(orders!$D246,products!$A$1:$A$49,0),MATCH(orders!L$1,products!$A$1:$G$1,0))</f>
        <v>33.464999999999996</v>
      </c>
      <c r="M246" s="10">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_xlfn.XLOOKUP(C247,customers!A:A,customers!B:B,"Not Found")</f>
        <v>Lexie Mallan</v>
      </c>
      <c r="G247" t="str">
        <f>IF(_xlfn.XLOOKUP(C247, customers!A:A, customers!C:C, "Not Found")=0,"",_xlfn.XLOOKUP(C247, customers!A:A, customers!C:C, "Not Found"))</f>
        <v>lmallan6t@state.gov</v>
      </c>
      <c r="H247" s="2" t="str">
        <f>_xlfn.XLOOKUP(C247, customers!A:A, customers!G:G, "Not Found")</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10">
        <f>INDEX(products!$A$1:$G$49,MATCH(orders!$D247,products!$A$1:$A$49,0),MATCH(orders!L$1,products!$A$1:$G$1,0))</f>
        <v>4.7549999999999999</v>
      </c>
      <c r="M247" s="10">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_xlfn.XLOOKUP(C248,customers!A:A,customers!B:B,"Not Found")</f>
        <v>Georgena Bentjens</v>
      </c>
      <c r="G248" t="str">
        <f>IF(_xlfn.XLOOKUP(C248, customers!A:A, customers!C:C, "Not Found")=0,"",_xlfn.XLOOKUP(C248, customers!A:A, customers!C:C, "Not Found"))</f>
        <v>gbentjens6u@netlog.com</v>
      </c>
      <c r="H248" s="2" t="str">
        <f>_xlfn.XLOOKUP(C248, customers!A:A, customers!G:G, "Not Found")</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10">
        <f>INDEX(products!$A$1:$G$49,MATCH(orders!$D248,products!$A$1:$A$49,0),MATCH(orders!L$1,products!$A$1:$G$1,0))</f>
        <v>12.95</v>
      </c>
      <c r="M248" s="10">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_xlfn.XLOOKUP(C249,customers!A:A,customers!B:B,"Not Found")</f>
        <v>Delmar Beasant</v>
      </c>
      <c r="G249" t="str">
        <f>IF(_xlfn.XLOOKUP(C249, customers!A:A, customers!C:C, "Not Found")=0,"",_xlfn.XLOOKUP(C249, customers!A:A, customers!C:C, "Not Found"))</f>
        <v/>
      </c>
      <c r="H249" s="2" t="str">
        <f>_xlfn.XLOOKUP(C249, customers!A:A, customers!G:G, "Not Found")</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10">
        <f>INDEX(products!$A$1:$G$49,MATCH(orders!$D249,products!$A$1:$A$49,0),MATCH(orders!L$1,products!$A$1:$G$1,0))</f>
        <v>3.5849999999999995</v>
      </c>
      <c r="M249" s="10">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_xlfn.XLOOKUP(C250,customers!A:A,customers!B:B,"Not Found")</f>
        <v>Lyn Entwistle</v>
      </c>
      <c r="G250" t="str">
        <f>IF(_xlfn.XLOOKUP(C250, customers!A:A, customers!C:C, "Not Found")=0,"",_xlfn.XLOOKUP(C250, customers!A:A, customers!C:C, "Not Found"))</f>
        <v>lentwistle6w@omniture.com</v>
      </c>
      <c r="H250" s="2" t="str">
        <f>_xlfn.XLOOKUP(C250, customers!A:A, customers!G:G, "Not Found")</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10">
        <f>INDEX(products!$A$1:$G$49,MATCH(orders!$D250,products!$A$1:$A$49,0),MATCH(orders!L$1,products!$A$1:$G$1,0))</f>
        <v>9.9499999999999993</v>
      </c>
      <c r="M250" s="10">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_xlfn.XLOOKUP(C251,customers!A:A,customers!B:B,"Not Found")</f>
        <v>Zacharias Kiffe</v>
      </c>
      <c r="G251" t="str">
        <f>IF(_xlfn.XLOOKUP(C251, customers!A:A, customers!C:C, "Not Found")=0,"",_xlfn.XLOOKUP(C251, customers!A:A, customers!C:C, "Not Found"))</f>
        <v>zkiffe74@cyberchimps.com</v>
      </c>
      <c r="H251" s="2" t="str">
        <f>_xlfn.XLOOKUP(C251, customers!A:A, customers!G:G, "Not Found")</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10">
        <f>INDEX(products!$A$1:$G$49,MATCH(orders!$D251,products!$A$1:$A$49,0),MATCH(orders!L$1,products!$A$1:$G$1,0))</f>
        <v>15.85</v>
      </c>
      <c r="M251" s="10">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_xlfn.XLOOKUP(C252,customers!A:A,customers!B:B,"Not Found")</f>
        <v>Mercedes Acott</v>
      </c>
      <c r="G252" t="str">
        <f>IF(_xlfn.XLOOKUP(C252, customers!A:A, customers!C:C, "Not Found")=0,"",_xlfn.XLOOKUP(C252, customers!A:A, customers!C:C, "Not Found"))</f>
        <v>macott6y@pagesperso-orange.fr</v>
      </c>
      <c r="H252" s="2" t="str">
        <f>_xlfn.XLOOKUP(C252, customers!A:A, customers!G:G, "Not Found")</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10">
        <f>INDEX(products!$A$1:$G$49,MATCH(orders!$D252,products!$A$1:$A$49,0),MATCH(orders!L$1,products!$A$1:$G$1,0))</f>
        <v>2.9849999999999999</v>
      </c>
      <c r="M252" s="10">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_xlfn.XLOOKUP(C253,customers!A:A,customers!B:B,"Not Found")</f>
        <v>Connor Heaviside</v>
      </c>
      <c r="G253" t="str">
        <f>IF(_xlfn.XLOOKUP(C253, customers!A:A, customers!C:C, "Not Found")=0,"",_xlfn.XLOOKUP(C253, customers!A:A, customers!C:C, "Not Found"))</f>
        <v>cheaviside6z@rediff.com</v>
      </c>
      <c r="H253" s="2" t="str">
        <f>_xlfn.XLOOKUP(C253, customers!A:A, customers!G:G, "Not Found")</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10">
        <f>INDEX(products!$A$1:$G$49,MATCH(orders!$D253,products!$A$1:$A$49,0),MATCH(orders!L$1,products!$A$1:$G$1,0))</f>
        <v>13.75</v>
      </c>
      <c r="M253" s="10">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_xlfn.XLOOKUP(C254,customers!A:A,customers!B:B,"Not Found")</f>
        <v>Devy Bulbrook</v>
      </c>
      <c r="G254" t="str">
        <f>IF(_xlfn.XLOOKUP(C254, customers!A:A, customers!C:C, "Not Found")=0,"",_xlfn.XLOOKUP(C254, customers!A:A, customers!C:C, "Not Found"))</f>
        <v/>
      </c>
      <c r="H254" s="2" t="str">
        <f>_xlfn.XLOOKUP(C254, customers!A:A, customers!G:G, "Not Found")</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10">
        <f>INDEX(products!$A$1:$G$49,MATCH(orders!$D254,products!$A$1:$A$49,0),MATCH(orders!L$1,products!$A$1:$G$1,0))</f>
        <v>9.9499999999999993</v>
      </c>
      <c r="M254" s="10">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_xlfn.XLOOKUP(C255,customers!A:A,customers!B:B,"Not Found")</f>
        <v>Leia Kernan</v>
      </c>
      <c r="G255" t="str">
        <f>IF(_xlfn.XLOOKUP(C255, customers!A:A, customers!C:C, "Not Found")=0,"",_xlfn.XLOOKUP(C255, customers!A:A, customers!C:C, "Not Found"))</f>
        <v>lkernan71@wsj.com</v>
      </c>
      <c r="H255" s="2" t="str">
        <f>_xlfn.XLOOKUP(C255, customers!A:A, customers!G:G, "Not Found")</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10">
        <f>INDEX(products!$A$1:$G$49,MATCH(orders!$D255,products!$A$1:$A$49,0),MATCH(orders!L$1,products!$A$1:$G$1,0))</f>
        <v>14.55</v>
      </c>
      <c r="M255" s="10">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_xlfn.XLOOKUP(C256,customers!A:A,customers!B:B,"Not Found")</f>
        <v>Rosaline McLae</v>
      </c>
      <c r="G256" t="str">
        <f>IF(_xlfn.XLOOKUP(C256, customers!A:A, customers!C:C, "Not Found")=0,"",_xlfn.XLOOKUP(C256, customers!A:A, customers!C:C, "Not Found"))</f>
        <v>rmclae72@dailymotion.com</v>
      </c>
      <c r="H256" s="2" t="str">
        <f>_xlfn.XLOOKUP(C256, customers!A:A, customers!G:G, "Not Found")</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10">
        <f>INDEX(products!$A$1:$G$49,MATCH(orders!$D256,products!$A$1:$A$49,0),MATCH(orders!L$1,products!$A$1:$G$1,0))</f>
        <v>7.169999999999999</v>
      </c>
      <c r="M256" s="10">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_xlfn.XLOOKUP(C257,customers!A:A,customers!B:B,"Not Found")</f>
        <v>Cleve Blowfelde</v>
      </c>
      <c r="G257" t="str">
        <f>IF(_xlfn.XLOOKUP(C257, customers!A:A, customers!C:C, "Not Found")=0,"",_xlfn.XLOOKUP(C257, customers!A:A, customers!C:C, "Not Found"))</f>
        <v>cblowfelde73@ustream.tv</v>
      </c>
      <c r="H257" s="2" t="str">
        <f>_xlfn.XLOOKUP(C257, customers!A:A, customers!G:G, "Not Found")</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10">
        <f>INDEX(products!$A$1:$G$49,MATCH(orders!$D257,products!$A$1:$A$49,0),MATCH(orders!L$1,products!$A$1:$G$1,0))</f>
        <v>7.169999999999999</v>
      </c>
      <c r="M257" s="10">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_xlfn.XLOOKUP(C258,customers!A:A,customers!B:B,"Not Found")</f>
        <v>Zacharias Kiffe</v>
      </c>
      <c r="G258" t="str">
        <f>IF(_xlfn.XLOOKUP(C258, customers!A:A, customers!C:C, "Not Found")=0,"",_xlfn.XLOOKUP(C258, customers!A:A, customers!C:C, "Not Found"))</f>
        <v>zkiffe74@cyberchimps.com</v>
      </c>
      <c r="H258" s="2" t="str">
        <f>_xlfn.XLOOKUP(C258, customers!A:A, customers!G:G, "Not Found")</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10">
        <f>INDEX(products!$A$1:$G$49,MATCH(orders!$D258,products!$A$1:$A$49,0),MATCH(orders!L$1,products!$A$1:$G$1,0))</f>
        <v>8.73</v>
      </c>
      <c r="M258" s="10">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_xlfn.XLOOKUP(C259,customers!A:A,customers!B:B,"Not Found")</f>
        <v>Denyse O'Calleran</v>
      </c>
      <c r="G259" t="str">
        <f>IF(_xlfn.XLOOKUP(C259, customers!A:A, customers!C:C, "Not Found")=0,"",_xlfn.XLOOKUP(C259, customers!A:A, customers!C:C, "Not Found"))</f>
        <v>docalleran75@ucla.edu</v>
      </c>
      <c r="H259" s="2" t="str">
        <f>_xlfn.XLOOKUP(C259, customers!A:A, customers!G:G, "Not Found")</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10">
        <f>INDEX(products!$A$1:$G$49,MATCH(orders!$D259,products!$A$1:$A$49,0),MATCH(orders!L$1,products!$A$1:$G$1,0))</f>
        <v>27.945</v>
      </c>
      <c r="M259" s="10">
        <f t="shared" ref="M259:M322" si="12">L259*E259</f>
        <v>27.945</v>
      </c>
      <c r="N259" t="str">
        <f t="shared" ref="N259:N322" si="13">IF(I259="Rob","Robusta", IF(I259 = "Exc","Excelsa", IF(I259="Ara","Arabica", IF(I259="Lib","Liberica",""))))</f>
        <v>Excelsa</v>
      </c>
      <c r="O259" t="str">
        <f t="shared" ref="O259:O322" si="14">IF(J259="M","Medium", IF(J259 ="L","Light",IF(J259="D","Dark","")))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_xlfn.XLOOKUP(C260,customers!A:A,customers!B:B,"Not Found")</f>
        <v>Cobby Cromwell</v>
      </c>
      <c r="G260" t="str">
        <f>IF(_xlfn.XLOOKUP(C260, customers!A:A, customers!C:C, "Not Found")=0,"",_xlfn.XLOOKUP(C260, customers!A:A, customers!C:C, "Not Found"))</f>
        <v>ccromwell76@desdev.cn</v>
      </c>
      <c r="H260" s="2" t="str">
        <f>_xlfn.XLOOKUP(C260, customers!A:A, customers!G:G, "Not Found")</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10">
        <f>INDEX(products!$A$1:$G$49,MATCH(orders!$D260,products!$A$1:$A$49,0),MATCH(orders!L$1,products!$A$1:$G$1,0))</f>
        <v>27.945</v>
      </c>
      <c r="M260" s="10">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_xlfn.XLOOKUP(C261,customers!A:A,customers!B:B,"Not Found")</f>
        <v>Irv Hay</v>
      </c>
      <c r="G261" t="str">
        <f>IF(_xlfn.XLOOKUP(C261, customers!A:A, customers!C:C, "Not Found")=0,"",_xlfn.XLOOKUP(C261, customers!A:A, customers!C:C, "Not Found"))</f>
        <v>ihay77@lulu.com</v>
      </c>
      <c r="H261" s="2" t="str">
        <f>_xlfn.XLOOKUP(C261, customers!A:A, customers!G:G, "Not Found")</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10">
        <f>INDEX(products!$A$1:$G$49,MATCH(orders!$D261,products!$A$1:$A$49,0),MATCH(orders!L$1,products!$A$1:$G$1,0))</f>
        <v>2.9849999999999999</v>
      </c>
      <c r="M261" s="10">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_xlfn.XLOOKUP(C262,customers!A:A,customers!B:B,"Not Found")</f>
        <v>Tani Taffarello</v>
      </c>
      <c r="G262" t="str">
        <f>IF(_xlfn.XLOOKUP(C262, customers!A:A, customers!C:C, "Not Found")=0,"",_xlfn.XLOOKUP(C262, customers!A:A, customers!C:C, "Not Found"))</f>
        <v>ttaffarello78@sciencedaily.com</v>
      </c>
      <c r="H262" s="2" t="str">
        <f>_xlfn.XLOOKUP(C262, customers!A:A, customers!G:G, "Not Found")</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10">
        <f>INDEX(products!$A$1:$G$49,MATCH(orders!$D262,products!$A$1:$A$49,0),MATCH(orders!L$1,products!$A$1:$G$1,0))</f>
        <v>27.484999999999996</v>
      </c>
      <c r="M262" s="10">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_xlfn.XLOOKUP(C263,customers!A:A,customers!B:B,"Not Found")</f>
        <v>Monique Canty</v>
      </c>
      <c r="G263" t="str">
        <f>IF(_xlfn.XLOOKUP(C263, customers!A:A, customers!C:C, "Not Found")=0,"",_xlfn.XLOOKUP(C263, customers!A:A, customers!C:C, "Not Found"))</f>
        <v>mcanty79@jigsy.com</v>
      </c>
      <c r="H263" s="2" t="str">
        <f>_xlfn.XLOOKUP(C263, customers!A:A, customers!G:G, "Not Found")</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10">
        <f>INDEX(products!$A$1:$G$49,MATCH(orders!$D263,products!$A$1:$A$49,0),MATCH(orders!L$1,products!$A$1:$G$1,0))</f>
        <v>11.95</v>
      </c>
      <c r="M263" s="10">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_xlfn.XLOOKUP(C264,customers!A:A,customers!B:B,"Not Found")</f>
        <v>Javier Kopke</v>
      </c>
      <c r="G264" t="str">
        <f>IF(_xlfn.XLOOKUP(C264, customers!A:A, customers!C:C, "Not Found")=0,"",_xlfn.XLOOKUP(C264, customers!A:A, customers!C:C, "Not Found"))</f>
        <v>jkopke7a@auda.org.au</v>
      </c>
      <c r="H264" s="2" t="str">
        <f>_xlfn.XLOOKUP(C264, customers!A:A, customers!G:G, "Not Found")</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10">
        <f>INDEX(products!$A$1:$G$49,MATCH(orders!$D264,products!$A$1:$A$49,0),MATCH(orders!L$1,products!$A$1:$G$1,0))</f>
        <v>13.75</v>
      </c>
      <c r="M264" s="10">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_xlfn.XLOOKUP(C265,customers!A:A,customers!B:B,"Not Found")</f>
        <v>Mar McIver</v>
      </c>
      <c r="G265" t="str">
        <f>IF(_xlfn.XLOOKUP(C265, customers!A:A, customers!C:C, "Not Found")=0,"",_xlfn.XLOOKUP(C265, customers!A:A, customers!C:C, "Not Found"))</f>
        <v/>
      </c>
      <c r="H265" s="2" t="str">
        <f>_xlfn.XLOOKUP(C265, customers!A:A, customers!G:G, "Not Found")</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10">
        <f>INDEX(products!$A$1:$G$49,MATCH(orders!$D265,products!$A$1:$A$49,0),MATCH(orders!L$1,products!$A$1:$G$1,0))</f>
        <v>33.464999999999996</v>
      </c>
      <c r="M265" s="10">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_xlfn.XLOOKUP(C266,customers!A:A,customers!B:B,"Not Found")</f>
        <v>Arabella Fransewich</v>
      </c>
      <c r="G266" t="str">
        <f>IF(_xlfn.XLOOKUP(C266, customers!A:A, customers!C:C, "Not Found")=0,"",_xlfn.XLOOKUP(C266, customers!A:A, customers!C:C, "Not Found"))</f>
        <v/>
      </c>
      <c r="H266" s="2" t="str">
        <f>_xlfn.XLOOKUP(C266, customers!A:A, customers!G:G, "Not Found")</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10">
        <f>INDEX(products!$A$1:$G$49,MATCH(orders!$D266,products!$A$1:$A$49,0),MATCH(orders!L$1,products!$A$1:$G$1,0))</f>
        <v>11.95</v>
      </c>
      <c r="M266" s="10">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_xlfn.XLOOKUP(C267,customers!A:A,customers!B:B,"Not Found")</f>
        <v>Violette Hellmore</v>
      </c>
      <c r="G267" t="str">
        <f>IF(_xlfn.XLOOKUP(C267, customers!A:A, customers!C:C, "Not Found")=0,"",_xlfn.XLOOKUP(C267, customers!A:A, customers!C:C, "Not Found"))</f>
        <v>vhellmore7d@bbc.co.uk</v>
      </c>
      <c r="H267" s="2" t="str">
        <f>_xlfn.XLOOKUP(C267, customers!A:A, customers!G:G, "Not Found")</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10">
        <f>INDEX(products!$A$1:$G$49,MATCH(orders!$D267,products!$A$1:$A$49,0),MATCH(orders!L$1,products!$A$1:$G$1,0))</f>
        <v>5.97</v>
      </c>
      <c r="M267" s="10">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_xlfn.XLOOKUP(C268,customers!A:A,customers!B:B,"Not Found")</f>
        <v>Myles Seawright</v>
      </c>
      <c r="G268" t="str">
        <f>IF(_xlfn.XLOOKUP(C268, customers!A:A, customers!C:C, "Not Found")=0,"",_xlfn.XLOOKUP(C268, customers!A:A, customers!C:C, "Not Found"))</f>
        <v>mseawright7e@nbcnews.com</v>
      </c>
      <c r="H268" s="2" t="str">
        <f>_xlfn.XLOOKUP(C268, customers!A:A, customers!G:G, "Not Found")</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10">
        <f>INDEX(products!$A$1:$G$49,MATCH(orders!$D268,products!$A$1:$A$49,0),MATCH(orders!L$1,products!$A$1:$G$1,0))</f>
        <v>12.15</v>
      </c>
      <c r="M268" s="10">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_xlfn.XLOOKUP(C269,customers!A:A,customers!B:B,"Not Found")</f>
        <v>Silvana Northeast</v>
      </c>
      <c r="G269" t="str">
        <f>IF(_xlfn.XLOOKUP(C269, customers!A:A, customers!C:C, "Not Found")=0,"",_xlfn.XLOOKUP(C269, customers!A:A, customers!C:C, "Not Found"))</f>
        <v>snortheast7f@mashable.com</v>
      </c>
      <c r="H269" s="2" t="str">
        <f>_xlfn.XLOOKUP(C269, customers!A:A, customers!G:G, "Not Found")</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10">
        <f>INDEX(products!$A$1:$G$49,MATCH(orders!$D269,products!$A$1:$A$49,0),MATCH(orders!L$1,products!$A$1:$G$1,0))</f>
        <v>3.645</v>
      </c>
      <c r="M269" s="10">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_xlfn.XLOOKUP(C270,customers!A:A,customers!B:B,"Not Found")</f>
        <v>Anselma Attwater</v>
      </c>
      <c r="G270" t="str">
        <f>IF(_xlfn.XLOOKUP(C270, customers!A:A, customers!C:C, "Not Found")=0,"",_xlfn.XLOOKUP(C270, customers!A:A, customers!C:C, "Not Found"))</f>
        <v>aattwater5u@wikia.com</v>
      </c>
      <c r="H270" s="2" t="str">
        <f>_xlfn.XLOOKUP(C270, customers!A:A, customers!G:G, "Not Found")</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10">
        <f>INDEX(products!$A$1:$G$49,MATCH(orders!$D270,products!$A$1:$A$49,0),MATCH(orders!L$1,products!$A$1:$G$1,0))</f>
        <v>9.9499999999999993</v>
      </c>
      <c r="M270" s="10">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_xlfn.XLOOKUP(C271,customers!A:A,customers!B:B,"Not Found")</f>
        <v>Monica Fearon</v>
      </c>
      <c r="G271" t="str">
        <f>IF(_xlfn.XLOOKUP(C271, customers!A:A, customers!C:C, "Not Found")=0,"",_xlfn.XLOOKUP(C271, customers!A:A, customers!C:C, "Not Found"))</f>
        <v>mfearon7h@reverbnation.com</v>
      </c>
      <c r="H271" s="2" t="str">
        <f>_xlfn.XLOOKUP(C271, customers!A:A, customers!G:G, "Not Found")</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10">
        <f>INDEX(products!$A$1:$G$49,MATCH(orders!$D271,products!$A$1:$A$49,0),MATCH(orders!L$1,products!$A$1:$G$1,0))</f>
        <v>2.9849999999999999</v>
      </c>
      <c r="M271" s="10">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_xlfn.XLOOKUP(C272,customers!A:A,customers!B:B,"Not Found")</f>
        <v>Barney Chisnell</v>
      </c>
      <c r="G272" t="str">
        <f>IF(_xlfn.XLOOKUP(C272, customers!A:A, customers!C:C, "Not Found")=0,"",_xlfn.XLOOKUP(C272, customers!A:A, customers!C:C, "Not Found"))</f>
        <v/>
      </c>
      <c r="H272" s="2" t="str">
        <f>_xlfn.XLOOKUP(C272, customers!A:A, customers!G:G, "Not Found")</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10">
        <f>INDEX(products!$A$1:$G$49,MATCH(orders!$D272,products!$A$1:$A$49,0),MATCH(orders!L$1,products!$A$1:$G$1,0))</f>
        <v>7.29</v>
      </c>
      <c r="M272" s="10">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_xlfn.XLOOKUP(C273,customers!A:A,customers!B:B,"Not Found")</f>
        <v>Jasper Sisneros</v>
      </c>
      <c r="G273" t="str">
        <f>IF(_xlfn.XLOOKUP(C273, customers!A:A, customers!C:C, "Not Found")=0,"",_xlfn.XLOOKUP(C273, customers!A:A, customers!C:C, "Not Found"))</f>
        <v>jsisneros7j@a8.net</v>
      </c>
      <c r="H273" s="2" t="str">
        <f>_xlfn.XLOOKUP(C273, customers!A:A, customers!G:G, "Not Found")</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10">
        <f>INDEX(products!$A$1:$G$49,MATCH(orders!$D273,products!$A$1:$A$49,0),MATCH(orders!L$1,products!$A$1:$G$1,0))</f>
        <v>2.9849999999999999</v>
      </c>
      <c r="M273" s="10">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_xlfn.XLOOKUP(C274,customers!A:A,customers!B:B,"Not Found")</f>
        <v>Zachariah Carlson</v>
      </c>
      <c r="G274" t="str">
        <f>IF(_xlfn.XLOOKUP(C274, customers!A:A, customers!C:C, "Not Found")=0,"",_xlfn.XLOOKUP(C274, customers!A:A, customers!C:C, "Not Found"))</f>
        <v>zcarlson7k@bigcartel.com</v>
      </c>
      <c r="H274" s="2" t="str">
        <f>_xlfn.XLOOKUP(C274, customers!A:A, customers!G:G, "Not Found")</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10">
        <f>INDEX(products!$A$1:$G$49,MATCH(orders!$D274,products!$A$1:$A$49,0),MATCH(orders!L$1,products!$A$1:$G$1,0))</f>
        <v>11.95</v>
      </c>
      <c r="M274" s="10">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_xlfn.XLOOKUP(C275,customers!A:A,customers!B:B,"Not Found")</f>
        <v>Warner Maddox</v>
      </c>
      <c r="G275" t="str">
        <f>IF(_xlfn.XLOOKUP(C275, customers!A:A, customers!C:C, "Not Found")=0,"",_xlfn.XLOOKUP(C275, customers!A:A, customers!C:C, "Not Found"))</f>
        <v>wmaddox7l@timesonline.co.uk</v>
      </c>
      <c r="H275" s="2" t="str">
        <f>_xlfn.XLOOKUP(C275, customers!A:A, customers!G:G, "Not Found")</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10">
        <f>INDEX(products!$A$1:$G$49,MATCH(orders!$D275,products!$A$1:$A$49,0),MATCH(orders!L$1,products!$A$1:$G$1,0))</f>
        <v>3.8849999999999998</v>
      </c>
      <c r="M275" s="10">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_xlfn.XLOOKUP(C276,customers!A:A,customers!B:B,"Not Found")</f>
        <v>Donnie Hedlestone</v>
      </c>
      <c r="G276" t="str">
        <f>IF(_xlfn.XLOOKUP(C276, customers!A:A, customers!C:C, "Not Found")=0,"",_xlfn.XLOOKUP(C276, customers!A:A, customers!C:C, "Not Found"))</f>
        <v>dhedlestone7m@craigslist.org</v>
      </c>
      <c r="H276" s="2" t="str">
        <f>_xlfn.XLOOKUP(C276, customers!A:A, customers!G:G, "Not Found")</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10">
        <f>INDEX(products!$A$1:$G$49,MATCH(orders!$D276,products!$A$1:$A$49,0),MATCH(orders!L$1,products!$A$1:$G$1,0))</f>
        <v>25.874999999999996</v>
      </c>
      <c r="M276" s="10">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_xlfn.XLOOKUP(C277,customers!A:A,customers!B:B,"Not Found")</f>
        <v>Teddi Crowthe</v>
      </c>
      <c r="G277" t="str">
        <f>IF(_xlfn.XLOOKUP(C277, customers!A:A, customers!C:C, "Not Found")=0,"",_xlfn.XLOOKUP(C277, customers!A:A, customers!C:C, "Not Found"))</f>
        <v>tcrowthe7n@europa.eu</v>
      </c>
      <c r="H277" s="2" t="str">
        <f>_xlfn.XLOOKUP(C277, customers!A:A, customers!G:G, "Not Found")</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10">
        <f>INDEX(products!$A$1:$G$49,MATCH(orders!$D277,products!$A$1:$A$49,0),MATCH(orders!L$1,products!$A$1:$G$1,0))</f>
        <v>34.154999999999994</v>
      </c>
      <c r="M277" s="10">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_xlfn.XLOOKUP(C278,customers!A:A,customers!B:B,"Not Found")</f>
        <v>Dorelia Bury</v>
      </c>
      <c r="G278" t="str">
        <f>IF(_xlfn.XLOOKUP(C278, customers!A:A, customers!C:C, "Not Found")=0,"",_xlfn.XLOOKUP(C278, customers!A:A, customers!C:C, "Not Found"))</f>
        <v>dbury7o@tinyurl.com</v>
      </c>
      <c r="H278" s="2" t="str">
        <f>_xlfn.XLOOKUP(C278, customers!A:A, customers!G:G, "Not Found")</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10">
        <f>INDEX(products!$A$1:$G$49,MATCH(orders!$D278,products!$A$1:$A$49,0),MATCH(orders!L$1,products!$A$1:$G$1,0))</f>
        <v>27.484999999999996</v>
      </c>
      <c r="M278" s="10">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_xlfn.XLOOKUP(C279,customers!A:A,customers!B:B,"Not Found")</f>
        <v>Gussy Broadbear</v>
      </c>
      <c r="G279" t="str">
        <f>IF(_xlfn.XLOOKUP(C279, customers!A:A, customers!C:C, "Not Found")=0,"",_xlfn.XLOOKUP(C279, customers!A:A, customers!C:C, "Not Found"))</f>
        <v>gbroadbear7p@omniture.com</v>
      </c>
      <c r="H279" s="2" t="str">
        <f>_xlfn.XLOOKUP(C279, customers!A:A, customers!G:G, "Not Found")</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10">
        <f>INDEX(products!$A$1:$G$49,MATCH(orders!$D279,products!$A$1:$A$49,0),MATCH(orders!L$1,products!$A$1:$G$1,0))</f>
        <v>14.85</v>
      </c>
      <c r="M279" s="10">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_xlfn.XLOOKUP(C280,customers!A:A,customers!B:B,"Not Found")</f>
        <v>Emlynne Palfrey</v>
      </c>
      <c r="G280" t="str">
        <f>IF(_xlfn.XLOOKUP(C280, customers!A:A, customers!C:C, "Not Found")=0,"",_xlfn.XLOOKUP(C280, customers!A:A, customers!C:C, "Not Found"))</f>
        <v>epalfrey7q@devhub.com</v>
      </c>
      <c r="H280" s="2" t="str">
        <f>_xlfn.XLOOKUP(C280, customers!A:A, customers!G:G, "Not Found")</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10">
        <f>INDEX(products!$A$1:$G$49,MATCH(orders!$D280,products!$A$1:$A$49,0),MATCH(orders!L$1,products!$A$1:$G$1,0))</f>
        <v>3.8849999999999998</v>
      </c>
      <c r="M280" s="10">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_xlfn.XLOOKUP(C281,customers!A:A,customers!B:B,"Not Found")</f>
        <v>Parsifal Metrick</v>
      </c>
      <c r="G281" t="str">
        <f>IF(_xlfn.XLOOKUP(C281, customers!A:A, customers!C:C, "Not Found")=0,"",_xlfn.XLOOKUP(C281, customers!A:A, customers!C:C, "Not Found"))</f>
        <v>pmetrick7r@rakuten.co.jp</v>
      </c>
      <c r="H281" s="2" t="str">
        <f>_xlfn.XLOOKUP(C281, customers!A:A, customers!G:G, "Not Found")</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10">
        <f>INDEX(products!$A$1:$G$49,MATCH(orders!$D281,products!$A$1:$A$49,0),MATCH(orders!L$1,products!$A$1:$G$1,0))</f>
        <v>33.464999999999996</v>
      </c>
      <c r="M281" s="10">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_xlfn.XLOOKUP(C282,customers!A:A,customers!B:B,"Not Found")</f>
        <v>Christopher Grieveson</v>
      </c>
      <c r="G282" t="str">
        <f>IF(_xlfn.XLOOKUP(C282, customers!A:A, customers!C:C, "Not Found")=0,"",_xlfn.XLOOKUP(C282, customers!A:A, customers!C:C, "Not Found"))</f>
        <v/>
      </c>
      <c r="H282" s="2" t="str">
        <f>_xlfn.XLOOKUP(C282, customers!A:A, customers!G:G, "Not Found")</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10">
        <f>INDEX(products!$A$1:$G$49,MATCH(orders!$D282,products!$A$1:$A$49,0),MATCH(orders!L$1,products!$A$1:$G$1,0))</f>
        <v>8.25</v>
      </c>
      <c r="M282" s="10">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_xlfn.XLOOKUP(C283,customers!A:A,customers!B:B,"Not Found")</f>
        <v>Karlan Karby</v>
      </c>
      <c r="G283" t="str">
        <f>IF(_xlfn.XLOOKUP(C283, customers!A:A, customers!C:C, "Not Found")=0,"",_xlfn.XLOOKUP(C283, customers!A:A, customers!C:C, "Not Found"))</f>
        <v>kkarby7t@sbwire.com</v>
      </c>
      <c r="H283" s="2" t="str">
        <f>_xlfn.XLOOKUP(C283, customers!A:A, customers!G:G, "Not Found")</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10">
        <f>INDEX(products!$A$1:$G$49,MATCH(orders!$D283,products!$A$1:$A$49,0),MATCH(orders!L$1,products!$A$1:$G$1,0))</f>
        <v>14.85</v>
      </c>
      <c r="M283" s="10">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_xlfn.XLOOKUP(C284,customers!A:A,customers!B:B,"Not Found")</f>
        <v>Flory Crumpe</v>
      </c>
      <c r="G284" t="str">
        <f>IF(_xlfn.XLOOKUP(C284, customers!A:A, customers!C:C, "Not Found")=0,"",_xlfn.XLOOKUP(C284, customers!A:A, customers!C:C, "Not Found"))</f>
        <v>fcrumpe7u@ftc.gov</v>
      </c>
      <c r="H284" s="2" t="str">
        <f>_xlfn.XLOOKUP(C284, customers!A:A, customers!G:G, "Not Found")</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10">
        <f>INDEX(products!$A$1:$G$49,MATCH(orders!$D284,products!$A$1:$A$49,0),MATCH(orders!L$1,products!$A$1:$G$1,0))</f>
        <v>7.77</v>
      </c>
      <c r="M284" s="10">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_xlfn.XLOOKUP(C285,customers!A:A,customers!B:B,"Not Found")</f>
        <v>Amity Chatto</v>
      </c>
      <c r="G285" t="str">
        <f>IF(_xlfn.XLOOKUP(C285, customers!A:A, customers!C:C, "Not Found")=0,"",_xlfn.XLOOKUP(C285, customers!A:A, customers!C:C, "Not Found"))</f>
        <v>achatto7v@sakura.ne.jp</v>
      </c>
      <c r="H285" s="2" t="str">
        <f>_xlfn.XLOOKUP(C285, customers!A:A, customers!G:G, "Not Found")</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10">
        <f>INDEX(products!$A$1:$G$49,MATCH(orders!$D285,products!$A$1:$A$49,0),MATCH(orders!L$1,products!$A$1:$G$1,0))</f>
        <v>5.3699999999999992</v>
      </c>
      <c r="M285" s="10">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_xlfn.XLOOKUP(C286,customers!A:A,customers!B:B,"Not Found")</f>
        <v>Nanine McCarthy</v>
      </c>
      <c r="G286" t="str">
        <f>IF(_xlfn.XLOOKUP(C286, customers!A:A, customers!C:C, "Not Found")=0,"",_xlfn.XLOOKUP(C286, customers!A:A, customers!C:C, "Not Found"))</f>
        <v/>
      </c>
      <c r="H286" s="2" t="str">
        <f>_xlfn.XLOOKUP(C286, customers!A:A, customers!G:G, "Not Found")</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10">
        <f>INDEX(products!$A$1:$G$49,MATCH(orders!$D286,products!$A$1:$A$49,0),MATCH(orders!L$1,products!$A$1:$G$1,0))</f>
        <v>31.624999999999996</v>
      </c>
      <c r="M286" s="10">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_xlfn.XLOOKUP(C287,customers!A:A,customers!B:B,"Not Found")</f>
        <v>Lyndsey Megany</v>
      </c>
      <c r="G287" t="str">
        <f>IF(_xlfn.XLOOKUP(C287, customers!A:A, customers!C:C, "Not Found")=0,"",_xlfn.XLOOKUP(C287, customers!A:A, customers!C:C, "Not Found"))</f>
        <v/>
      </c>
      <c r="H287" s="2" t="str">
        <f>_xlfn.XLOOKUP(C287, customers!A:A, customers!G:G, "Not Found")</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10">
        <f>INDEX(products!$A$1:$G$49,MATCH(orders!$D287,products!$A$1:$A$49,0),MATCH(orders!L$1,products!$A$1:$G$1,0))</f>
        <v>36.454999999999998</v>
      </c>
      <c r="M287" s="10">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_xlfn.XLOOKUP(C288,customers!A:A,customers!B:B,"Not Found")</f>
        <v>Byram Mergue</v>
      </c>
      <c r="G288" t="str">
        <f>IF(_xlfn.XLOOKUP(C288, customers!A:A, customers!C:C, "Not Found")=0,"",_xlfn.XLOOKUP(C288, customers!A:A, customers!C:C, "Not Found"))</f>
        <v>bmergue7y@umn.edu</v>
      </c>
      <c r="H288" s="2" t="str">
        <f>_xlfn.XLOOKUP(C288, customers!A:A, customers!G:G, "Not Found")</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10">
        <f>INDEX(products!$A$1:$G$49,MATCH(orders!$D288,products!$A$1:$A$49,0),MATCH(orders!L$1,products!$A$1:$G$1,0))</f>
        <v>3.375</v>
      </c>
      <c r="M288" s="10">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_xlfn.XLOOKUP(C289,customers!A:A,customers!B:B,"Not Found")</f>
        <v>Kerr Patise</v>
      </c>
      <c r="G289" t="str">
        <f>IF(_xlfn.XLOOKUP(C289, customers!A:A, customers!C:C, "Not Found")=0,"",_xlfn.XLOOKUP(C289, customers!A:A, customers!C:C, "Not Found"))</f>
        <v>kpatise7z@jigsy.com</v>
      </c>
      <c r="H289" s="2" t="str">
        <f>_xlfn.XLOOKUP(C289, customers!A:A, customers!G:G, "Not Found")</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10">
        <f>INDEX(products!$A$1:$G$49,MATCH(orders!$D289,products!$A$1:$A$49,0),MATCH(orders!L$1,products!$A$1:$G$1,0))</f>
        <v>3.5849999999999995</v>
      </c>
      <c r="M289" s="10">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_xlfn.XLOOKUP(C290,customers!A:A,customers!B:B,"Not Found")</f>
        <v>Mathew Goulter</v>
      </c>
      <c r="G290" t="str">
        <f>IF(_xlfn.XLOOKUP(C290, customers!A:A, customers!C:C, "Not Found")=0,"",_xlfn.XLOOKUP(C290, customers!A:A, customers!C:C, "Not Found"))</f>
        <v/>
      </c>
      <c r="H290" s="2" t="str">
        <f>_xlfn.XLOOKUP(C290, customers!A:A, customers!G:G, "Not Found")</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10">
        <f>INDEX(products!$A$1:$G$49,MATCH(orders!$D290,products!$A$1:$A$49,0),MATCH(orders!L$1,products!$A$1:$G$1,0))</f>
        <v>8.25</v>
      </c>
      <c r="M290" s="10">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_xlfn.XLOOKUP(C291,customers!A:A,customers!B:B,"Not Found")</f>
        <v>Marris Grcic</v>
      </c>
      <c r="G291" t="str">
        <f>IF(_xlfn.XLOOKUP(C291, customers!A:A, customers!C:C, "Not Found")=0,"",_xlfn.XLOOKUP(C291, customers!A:A, customers!C:C, "Not Found"))</f>
        <v/>
      </c>
      <c r="H291" s="2" t="str">
        <f>_xlfn.XLOOKUP(C291, customers!A:A, customers!G:G, "Not Found")</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10">
        <f>INDEX(products!$A$1:$G$49,MATCH(orders!$D291,products!$A$1:$A$49,0),MATCH(orders!L$1,products!$A$1:$G$1,0))</f>
        <v>2.6849999999999996</v>
      </c>
      <c r="M291" s="10">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_xlfn.XLOOKUP(C292,customers!A:A,customers!B:B,"Not Found")</f>
        <v>Domeniga Duke</v>
      </c>
      <c r="G292" t="str">
        <f>IF(_xlfn.XLOOKUP(C292, customers!A:A, customers!C:C, "Not Found")=0,"",_xlfn.XLOOKUP(C292, customers!A:A, customers!C:C, "Not Found"))</f>
        <v>dduke82@vkontakte.ru</v>
      </c>
      <c r="H292" s="2" t="str">
        <f>_xlfn.XLOOKUP(C292, customers!A:A, customers!G:G, "Not Found")</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10">
        <f>INDEX(products!$A$1:$G$49,MATCH(orders!$D292,products!$A$1:$A$49,0),MATCH(orders!L$1,products!$A$1:$G$1,0))</f>
        <v>9.9499999999999993</v>
      </c>
      <c r="M292" s="10">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_xlfn.XLOOKUP(C293,customers!A:A,customers!B:B,"Not Found")</f>
        <v>Violante Skouling</v>
      </c>
      <c r="G293" t="str">
        <f>IF(_xlfn.XLOOKUP(C293, customers!A:A, customers!C:C, "Not Found")=0,"",_xlfn.XLOOKUP(C293, customers!A:A, customers!C:C, "Not Found"))</f>
        <v/>
      </c>
      <c r="H293" s="2" t="str">
        <f>_xlfn.XLOOKUP(C293, customers!A:A, customers!G:G, "Not Found")</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10">
        <f>INDEX(products!$A$1:$G$49,MATCH(orders!$D293,products!$A$1:$A$49,0),MATCH(orders!L$1,products!$A$1:$G$1,0))</f>
        <v>8.25</v>
      </c>
      <c r="M293" s="10">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_xlfn.XLOOKUP(C294,customers!A:A,customers!B:B,"Not Found")</f>
        <v>Isidore Hussey</v>
      </c>
      <c r="G294" t="str">
        <f>IF(_xlfn.XLOOKUP(C294, customers!A:A, customers!C:C, "Not Found")=0,"",_xlfn.XLOOKUP(C294, customers!A:A, customers!C:C, "Not Found"))</f>
        <v>ihussey84@mapy.cz</v>
      </c>
      <c r="H294" s="2" t="str">
        <f>_xlfn.XLOOKUP(C294, customers!A:A, customers!G:G, "Not Found")</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10">
        <f>INDEX(products!$A$1:$G$49,MATCH(orders!$D294,products!$A$1:$A$49,0),MATCH(orders!L$1,products!$A$1:$G$1,0))</f>
        <v>5.97</v>
      </c>
      <c r="M294" s="10">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_xlfn.XLOOKUP(C295,customers!A:A,customers!B:B,"Not Found")</f>
        <v>Cassie Pinkerton</v>
      </c>
      <c r="G295" t="str">
        <f>IF(_xlfn.XLOOKUP(C295, customers!A:A, customers!C:C, "Not Found")=0,"",_xlfn.XLOOKUP(C295, customers!A:A, customers!C:C, "Not Found"))</f>
        <v>cpinkerton85@upenn.edu</v>
      </c>
      <c r="H295" s="2" t="str">
        <f>_xlfn.XLOOKUP(C295, customers!A:A, customers!G:G, "Not Found")</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10">
        <f>INDEX(products!$A$1:$G$49,MATCH(orders!$D295,products!$A$1:$A$49,0),MATCH(orders!L$1,products!$A$1:$G$1,0))</f>
        <v>5.97</v>
      </c>
      <c r="M295" s="10">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_xlfn.XLOOKUP(C296,customers!A:A,customers!B:B,"Not Found")</f>
        <v>Micki Fero</v>
      </c>
      <c r="G296" t="str">
        <f>IF(_xlfn.XLOOKUP(C296, customers!A:A, customers!C:C, "Not Found")=0,"",_xlfn.XLOOKUP(C296, customers!A:A, customers!C:C, "Not Found"))</f>
        <v/>
      </c>
      <c r="H296" s="2" t="str">
        <f>_xlfn.XLOOKUP(C296, customers!A:A, customers!G:G, "Not Found")</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10">
        <f>INDEX(products!$A$1:$G$49,MATCH(orders!$D296,products!$A$1:$A$49,0),MATCH(orders!L$1,products!$A$1:$G$1,0))</f>
        <v>14.85</v>
      </c>
      <c r="M296" s="10">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_xlfn.XLOOKUP(C297,customers!A:A,customers!B:B,"Not Found")</f>
        <v>Cybill Graddell</v>
      </c>
      <c r="G297" t="str">
        <f>IF(_xlfn.XLOOKUP(C297, customers!A:A, customers!C:C, "Not Found")=0,"",_xlfn.XLOOKUP(C297, customers!A:A, customers!C:C, "Not Found"))</f>
        <v/>
      </c>
      <c r="H297" s="2" t="str">
        <f>_xlfn.XLOOKUP(C297, customers!A:A, customers!G:G, "Not Found")</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10">
        <f>INDEX(products!$A$1:$G$49,MATCH(orders!$D297,products!$A$1:$A$49,0),MATCH(orders!L$1,products!$A$1:$G$1,0))</f>
        <v>13.75</v>
      </c>
      <c r="M297" s="10">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_xlfn.XLOOKUP(C298,customers!A:A,customers!B:B,"Not Found")</f>
        <v>Dorian Vizor</v>
      </c>
      <c r="G298" t="str">
        <f>IF(_xlfn.XLOOKUP(C298, customers!A:A, customers!C:C, "Not Found")=0,"",_xlfn.XLOOKUP(C298, customers!A:A, customers!C:C, "Not Found"))</f>
        <v>dvizor88@furl.net</v>
      </c>
      <c r="H298" s="2" t="str">
        <f>_xlfn.XLOOKUP(C298, customers!A:A, customers!G:G, "Not Found")</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10">
        <f>INDEX(products!$A$1:$G$49,MATCH(orders!$D298,products!$A$1:$A$49,0),MATCH(orders!L$1,products!$A$1:$G$1,0))</f>
        <v>5.97</v>
      </c>
      <c r="M298" s="10">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_xlfn.XLOOKUP(C299,customers!A:A,customers!B:B,"Not Found")</f>
        <v>Eddi Sedgebeer</v>
      </c>
      <c r="G299" t="str">
        <f>IF(_xlfn.XLOOKUP(C299, customers!A:A, customers!C:C, "Not Found")=0,"",_xlfn.XLOOKUP(C299, customers!A:A, customers!C:C, "Not Found"))</f>
        <v>esedgebeer89@oaic.gov.au</v>
      </c>
      <c r="H299" s="2" t="str">
        <f>_xlfn.XLOOKUP(C299, customers!A:A, customers!G:G, "Not Found")</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10">
        <f>INDEX(products!$A$1:$G$49,MATCH(orders!$D299,products!$A$1:$A$49,0),MATCH(orders!L$1,products!$A$1:$G$1,0))</f>
        <v>5.3699999999999992</v>
      </c>
      <c r="M299" s="10">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_xlfn.XLOOKUP(C300,customers!A:A,customers!B:B,"Not Found")</f>
        <v>Ken Lestrange</v>
      </c>
      <c r="G300" t="str">
        <f>IF(_xlfn.XLOOKUP(C300, customers!A:A, customers!C:C, "Not Found")=0,"",_xlfn.XLOOKUP(C300, customers!A:A, customers!C:C, "Not Found"))</f>
        <v>klestrange8a@lulu.com</v>
      </c>
      <c r="H300" s="2" t="str">
        <f>_xlfn.XLOOKUP(C300, customers!A:A, customers!G:G, "Not Found")</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10">
        <f>INDEX(products!$A$1:$G$49,MATCH(orders!$D300,products!$A$1:$A$49,0),MATCH(orders!L$1,products!$A$1:$G$1,0))</f>
        <v>4.4550000000000001</v>
      </c>
      <c r="M300" s="10">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_xlfn.XLOOKUP(C301,customers!A:A,customers!B:B,"Not Found")</f>
        <v>Lacee Tanti</v>
      </c>
      <c r="G301" t="str">
        <f>IF(_xlfn.XLOOKUP(C301, customers!A:A, customers!C:C, "Not Found")=0,"",_xlfn.XLOOKUP(C301, customers!A:A, customers!C:C, "Not Found"))</f>
        <v>ltanti8b@techcrunch.com</v>
      </c>
      <c r="H301" s="2" t="str">
        <f>_xlfn.XLOOKUP(C301, customers!A:A, customers!G:G, "Not Found")</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10">
        <f>INDEX(products!$A$1:$G$49,MATCH(orders!$D301,products!$A$1:$A$49,0),MATCH(orders!L$1,products!$A$1:$G$1,0))</f>
        <v>34.154999999999994</v>
      </c>
      <c r="M301" s="10">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_xlfn.XLOOKUP(C302,customers!A:A,customers!B:B,"Not Found")</f>
        <v>Arel De Lasci</v>
      </c>
      <c r="G302" t="str">
        <f>IF(_xlfn.XLOOKUP(C302, customers!A:A, customers!C:C, "Not Found")=0,"",_xlfn.XLOOKUP(C302, customers!A:A, customers!C:C, "Not Found"))</f>
        <v>ade8c@1und1.de</v>
      </c>
      <c r="H302" s="2" t="str">
        <f>_xlfn.XLOOKUP(C302, customers!A:A, customers!G:G, "Not Found")</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10">
        <f>INDEX(products!$A$1:$G$49,MATCH(orders!$D302,products!$A$1:$A$49,0),MATCH(orders!L$1,products!$A$1:$G$1,0))</f>
        <v>12.95</v>
      </c>
      <c r="M302" s="10">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_xlfn.XLOOKUP(C303,customers!A:A,customers!B:B,"Not Found")</f>
        <v>Trescha Jedrachowicz</v>
      </c>
      <c r="G303" t="str">
        <f>IF(_xlfn.XLOOKUP(C303, customers!A:A, customers!C:C, "Not Found")=0,"",_xlfn.XLOOKUP(C303, customers!A:A, customers!C:C, "Not Found"))</f>
        <v>tjedrachowicz8d@acquirethisname.com</v>
      </c>
      <c r="H303" s="2" t="str">
        <f>_xlfn.XLOOKUP(C303, customers!A:A, customers!G:G, "Not Found")</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10">
        <f>INDEX(products!$A$1:$G$49,MATCH(orders!$D303,products!$A$1:$A$49,0),MATCH(orders!L$1,products!$A$1:$G$1,0))</f>
        <v>3.8849999999999998</v>
      </c>
      <c r="M303" s="10">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_xlfn.XLOOKUP(C304,customers!A:A,customers!B:B,"Not Found")</f>
        <v>Perkin Stonner</v>
      </c>
      <c r="G304" t="str">
        <f>IF(_xlfn.XLOOKUP(C304, customers!A:A, customers!C:C, "Not Found")=0,"",_xlfn.XLOOKUP(C304, customers!A:A, customers!C:C, "Not Found"))</f>
        <v>pstonner8e@moonfruit.com</v>
      </c>
      <c r="H304" s="2" t="str">
        <f>_xlfn.XLOOKUP(C304, customers!A:A, customers!G:G, "Not Found")</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10">
        <f>INDEX(products!$A$1:$G$49,MATCH(orders!$D304,products!$A$1:$A$49,0),MATCH(orders!L$1,products!$A$1:$G$1,0))</f>
        <v>6.75</v>
      </c>
      <c r="M304" s="10">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_xlfn.XLOOKUP(C305,customers!A:A,customers!B:B,"Not Found")</f>
        <v>Darrin Tingly</v>
      </c>
      <c r="G305" t="str">
        <f>IF(_xlfn.XLOOKUP(C305, customers!A:A, customers!C:C, "Not Found")=0,"",_xlfn.XLOOKUP(C305, customers!A:A, customers!C:C, "Not Found"))</f>
        <v>dtingly8f@goo.ne.jp</v>
      </c>
      <c r="H305" s="2" t="str">
        <f>_xlfn.XLOOKUP(C305, customers!A:A, customers!G:G, "Not Found")</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10">
        <f>INDEX(products!$A$1:$G$49,MATCH(orders!$D305,products!$A$1:$A$49,0),MATCH(orders!L$1,products!$A$1:$G$1,0))</f>
        <v>27.945</v>
      </c>
      <c r="M305" s="10">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_xlfn.XLOOKUP(C306,customers!A:A,customers!B:B,"Not Found")</f>
        <v>Claudetta Rushe</v>
      </c>
      <c r="G306" t="str">
        <f>IF(_xlfn.XLOOKUP(C306, customers!A:A, customers!C:C, "Not Found")=0,"",_xlfn.XLOOKUP(C306, customers!A:A, customers!C:C, "Not Found"))</f>
        <v>crushe8n@about.me</v>
      </c>
      <c r="H306" s="2" t="str">
        <f>_xlfn.XLOOKUP(C306, customers!A:A, customers!G:G, "Not Found")</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10">
        <f>INDEX(products!$A$1:$G$49,MATCH(orders!$D306,products!$A$1:$A$49,0),MATCH(orders!L$1,products!$A$1:$G$1,0))</f>
        <v>3.8849999999999998</v>
      </c>
      <c r="M306" s="10">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_xlfn.XLOOKUP(C307,customers!A:A,customers!B:B,"Not Found")</f>
        <v>Benn Checci</v>
      </c>
      <c r="G307" t="str">
        <f>IF(_xlfn.XLOOKUP(C307, customers!A:A, customers!C:C, "Not Found")=0,"",_xlfn.XLOOKUP(C307, customers!A:A, customers!C:C, "Not Found"))</f>
        <v>bchecci8h@usa.gov</v>
      </c>
      <c r="H307" s="2" t="str">
        <f>_xlfn.XLOOKUP(C307, customers!A:A, customers!G:G, "Not Found")</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10">
        <f>INDEX(products!$A$1:$G$49,MATCH(orders!$D307,products!$A$1:$A$49,0),MATCH(orders!L$1,products!$A$1:$G$1,0))</f>
        <v>4.3650000000000002</v>
      </c>
      <c r="M307" s="10">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_xlfn.XLOOKUP(C308,customers!A:A,customers!B:B,"Not Found")</f>
        <v>Janifer Bagot</v>
      </c>
      <c r="G308" t="str">
        <f>IF(_xlfn.XLOOKUP(C308, customers!A:A, customers!C:C, "Not Found")=0,"",_xlfn.XLOOKUP(C308, customers!A:A, customers!C:C, "Not Found"))</f>
        <v>jbagot8i@mac.com</v>
      </c>
      <c r="H308" s="2" t="str">
        <f>_xlfn.XLOOKUP(C308, customers!A:A, customers!G:G, "Not Found")</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10">
        <f>INDEX(products!$A$1:$G$49,MATCH(orders!$D308,products!$A$1:$A$49,0),MATCH(orders!L$1,products!$A$1:$G$1,0))</f>
        <v>2.9849999999999999</v>
      </c>
      <c r="M308" s="10">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_xlfn.XLOOKUP(C309,customers!A:A,customers!B:B,"Not Found")</f>
        <v>Ermin Beeble</v>
      </c>
      <c r="G309" t="str">
        <f>IF(_xlfn.XLOOKUP(C309, customers!A:A, customers!C:C, "Not Found")=0,"",_xlfn.XLOOKUP(C309, customers!A:A, customers!C:C, "Not Found"))</f>
        <v>ebeeble8j@soundcloud.com</v>
      </c>
      <c r="H309" s="2" t="str">
        <f>_xlfn.XLOOKUP(C309, customers!A:A, customers!G:G, "Not Found")</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10">
        <f>INDEX(products!$A$1:$G$49,MATCH(orders!$D309,products!$A$1:$A$49,0),MATCH(orders!L$1,products!$A$1:$G$1,0))</f>
        <v>11.25</v>
      </c>
      <c r="M309" s="10">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_xlfn.XLOOKUP(C310,customers!A:A,customers!B:B,"Not Found")</f>
        <v>Cos Fluin</v>
      </c>
      <c r="G310" t="str">
        <f>IF(_xlfn.XLOOKUP(C310, customers!A:A, customers!C:C, "Not Found")=0,"",_xlfn.XLOOKUP(C310, customers!A:A, customers!C:C, "Not Found"))</f>
        <v>cfluin8k@flickr.com</v>
      </c>
      <c r="H310" s="2" t="str">
        <f>_xlfn.XLOOKUP(C310, customers!A:A, customers!G:G, "Not Found")</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10">
        <f>INDEX(products!$A$1:$G$49,MATCH(orders!$D310,products!$A$1:$A$49,0),MATCH(orders!L$1,products!$A$1:$G$1,0))</f>
        <v>11.25</v>
      </c>
      <c r="M310" s="10">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_xlfn.XLOOKUP(C311,customers!A:A,customers!B:B,"Not Found")</f>
        <v>Eveleen Bletsor</v>
      </c>
      <c r="G311" t="str">
        <f>IF(_xlfn.XLOOKUP(C311, customers!A:A, customers!C:C, "Not Found")=0,"",_xlfn.XLOOKUP(C311, customers!A:A, customers!C:C, "Not Found"))</f>
        <v>ebletsor8l@vinaora.com</v>
      </c>
      <c r="H311" s="2" t="str">
        <f>_xlfn.XLOOKUP(C311, customers!A:A, customers!G:G, "Not Found")</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10">
        <f>INDEX(products!$A$1:$G$49,MATCH(orders!$D311,products!$A$1:$A$49,0),MATCH(orders!L$1,products!$A$1:$G$1,0))</f>
        <v>4.3650000000000002</v>
      </c>
      <c r="M311" s="10">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_xlfn.XLOOKUP(C312,customers!A:A,customers!B:B,"Not Found")</f>
        <v>Paola Brydell</v>
      </c>
      <c r="G312" t="str">
        <f>IF(_xlfn.XLOOKUP(C312, customers!A:A, customers!C:C, "Not Found")=0,"",_xlfn.XLOOKUP(C312, customers!A:A, customers!C:C, "Not Found"))</f>
        <v>pbrydell8m@bloglovin.com</v>
      </c>
      <c r="H312" s="2" t="str">
        <f>_xlfn.XLOOKUP(C312, customers!A:A, customers!G:G, "Not Found")</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10">
        <f>INDEX(products!$A$1:$G$49,MATCH(orders!$D312,products!$A$1:$A$49,0),MATCH(orders!L$1,products!$A$1:$G$1,0))</f>
        <v>14.85</v>
      </c>
      <c r="M312" s="10">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_xlfn.XLOOKUP(C313,customers!A:A,customers!B:B,"Not Found")</f>
        <v>Claudetta Rushe</v>
      </c>
      <c r="G313" t="str">
        <f>IF(_xlfn.XLOOKUP(C313, customers!A:A, customers!C:C, "Not Found")=0,"",_xlfn.XLOOKUP(C313, customers!A:A, customers!C:C, "Not Found"))</f>
        <v>crushe8n@about.me</v>
      </c>
      <c r="H313" s="2" t="str">
        <f>_xlfn.XLOOKUP(C313, customers!A:A, customers!G:G, "Not Found")</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10">
        <f>INDEX(products!$A$1:$G$49,MATCH(orders!$D313,products!$A$1:$A$49,0),MATCH(orders!L$1,products!$A$1:$G$1,0))</f>
        <v>31.624999999999996</v>
      </c>
      <c r="M313" s="10">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_xlfn.XLOOKUP(C314,customers!A:A,customers!B:B,"Not Found")</f>
        <v>Natka Leethem</v>
      </c>
      <c r="G314" t="str">
        <f>IF(_xlfn.XLOOKUP(C314, customers!A:A, customers!C:C, "Not Found")=0,"",_xlfn.XLOOKUP(C314, customers!A:A, customers!C:C, "Not Found"))</f>
        <v>nleethem8o@mac.com</v>
      </c>
      <c r="H314" s="2" t="str">
        <f>_xlfn.XLOOKUP(C314, customers!A:A, customers!G:G, "Not Found")</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10">
        <f>INDEX(products!$A$1:$G$49,MATCH(orders!$D314,products!$A$1:$A$49,0),MATCH(orders!L$1,products!$A$1:$G$1,0))</f>
        <v>5.97</v>
      </c>
      <c r="M314" s="10">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_xlfn.XLOOKUP(C315,customers!A:A,customers!B:B,"Not Found")</f>
        <v>Ailene Nesfield</v>
      </c>
      <c r="G315" t="str">
        <f>IF(_xlfn.XLOOKUP(C315, customers!A:A, customers!C:C, "Not Found")=0,"",_xlfn.XLOOKUP(C315, customers!A:A, customers!C:C, "Not Found"))</f>
        <v>anesfield8p@people.com.cn</v>
      </c>
      <c r="H315" s="2" t="str">
        <f>_xlfn.XLOOKUP(C315, customers!A:A, customers!G:G, "Not Found")</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10">
        <f>INDEX(products!$A$1:$G$49,MATCH(orders!$D315,products!$A$1:$A$49,0),MATCH(orders!L$1,products!$A$1:$G$1,0))</f>
        <v>9.9499999999999993</v>
      </c>
      <c r="M315" s="10">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_xlfn.XLOOKUP(C316,customers!A:A,customers!B:B,"Not Found")</f>
        <v>Stacy Pickworth</v>
      </c>
      <c r="G316" t="str">
        <f>IF(_xlfn.XLOOKUP(C316, customers!A:A, customers!C:C, "Not Found")=0,"",_xlfn.XLOOKUP(C316, customers!A:A, customers!C:C, "Not Found"))</f>
        <v/>
      </c>
      <c r="H316" s="2" t="str">
        <f>_xlfn.XLOOKUP(C316, customers!A:A, customers!G:G, "Not Found")</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10">
        <f>INDEX(products!$A$1:$G$49,MATCH(orders!$D316,products!$A$1:$A$49,0),MATCH(orders!L$1,products!$A$1:$G$1,0))</f>
        <v>8.9499999999999993</v>
      </c>
      <c r="M316" s="10">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_xlfn.XLOOKUP(C317,customers!A:A,customers!B:B,"Not Found")</f>
        <v>Melli Brockway</v>
      </c>
      <c r="G317" t="str">
        <f>IF(_xlfn.XLOOKUP(C317, customers!A:A, customers!C:C, "Not Found")=0,"",_xlfn.XLOOKUP(C317, customers!A:A, customers!C:C, "Not Found"))</f>
        <v>mbrockway8r@ibm.com</v>
      </c>
      <c r="H317" s="2" t="str">
        <f>_xlfn.XLOOKUP(C317, customers!A:A, customers!G:G, "Not Found")</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10">
        <f>INDEX(products!$A$1:$G$49,MATCH(orders!$D317,products!$A$1:$A$49,0),MATCH(orders!L$1,products!$A$1:$G$1,0))</f>
        <v>34.154999999999994</v>
      </c>
      <c r="M317" s="10">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_xlfn.XLOOKUP(C318,customers!A:A,customers!B:B,"Not Found")</f>
        <v>Nanny Lush</v>
      </c>
      <c r="G318" t="str">
        <f>IF(_xlfn.XLOOKUP(C318, customers!A:A, customers!C:C, "Not Found")=0,"",_xlfn.XLOOKUP(C318, customers!A:A, customers!C:C, "Not Found"))</f>
        <v>nlush8s@dedecms.com</v>
      </c>
      <c r="H318" s="2" t="str">
        <f>_xlfn.XLOOKUP(C318, customers!A:A, customers!G:G, "Not Found")</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10">
        <f>INDEX(products!$A$1:$G$49,MATCH(orders!$D318,products!$A$1:$A$49,0),MATCH(orders!L$1,products!$A$1:$G$1,0))</f>
        <v>34.154999999999994</v>
      </c>
      <c r="M318" s="10">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_xlfn.XLOOKUP(C319,customers!A:A,customers!B:B,"Not Found")</f>
        <v>Selma McMillian</v>
      </c>
      <c r="G319" t="str">
        <f>IF(_xlfn.XLOOKUP(C319, customers!A:A, customers!C:C, "Not Found")=0,"",_xlfn.XLOOKUP(C319, customers!A:A, customers!C:C, "Not Found"))</f>
        <v>smcmillian8t@csmonitor.com</v>
      </c>
      <c r="H319" s="2" t="str">
        <f>_xlfn.XLOOKUP(C319, customers!A:A, customers!G:G, "Not Found")</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10">
        <f>INDEX(products!$A$1:$G$49,MATCH(orders!$D319,products!$A$1:$A$49,0),MATCH(orders!L$1,products!$A$1:$G$1,0))</f>
        <v>7.29</v>
      </c>
      <c r="M319" s="10">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_xlfn.XLOOKUP(C320,customers!A:A,customers!B:B,"Not Found")</f>
        <v>Tess Bennison</v>
      </c>
      <c r="G320" t="str">
        <f>IF(_xlfn.XLOOKUP(C320, customers!A:A, customers!C:C, "Not Found")=0,"",_xlfn.XLOOKUP(C320, customers!A:A, customers!C:C, "Not Found"))</f>
        <v>tbennison8u@google.cn</v>
      </c>
      <c r="H320" s="2" t="str">
        <f>_xlfn.XLOOKUP(C320, customers!A:A, customers!G:G, "Not Found")</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10">
        <f>INDEX(products!$A$1:$G$49,MATCH(orders!$D320,products!$A$1:$A$49,0),MATCH(orders!L$1,products!$A$1:$G$1,0))</f>
        <v>25.874999999999996</v>
      </c>
      <c r="M320" s="10">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_xlfn.XLOOKUP(C321,customers!A:A,customers!B:B,"Not Found")</f>
        <v>Gabie Tweed</v>
      </c>
      <c r="G321" t="str">
        <f>IF(_xlfn.XLOOKUP(C321, customers!A:A, customers!C:C, "Not Found")=0,"",_xlfn.XLOOKUP(C321, customers!A:A, customers!C:C, "Not Found"))</f>
        <v>gtweed8v@yolasite.com</v>
      </c>
      <c r="H321" s="2" t="str">
        <f>_xlfn.XLOOKUP(C321, customers!A:A, customers!G:G, "Not Found")</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10">
        <f>INDEX(products!$A$1:$G$49,MATCH(orders!$D321,products!$A$1:$A$49,0),MATCH(orders!L$1,products!$A$1:$G$1,0))</f>
        <v>4.125</v>
      </c>
      <c r="M321" s="10">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_xlfn.XLOOKUP(C322,customers!A:A,customers!B:B,"Not Found")</f>
        <v>Gabie Tweed</v>
      </c>
      <c r="G322" t="str">
        <f>IF(_xlfn.XLOOKUP(C322, customers!A:A, customers!C:C, "Not Found")=0,"",_xlfn.XLOOKUP(C322, customers!A:A, customers!C:C, "Not Found"))</f>
        <v>gtweed8v@yolasite.com</v>
      </c>
      <c r="H322" s="2" t="str">
        <f>_xlfn.XLOOKUP(C322, customers!A:A, customers!G:G, "Not Found")</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10">
        <f>INDEX(products!$A$1:$G$49,MATCH(orders!$D322,products!$A$1:$A$49,0),MATCH(orders!L$1,products!$A$1:$G$1,0))</f>
        <v>3.8849999999999998</v>
      </c>
      <c r="M322" s="10">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_xlfn.XLOOKUP(C323,customers!A:A,customers!B:B,"Not Found")</f>
        <v>Gaile Goggin</v>
      </c>
      <c r="G323" t="str">
        <f>IF(_xlfn.XLOOKUP(C323, customers!A:A, customers!C:C, "Not Found")=0,"",_xlfn.XLOOKUP(C323, customers!A:A, customers!C:C, "Not Found"))</f>
        <v>ggoggin8x@wix.com</v>
      </c>
      <c r="H323" s="2" t="str">
        <f>_xlfn.XLOOKUP(C323, customers!A:A, customers!G:G, "Not Found")</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10">
        <f>INDEX(products!$A$1:$G$49,MATCH(orders!$D323,products!$A$1:$A$49,0),MATCH(orders!L$1,products!$A$1:$G$1,0))</f>
        <v>3.375</v>
      </c>
      <c r="M323" s="10">
        <f t="shared" ref="M323:M386" si="15">L323*E323</f>
        <v>20.25</v>
      </c>
      <c r="N323" t="str">
        <f t="shared" ref="N323:N386" si="16">IF(I323="Rob","Robusta", IF(I323 = "Exc","Excelsa", IF(I323="Ara","Arabica", IF(I323="Lib","Liberica",""))))</f>
        <v>Arabica</v>
      </c>
      <c r="O323" t="str">
        <f t="shared" ref="O323:O386" si="17">IF(J323="M","Medium", IF(J323 ="L","Light",IF(J323="D","Dark","")))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_xlfn.XLOOKUP(C324,customers!A:A,customers!B:B,"Not Found")</f>
        <v>Skylar Jeyness</v>
      </c>
      <c r="G324" t="str">
        <f>IF(_xlfn.XLOOKUP(C324, customers!A:A, customers!C:C, "Not Found")=0,"",_xlfn.XLOOKUP(C324, customers!A:A, customers!C:C, "Not Found"))</f>
        <v>sjeyness8y@biglobe.ne.jp</v>
      </c>
      <c r="H324" s="2" t="str">
        <f>_xlfn.XLOOKUP(C324, customers!A:A, customers!G:G, "Not Found")</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10">
        <f>INDEX(products!$A$1:$G$49,MATCH(orders!$D324,products!$A$1:$A$49,0),MATCH(orders!L$1,products!$A$1:$G$1,0))</f>
        <v>7.77</v>
      </c>
      <c r="M324" s="10">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_xlfn.XLOOKUP(C325,customers!A:A,customers!B:B,"Not Found")</f>
        <v>Donica Bonhome</v>
      </c>
      <c r="G325" t="str">
        <f>IF(_xlfn.XLOOKUP(C325, customers!A:A, customers!C:C, "Not Found")=0,"",_xlfn.XLOOKUP(C325, customers!A:A, customers!C:C, "Not Found"))</f>
        <v>dbonhome8z@shinystat.com</v>
      </c>
      <c r="H325" s="2" t="str">
        <f>_xlfn.XLOOKUP(C325, customers!A:A, customers!G:G, "Not Found")</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10">
        <f>INDEX(products!$A$1:$G$49,MATCH(orders!$D325,products!$A$1:$A$49,0),MATCH(orders!L$1,products!$A$1:$G$1,0))</f>
        <v>3.645</v>
      </c>
      <c r="M325" s="10">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_xlfn.XLOOKUP(C326,customers!A:A,customers!B:B,"Not Found")</f>
        <v>Diena Peetermann</v>
      </c>
      <c r="G326" t="str">
        <f>IF(_xlfn.XLOOKUP(C326, customers!A:A, customers!C:C, "Not Found")=0,"",_xlfn.XLOOKUP(C326, customers!A:A, customers!C:C, "Not Found"))</f>
        <v/>
      </c>
      <c r="H326" s="2" t="str">
        <f>_xlfn.XLOOKUP(C326, customers!A:A, customers!G:G, "Not Found")</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10">
        <f>INDEX(products!$A$1:$G$49,MATCH(orders!$D326,products!$A$1:$A$49,0),MATCH(orders!L$1,products!$A$1:$G$1,0))</f>
        <v>13.75</v>
      </c>
      <c r="M326" s="10">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_xlfn.XLOOKUP(C327,customers!A:A,customers!B:B,"Not Found")</f>
        <v>Trina Le Sarr</v>
      </c>
      <c r="G327" t="str">
        <f>IF(_xlfn.XLOOKUP(C327, customers!A:A, customers!C:C, "Not Found")=0,"",_xlfn.XLOOKUP(C327, customers!A:A, customers!C:C, "Not Found"))</f>
        <v>tle91@epa.gov</v>
      </c>
      <c r="H327" s="2" t="str">
        <f>_xlfn.XLOOKUP(C327, customers!A:A, customers!G:G, "Not Found")</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10">
        <f>INDEX(products!$A$1:$G$49,MATCH(orders!$D327,products!$A$1:$A$49,0),MATCH(orders!L$1,products!$A$1:$G$1,0))</f>
        <v>29.784999999999997</v>
      </c>
      <c r="M327" s="10">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_xlfn.XLOOKUP(C328,customers!A:A,customers!B:B,"Not Found")</f>
        <v>Flynn Antony</v>
      </c>
      <c r="G328" t="str">
        <f>IF(_xlfn.XLOOKUP(C328, customers!A:A, customers!C:C, "Not Found")=0,"",_xlfn.XLOOKUP(C328, customers!A:A, customers!C:C, "Not Found"))</f>
        <v/>
      </c>
      <c r="H328" s="2" t="str">
        <f>_xlfn.XLOOKUP(C328, customers!A:A, customers!G:G, "Not Found")</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10">
        <f>INDEX(products!$A$1:$G$49,MATCH(orders!$D328,products!$A$1:$A$49,0),MATCH(orders!L$1,products!$A$1:$G$1,0))</f>
        <v>8.9499999999999993</v>
      </c>
      <c r="M328" s="10">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_xlfn.XLOOKUP(C329,customers!A:A,customers!B:B,"Not Found")</f>
        <v>Baudoin Alldridge</v>
      </c>
      <c r="G329" t="str">
        <f>IF(_xlfn.XLOOKUP(C329, customers!A:A, customers!C:C, "Not Found")=0,"",_xlfn.XLOOKUP(C329, customers!A:A, customers!C:C, "Not Found"))</f>
        <v>balldridge93@yandex.ru</v>
      </c>
      <c r="H329" s="2" t="str">
        <f>_xlfn.XLOOKUP(C329, customers!A:A, customers!G:G, "Not Found")</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10">
        <f>INDEX(products!$A$1:$G$49,MATCH(orders!$D329,products!$A$1:$A$49,0),MATCH(orders!L$1,products!$A$1:$G$1,0))</f>
        <v>8.9499999999999993</v>
      </c>
      <c r="M329" s="10">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_xlfn.XLOOKUP(C330,customers!A:A,customers!B:B,"Not Found")</f>
        <v>Homer Dulany</v>
      </c>
      <c r="G330" t="str">
        <f>IF(_xlfn.XLOOKUP(C330, customers!A:A, customers!C:C, "Not Found")=0,"",_xlfn.XLOOKUP(C330, customers!A:A, customers!C:C, "Not Found"))</f>
        <v/>
      </c>
      <c r="H330" s="2" t="str">
        <f>_xlfn.XLOOKUP(C330, customers!A:A, customers!G:G, "Not Found")</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10">
        <f>INDEX(products!$A$1:$G$49,MATCH(orders!$D330,products!$A$1:$A$49,0),MATCH(orders!L$1,products!$A$1:$G$1,0))</f>
        <v>9.51</v>
      </c>
      <c r="M330" s="10">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_xlfn.XLOOKUP(C331,customers!A:A,customers!B:B,"Not Found")</f>
        <v>Lisa Goodger</v>
      </c>
      <c r="G331" t="str">
        <f>IF(_xlfn.XLOOKUP(C331, customers!A:A, customers!C:C, "Not Found")=0,"",_xlfn.XLOOKUP(C331, customers!A:A, customers!C:C, "Not Found"))</f>
        <v>lgoodger95@guardian.co.uk</v>
      </c>
      <c r="H331" s="2" t="str">
        <f>_xlfn.XLOOKUP(C331, customers!A:A, customers!G:G, "Not Found")</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10">
        <f>INDEX(products!$A$1:$G$49,MATCH(orders!$D331,products!$A$1:$A$49,0),MATCH(orders!L$1,products!$A$1:$G$1,0))</f>
        <v>5.3699999999999992</v>
      </c>
      <c r="M331" s="10">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_xlfn.XLOOKUP(C332,customers!A:A,customers!B:B,"Not Found")</f>
        <v>Selma McMillian</v>
      </c>
      <c r="G332" t="str">
        <f>IF(_xlfn.XLOOKUP(C332, customers!A:A, customers!C:C, "Not Found")=0,"",_xlfn.XLOOKUP(C332, customers!A:A, customers!C:C, "Not Found"))</f>
        <v>smcmillian8t@csmonitor.com</v>
      </c>
      <c r="H332" s="2" t="str">
        <f>_xlfn.XLOOKUP(C332, customers!A:A, customers!G:G, "Not Found")</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10">
        <f>INDEX(products!$A$1:$G$49,MATCH(orders!$D332,products!$A$1:$A$49,0),MATCH(orders!L$1,products!$A$1:$G$1,0))</f>
        <v>5.3699999999999992</v>
      </c>
      <c r="M332" s="10">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_xlfn.XLOOKUP(C333,customers!A:A,customers!B:B,"Not Found")</f>
        <v>Corine Drewett</v>
      </c>
      <c r="G333" t="str">
        <f>IF(_xlfn.XLOOKUP(C333, customers!A:A, customers!C:C, "Not Found")=0,"",_xlfn.XLOOKUP(C333, customers!A:A, customers!C:C, "Not Found"))</f>
        <v>cdrewett97@wikipedia.org</v>
      </c>
      <c r="H333" s="2" t="str">
        <f>_xlfn.XLOOKUP(C333, customers!A:A, customers!G:G, "Not Found")</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10">
        <f>INDEX(products!$A$1:$G$49,MATCH(orders!$D333,products!$A$1:$A$49,0),MATCH(orders!L$1,products!$A$1:$G$1,0))</f>
        <v>22.884999999999998</v>
      </c>
      <c r="M333" s="10">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_xlfn.XLOOKUP(C334,customers!A:A,customers!B:B,"Not Found")</f>
        <v>Quinn Parsons</v>
      </c>
      <c r="G334" t="str">
        <f>IF(_xlfn.XLOOKUP(C334, customers!A:A, customers!C:C, "Not Found")=0,"",_xlfn.XLOOKUP(C334, customers!A:A, customers!C:C, "Not Found"))</f>
        <v>qparsons98@blogtalkradio.com</v>
      </c>
      <c r="H334" s="2" t="str">
        <f>_xlfn.XLOOKUP(C334, customers!A:A, customers!G:G, "Not Found")</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10">
        <f>INDEX(products!$A$1:$G$49,MATCH(orders!$D334,products!$A$1:$A$49,0),MATCH(orders!L$1,products!$A$1:$G$1,0))</f>
        <v>5.97</v>
      </c>
      <c r="M334" s="10">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_xlfn.XLOOKUP(C335,customers!A:A,customers!B:B,"Not Found")</f>
        <v>Vivyan Ceely</v>
      </c>
      <c r="G335" t="str">
        <f>IF(_xlfn.XLOOKUP(C335, customers!A:A, customers!C:C, "Not Found")=0,"",_xlfn.XLOOKUP(C335, customers!A:A, customers!C:C, "Not Found"))</f>
        <v>vceely99@auda.org.au</v>
      </c>
      <c r="H335" s="2" t="str">
        <f>_xlfn.XLOOKUP(C335, customers!A:A, customers!G:G, "Not Found")</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10">
        <f>INDEX(products!$A$1:$G$49,MATCH(orders!$D335,products!$A$1:$A$49,0),MATCH(orders!L$1,products!$A$1:$G$1,0))</f>
        <v>5.97</v>
      </c>
      <c r="M335" s="10">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_xlfn.XLOOKUP(C336,customers!A:A,customers!B:B,"Not Found")</f>
        <v>Elonore Goodings</v>
      </c>
      <c r="G336" t="str">
        <f>IF(_xlfn.XLOOKUP(C336, customers!A:A, customers!C:C, "Not Found")=0,"",_xlfn.XLOOKUP(C336, customers!A:A, customers!C:C, "Not Found"))</f>
        <v/>
      </c>
      <c r="H336" s="2" t="str">
        <f>_xlfn.XLOOKUP(C336, customers!A:A, customers!G:G, "Not Found")</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10">
        <f>INDEX(products!$A$1:$G$49,MATCH(orders!$D336,products!$A$1:$A$49,0),MATCH(orders!L$1,products!$A$1:$G$1,0))</f>
        <v>11.95</v>
      </c>
      <c r="M336" s="10">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_xlfn.XLOOKUP(C337,customers!A:A,customers!B:B,"Not Found")</f>
        <v>Clement Vasiliev</v>
      </c>
      <c r="G337" t="str">
        <f>IF(_xlfn.XLOOKUP(C337, customers!A:A, customers!C:C, "Not Found")=0,"",_xlfn.XLOOKUP(C337, customers!A:A, customers!C:C, "Not Found"))</f>
        <v>cvasiliev9b@discuz.net</v>
      </c>
      <c r="H337" s="2" t="str">
        <f>_xlfn.XLOOKUP(C337, customers!A:A, customers!G:G, "Not Found")</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10">
        <f>INDEX(products!$A$1:$G$49,MATCH(orders!$D337,products!$A$1:$A$49,0),MATCH(orders!L$1,products!$A$1:$G$1,0))</f>
        <v>4.7549999999999999</v>
      </c>
      <c r="M337" s="10">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_xlfn.XLOOKUP(C338,customers!A:A,customers!B:B,"Not Found")</f>
        <v>Terencio O'Moylan</v>
      </c>
      <c r="G338" t="str">
        <f>IF(_xlfn.XLOOKUP(C338, customers!A:A, customers!C:C, "Not Found")=0,"",_xlfn.XLOOKUP(C338, customers!A:A, customers!C:C, "Not Found"))</f>
        <v>tomoylan9c@liveinternet.ru</v>
      </c>
      <c r="H338" s="2" t="str">
        <f>_xlfn.XLOOKUP(C338, customers!A:A, customers!G:G, "Not Found")</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10">
        <f>INDEX(products!$A$1:$G$49,MATCH(orders!$D338,products!$A$1:$A$49,0),MATCH(orders!L$1,products!$A$1:$G$1,0))</f>
        <v>11.25</v>
      </c>
      <c r="M338" s="10">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_xlfn.XLOOKUP(C339,customers!A:A,customers!B:B,"Not Found")</f>
        <v>Flynn Antony</v>
      </c>
      <c r="G339" t="str">
        <f>IF(_xlfn.XLOOKUP(C339, customers!A:A, customers!C:C, "Not Found")=0,"",_xlfn.XLOOKUP(C339, customers!A:A, customers!C:C, "Not Found"))</f>
        <v/>
      </c>
      <c r="H339" s="2" t="str">
        <f>_xlfn.XLOOKUP(C339, customers!A:A, customers!G:G, "Not Found")</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10">
        <f>INDEX(products!$A$1:$G$49,MATCH(orders!$D339,products!$A$1:$A$49,0),MATCH(orders!L$1,products!$A$1:$G$1,0))</f>
        <v>27.945</v>
      </c>
      <c r="M339" s="10">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_xlfn.XLOOKUP(C340,customers!A:A,customers!B:B,"Not Found")</f>
        <v>Wyatan Fetherston</v>
      </c>
      <c r="G340" t="str">
        <f>IF(_xlfn.XLOOKUP(C340, customers!A:A, customers!C:C, "Not Found")=0,"",_xlfn.XLOOKUP(C340, customers!A:A, customers!C:C, "Not Found"))</f>
        <v>wfetherston9e@constantcontact.com</v>
      </c>
      <c r="H340" s="2" t="str">
        <f>_xlfn.XLOOKUP(C340, customers!A:A, customers!G:G, "Not Found")</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10">
        <f>INDEX(products!$A$1:$G$49,MATCH(orders!$D340,products!$A$1:$A$49,0),MATCH(orders!L$1,products!$A$1:$G$1,0))</f>
        <v>14.85</v>
      </c>
      <c r="M340" s="10">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_xlfn.XLOOKUP(C341,customers!A:A,customers!B:B,"Not Found")</f>
        <v>Emmaline Rasmus</v>
      </c>
      <c r="G341" t="str">
        <f>IF(_xlfn.XLOOKUP(C341, customers!A:A, customers!C:C, "Not Found")=0,"",_xlfn.XLOOKUP(C341, customers!A:A, customers!C:C, "Not Found"))</f>
        <v>erasmus9f@techcrunch.com</v>
      </c>
      <c r="H341" s="2" t="str">
        <f>_xlfn.XLOOKUP(C341, customers!A:A, customers!G:G, "Not Found")</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10">
        <f>INDEX(products!$A$1:$G$49,MATCH(orders!$D341,products!$A$1:$A$49,0),MATCH(orders!L$1,products!$A$1:$G$1,0))</f>
        <v>3.645</v>
      </c>
      <c r="M341" s="10">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_xlfn.XLOOKUP(C342,customers!A:A,customers!B:B,"Not Found")</f>
        <v>Wesley Giorgioni</v>
      </c>
      <c r="G342" t="str">
        <f>IF(_xlfn.XLOOKUP(C342, customers!A:A, customers!C:C, "Not Found")=0,"",_xlfn.XLOOKUP(C342, customers!A:A, customers!C:C, "Not Found"))</f>
        <v>wgiorgioni9g@wikipedia.org</v>
      </c>
      <c r="H342" s="2" t="str">
        <f>_xlfn.XLOOKUP(C342, customers!A:A, customers!G:G, "Not Found")</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10">
        <f>INDEX(products!$A$1:$G$49,MATCH(orders!$D342,products!$A$1:$A$49,0),MATCH(orders!L$1,products!$A$1:$G$1,0))</f>
        <v>7.29</v>
      </c>
      <c r="M342" s="10">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_xlfn.XLOOKUP(C343,customers!A:A,customers!B:B,"Not Found")</f>
        <v>Lucienne Scargle</v>
      </c>
      <c r="G343" t="str">
        <f>IF(_xlfn.XLOOKUP(C343, customers!A:A, customers!C:C, "Not Found")=0,"",_xlfn.XLOOKUP(C343, customers!A:A, customers!C:C, "Not Found"))</f>
        <v>lscargle9h@myspace.com</v>
      </c>
      <c r="H343" s="2" t="str">
        <f>_xlfn.XLOOKUP(C343, customers!A:A, customers!G:G, "Not Found")</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10">
        <f>INDEX(products!$A$1:$G$49,MATCH(orders!$D343,products!$A$1:$A$49,0),MATCH(orders!L$1,products!$A$1:$G$1,0))</f>
        <v>8.91</v>
      </c>
      <c r="M343" s="10">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_xlfn.XLOOKUP(C344,customers!A:A,customers!B:B,"Not Found")</f>
        <v>Lucienne Scargle</v>
      </c>
      <c r="G344" t="str">
        <f>IF(_xlfn.XLOOKUP(C344, customers!A:A, customers!C:C, "Not Found")=0,"",_xlfn.XLOOKUP(C344, customers!A:A, customers!C:C, "Not Found"))</f>
        <v>lscargle9h@myspace.com</v>
      </c>
      <c r="H344" s="2" t="str">
        <f>_xlfn.XLOOKUP(C344, customers!A:A, customers!G:G, "Not Found")</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10">
        <f>INDEX(products!$A$1:$G$49,MATCH(orders!$D344,products!$A$1:$A$49,0),MATCH(orders!L$1,products!$A$1:$G$1,0))</f>
        <v>7.77</v>
      </c>
      <c r="M344" s="10">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_xlfn.XLOOKUP(C345,customers!A:A,customers!B:B,"Not Found")</f>
        <v>Noam Climance</v>
      </c>
      <c r="G345" t="str">
        <f>IF(_xlfn.XLOOKUP(C345, customers!A:A, customers!C:C, "Not Found")=0,"",_xlfn.XLOOKUP(C345, customers!A:A, customers!C:C, "Not Found"))</f>
        <v>nclimance9j@europa.eu</v>
      </c>
      <c r="H345" s="2" t="str">
        <f>_xlfn.XLOOKUP(C345, customers!A:A, customers!G:G, "Not Found")</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10">
        <f>INDEX(products!$A$1:$G$49,MATCH(orders!$D345,products!$A$1:$A$49,0),MATCH(orders!L$1,products!$A$1:$G$1,0))</f>
        <v>5.3699999999999992</v>
      </c>
      <c r="M345" s="10">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_xlfn.XLOOKUP(C346,customers!A:A,customers!B:B,"Not Found")</f>
        <v>Catarina Donn</v>
      </c>
      <c r="G346" t="str">
        <f>IF(_xlfn.XLOOKUP(C346, customers!A:A, customers!C:C, "Not Found")=0,"",_xlfn.XLOOKUP(C346, customers!A:A, customers!C:C, "Not Found"))</f>
        <v/>
      </c>
      <c r="H346" s="2" t="str">
        <f>_xlfn.XLOOKUP(C346, customers!A:A, customers!G:G, "Not Found")</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10">
        <f>INDEX(products!$A$1:$G$49,MATCH(orders!$D346,products!$A$1:$A$49,0),MATCH(orders!L$1,products!$A$1:$G$1,0))</f>
        <v>9.9499999999999993</v>
      </c>
      <c r="M346" s="10">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_xlfn.XLOOKUP(C347,customers!A:A,customers!B:B,"Not Found")</f>
        <v>Ameline Snazle</v>
      </c>
      <c r="G347" t="str">
        <f>IF(_xlfn.XLOOKUP(C347, customers!A:A, customers!C:C, "Not Found")=0,"",_xlfn.XLOOKUP(C347, customers!A:A, customers!C:C, "Not Found"))</f>
        <v>asnazle9l@oracle.com</v>
      </c>
      <c r="H347" s="2" t="str">
        <f>_xlfn.XLOOKUP(C347, customers!A:A, customers!G:G, "Not Found")</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10">
        <f>INDEX(products!$A$1:$G$49,MATCH(orders!$D347,products!$A$1:$A$49,0),MATCH(orders!L$1,products!$A$1:$G$1,0))</f>
        <v>11.95</v>
      </c>
      <c r="M347" s="10">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_xlfn.XLOOKUP(C348,customers!A:A,customers!B:B,"Not Found")</f>
        <v>Rebeka Worg</v>
      </c>
      <c r="G348" t="str">
        <f>IF(_xlfn.XLOOKUP(C348, customers!A:A, customers!C:C, "Not Found")=0,"",_xlfn.XLOOKUP(C348, customers!A:A, customers!C:C, "Not Found"))</f>
        <v>rworg9m@arstechnica.com</v>
      </c>
      <c r="H348" s="2" t="str">
        <f>_xlfn.XLOOKUP(C348, customers!A:A, customers!G:G, "Not Found")</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10">
        <f>INDEX(products!$A$1:$G$49,MATCH(orders!$D348,products!$A$1:$A$49,0),MATCH(orders!L$1,products!$A$1:$G$1,0))</f>
        <v>7.77</v>
      </c>
      <c r="M348" s="10">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_xlfn.XLOOKUP(C349,customers!A:A,customers!B:B,"Not Found")</f>
        <v>Lewes Danes</v>
      </c>
      <c r="G349" t="str">
        <f>IF(_xlfn.XLOOKUP(C349, customers!A:A, customers!C:C, "Not Found")=0,"",_xlfn.XLOOKUP(C349, customers!A:A, customers!C:C, "Not Found"))</f>
        <v>ldanes9n@umn.edu</v>
      </c>
      <c r="H349" s="2" t="str">
        <f>_xlfn.XLOOKUP(C349, customers!A:A, customers!G:G, "Not Found")</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10">
        <f>INDEX(products!$A$1:$G$49,MATCH(orders!$D349,products!$A$1:$A$49,0),MATCH(orders!L$1,products!$A$1:$G$1,0))</f>
        <v>14.55</v>
      </c>
      <c r="M349" s="10">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_xlfn.XLOOKUP(C350,customers!A:A,customers!B:B,"Not Found")</f>
        <v>Shelli Keynd</v>
      </c>
      <c r="G350" t="str">
        <f>IF(_xlfn.XLOOKUP(C350, customers!A:A, customers!C:C, "Not Found")=0,"",_xlfn.XLOOKUP(C350, customers!A:A, customers!C:C, "Not Found"))</f>
        <v>skeynd9o@narod.ru</v>
      </c>
      <c r="H350" s="2" t="str">
        <f>_xlfn.XLOOKUP(C350, customers!A:A, customers!G:G, "Not Found")</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10">
        <f>INDEX(products!$A$1:$G$49,MATCH(orders!$D350,products!$A$1:$A$49,0),MATCH(orders!L$1,products!$A$1:$G$1,0))</f>
        <v>34.154999999999994</v>
      </c>
      <c r="M350" s="10">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_xlfn.XLOOKUP(C351,customers!A:A,customers!B:B,"Not Found")</f>
        <v>Dell Daveridge</v>
      </c>
      <c r="G351" t="str">
        <f>IF(_xlfn.XLOOKUP(C351, customers!A:A, customers!C:C, "Not Found")=0,"",_xlfn.XLOOKUP(C351, customers!A:A, customers!C:C, "Not Found"))</f>
        <v>ddaveridge9p@arstechnica.com</v>
      </c>
      <c r="H351" s="2" t="str">
        <f>_xlfn.XLOOKUP(C351, customers!A:A, customers!G:G, "Not Found")</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10">
        <f>INDEX(products!$A$1:$G$49,MATCH(orders!$D351,products!$A$1:$A$49,0),MATCH(orders!L$1,products!$A$1:$G$1,0))</f>
        <v>3.5849999999999995</v>
      </c>
      <c r="M351" s="10">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_xlfn.XLOOKUP(C352,customers!A:A,customers!B:B,"Not Found")</f>
        <v>Joshuah Awdry</v>
      </c>
      <c r="G352" t="str">
        <f>IF(_xlfn.XLOOKUP(C352, customers!A:A, customers!C:C, "Not Found")=0,"",_xlfn.XLOOKUP(C352, customers!A:A, customers!C:C, "Not Found"))</f>
        <v>jawdry9q@utexas.edu</v>
      </c>
      <c r="H352" s="2" t="str">
        <f>_xlfn.XLOOKUP(C352, customers!A:A, customers!G:G, "Not Found")</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10">
        <f>INDEX(products!$A$1:$G$49,MATCH(orders!$D352,products!$A$1:$A$49,0),MATCH(orders!L$1,products!$A$1:$G$1,0))</f>
        <v>5.97</v>
      </c>
      <c r="M352" s="10">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_xlfn.XLOOKUP(C353,customers!A:A,customers!B:B,"Not Found")</f>
        <v>Ethel Ryles</v>
      </c>
      <c r="G353" t="str">
        <f>IF(_xlfn.XLOOKUP(C353, customers!A:A, customers!C:C, "Not Found")=0,"",_xlfn.XLOOKUP(C353, customers!A:A, customers!C:C, "Not Found"))</f>
        <v>eryles9r@fastcompany.com</v>
      </c>
      <c r="H353" s="2" t="str">
        <f>_xlfn.XLOOKUP(C353, customers!A:A, customers!G:G, "Not Found")</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10">
        <f>INDEX(products!$A$1:$G$49,MATCH(orders!$D353,products!$A$1:$A$49,0),MATCH(orders!L$1,products!$A$1:$G$1,0))</f>
        <v>11.25</v>
      </c>
      <c r="M353" s="10">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_xlfn.XLOOKUP(C354,customers!A:A,customers!B:B,"Not Found")</f>
        <v>Flynn Antony</v>
      </c>
      <c r="G354" t="str">
        <f>IF(_xlfn.XLOOKUP(C354, customers!A:A, customers!C:C, "Not Found")=0,"",_xlfn.XLOOKUP(C354, customers!A:A, customers!C:C, "Not Found"))</f>
        <v/>
      </c>
      <c r="H354" s="2" t="str">
        <f>_xlfn.XLOOKUP(C354, customers!A:A, customers!G:G, "Not Found")</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10">
        <f>INDEX(products!$A$1:$G$49,MATCH(orders!$D354,products!$A$1:$A$49,0),MATCH(orders!L$1,products!$A$1:$G$1,0))</f>
        <v>7.29</v>
      </c>
      <c r="M354" s="10">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_xlfn.XLOOKUP(C355,customers!A:A,customers!B:B,"Not Found")</f>
        <v>Maitilde Boxill</v>
      </c>
      <c r="G355" t="str">
        <f>IF(_xlfn.XLOOKUP(C355, customers!A:A, customers!C:C, "Not Found")=0,"",_xlfn.XLOOKUP(C355, customers!A:A, customers!C:C, "Not Found"))</f>
        <v/>
      </c>
      <c r="H355" s="2" t="str">
        <f>_xlfn.XLOOKUP(C355, customers!A:A, customers!G:G, "Not Found")</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10">
        <f>INDEX(products!$A$1:$G$49,MATCH(orders!$D355,products!$A$1:$A$49,0),MATCH(orders!L$1,products!$A$1:$G$1,0))</f>
        <v>6.75</v>
      </c>
      <c r="M355" s="10">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_xlfn.XLOOKUP(C356,customers!A:A,customers!B:B,"Not Found")</f>
        <v>Jodee Caldicott</v>
      </c>
      <c r="G356" t="str">
        <f>IF(_xlfn.XLOOKUP(C356, customers!A:A, customers!C:C, "Not Found")=0,"",_xlfn.XLOOKUP(C356, customers!A:A, customers!C:C, "Not Found"))</f>
        <v>jcaldicott9u@usda.gov</v>
      </c>
      <c r="H356" s="2" t="str">
        <f>_xlfn.XLOOKUP(C356, customers!A:A, customers!G:G, "Not Found")</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10">
        <f>INDEX(products!$A$1:$G$49,MATCH(orders!$D356,products!$A$1:$A$49,0),MATCH(orders!L$1,products!$A$1:$G$1,0))</f>
        <v>25.874999999999996</v>
      </c>
      <c r="M356" s="10">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_xlfn.XLOOKUP(C357,customers!A:A,customers!B:B,"Not Found")</f>
        <v>Marianna Vedmore</v>
      </c>
      <c r="G357" t="str">
        <f>IF(_xlfn.XLOOKUP(C357, customers!A:A, customers!C:C, "Not Found")=0,"",_xlfn.XLOOKUP(C357, customers!A:A, customers!C:C, "Not Found"))</f>
        <v>mvedmore9v@a8.net</v>
      </c>
      <c r="H357" s="2" t="str">
        <f>_xlfn.XLOOKUP(C357, customers!A:A, customers!G:G, "Not Found")</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10">
        <f>INDEX(products!$A$1:$G$49,MATCH(orders!$D357,products!$A$1:$A$49,0),MATCH(orders!L$1,products!$A$1:$G$1,0))</f>
        <v>22.884999999999998</v>
      </c>
      <c r="M357" s="10">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_xlfn.XLOOKUP(C358,customers!A:A,customers!B:B,"Not Found")</f>
        <v>Willey Romao</v>
      </c>
      <c r="G358" t="str">
        <f>IF(_xlfn.XLOOKUP(C358, customers!A:A, customers!C:C, "Not Found")=0,"",_xlfn.XLOOKUP(C358, customers!A:A, customers!C:C, "Not Found"))</f>
        <v>wromao9w@chronoengine.com</v>
      </c>
      <c r="H358" s="2" t="str">
        <f>_xlfn.XLOOKUP(C358, customers!A:A, customers!G:G, "Not Found")</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10">
        <f>INDEX(products!$A$1:$G$49,MATCH(orders!$D358,products!$A$1:$A$49,0),MATCH(orders!L$1,products!$A$1:$G$1,0))</f>
        <v>12.95</v>
      </c>
      <c r="M358" s="10">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_xlfn.XLOOKUP(C359,customers!A:A,customers!B:B,"Not Found")</f>
        <v>Enriqueta Ixor</v>
      </c>
      <c r="G359" t="str">
        <f>IF(_xlfn.XLOOKUP(C359, customers!A:A, customers!C:C, "Not Found")=0,"",_xlfn.XLOOKUP(C359, customers!A:A, customers!C:C, "Not Found"))</f>
        <v/>
      </c>
      <c r="H359" s="2" t="str">
        <f>_xlfn.XLOOKUP(C359, customers!A:A, customers!G:G, "Not Found")</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10">
        <f>INDEX(products!$A$1:$G$49,MATCH(orders!$D359,products!$A$1:$A$49,0),MATCH(orders!L$1,products!$A$1:$G$1,0))</f>
        <v>25.874999999999996</v>
      </c>
      <c r="M359" s="10">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_xlfn.XLOOKUP(C360,customers!A:A,customers!B:B,"Not Found")</f>
        <v>Tomasina Cotmore</v>
      </c>
      <c r="G360" t="str">
        <f>IF(_xlfn.XLOOKUP(C360, customers!A:A, customers!C:C, "Not Found")=0,"",_xlfn.XLOOKUP(C360, customers!A:A, customers!C:C, "Not Found"))</f>
        <v>tcotmore9y@amazonaws.com</v>
      </c>
      <c r="H360" s="2" t="str">
        <f>_xlfn.XLOOKUP(C360, customers!A:A, customers!G:G, "Not Found")</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10">
        <f>INDEX(products!$A$1:$G$49,MATCH(orders!$D360,products!$A$1:$A$49,0),MATCH(orders!L$1,products!$A$1:$G$1,0))</f>
        <v>29.784999999999997</v>
      </c>
      <c r="M360" s="10">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_xlfn.XLOOKUP(C361,customers!A:A,customers!B:B,"Not Found")</f>
        <v>Yuma Skipsey</v>
      </c>
      <c r="G361" t="str">
        <f>IF(_xlfn.XLOOKUP(C361, customers!A:A, customers!C:C, "Not Found")=0,"",_xlfn.XLOOKUP(C361, customers!A:A, customers!C:C, "Not Found"))</f>
        <v>yskipsey9z@spotify.com</v>
      </c>
      <c r="H361" s="2" t="str">
        <f>_xlfn.XLOOKUP(C361, customers!A:A, customers!G:G, "Not Found")</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10">
        <f>INDEX(products!$A$1:$G$49,MATCH(orders!$D361,products!$A$1:$A$49,0),MATCH(orders!L$1,products!$A$1:$G$1,0))</f>
        <v>3.5849999999999995</v>
      </c>
      <c r="M361" s="10">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_xlfn.XLOOKUP(C362,customers!A:A,customers!B:B,"Not Found")</f>
        <v>Nicko Corps</v>
      </c>
      <c r="G362" t="str">
        <f>IF(_xlfn.XLOOKUP(C362, customers!A:A, customers!C:C, "Not Found")=0,"",_xlfn.XLOOKUP(C362, customers!A:A, customers!C:C, "Not Found"))</f>
        <v>ncorpsa0@gmpg.org</v>
      </c>
      <c r="H362" s="2" t="str">
        <f>_xlfn.XLOOKUP(C362, customers!A:A, customers!G:G, "Not Found")</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10">
        <f>INDEX(products!$A$1:$G$49,MATCH(orders!$D362,products!$A$1:$A$49,0),MATCH(orders!L$1,products!$A$1:$G$1,0))</f>
        <v>20.584999999999997</v>
      </c>
      <c r="M362" s="10">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_xlfn.XLOOKUP(C363,customers!A:A,customers!B:B,"Not Found")</f>
        <v>Nicko Corps</v>
      </c>
      <c r="G363" t="str">
        <f>IF(_xlfn.XLOOKUP(C363, customers!A:A, customers!C:C, "Not Found")=0,"",_xlfn.XLOOKUP(C363, customers!A:A, customers!C:C, "Not Found"))</f>
        <v>ncorpsa0@gmpg.org</v>
      </c>
      <c r="H363" s="2" t="str">
        <f>_xlfn.XLOOKUP(C363, customers!A:A, customers!G:G, "Not Found")</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10">
        <f>INDEX(products!$A$1:$G$49,MATCH(orders!$D363,products!$A$1:$A$49,0),MATCH(orders!L$1,products!$A$1:$G$1,0))</f>
        <v>5.97</v>
      </c>
      <c r="M363" s="10">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_xlfn.XLOOKUP(C364,customers!A:A,customers!B:B,"Not Found")</f>
        <v>Feliks Babber</v>
      </c>
      <c r="G364" t="str">
        <f>IF(_xlfn.XLOOKUP(C364, customers!A:A, customers!C:C, "Not Found")=0,"",_xlfn.XLOOKUP(C364, customers!A:A, customers!C:C, "Not Found"))</f>
        <v>fbabbera2@stanford.edu</v>
      </c>
      <c r="H364" s="2" t="str">
        <f>_xlfn.XLOOKUP(C364, customers!A:A, customers!G:G, "Not Found")</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10">
        <f>INDEX(products!$A$1:$G$49,MATCH(orders!$D364,products!$A$1:$A$49,0),MATCH(orders!L$1,products!$A$1:$G$1,0))</f>
        <v>14.85</v>
      </c>
      <c r="M364" s="10">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_xlfn.XLOOKUP(C365,customers!A:A,customers!B:B,"Not Found")</f>
        <v>Kaja Loxton</v>
      </c>
      <c r="G365" t="str">
        <f>IF(_xlfn.XLOOKUP(C365, customers!A:A, customers!C:C, "Not Found")=0,"",_xlfn.XLOOKUP(C365, customers!A:A, customers!C:C, "Not Found"))</f>
        <v>kloxtona3@opensource.org</v>
      </c>
      <c r="H365" s="2" t="str">
        <f>_xlfn.XLOOKUP(C365, customers!A:A, customers!G:G, "Not Found")</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10">
        <f>INDEX(products!$A$1:$G$49,MATCH(orders!$D365,products!$A$1:$A$49,0),MATCH(orders!L$1,products!$A$1:$G$1,0))</f>
        <v>14.55</v>
      </c>
      <c r="M365" s="10">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_xlfn.XLOOKUP(C366,customers!A:A,customers!B:B,"Not Found")</f>
        <v>Parker Tofful</v>
      </c>
      <c r="G366" t="str">
        <f>IF(_xlfn.XLOOKUP(C366, customers!A:A, customers!C:C, "Not Found")=0,"",_xlfn.XLOOKUP(C366, customers!A:A, customers!C:C, "Not Found"))</f>
        <v>ptoffula4@posterous.com</v>
      </c>
      <c r="H366" s="2" t="str">
        <f>_xlfn.XLOOKUP(C366, customers!A:A, customers!G:G, "Not Found")</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10">
        <f>INDEX(products!$A$1:$G$49,MATCH(orders!$D366,products!$A$1:$A$49,0),MATCH(orders!L$1,products!$A$1:$G$1,0))</f>
        <v>12.15</v>
      </c>
      <c r="M366" s="10">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_xlfn.XLOOKUP(C367,customers!A:A,customers!B:B,"Not Found")</f>
        <v>Casi Gwinnett</v>
      </c>
      <c r="G367" t="str">
        <f>IF(_xlfn.XLOOKUP(C367, customers!A:A, customers!C:C, "Not Found")=0,"",_xlfn.XLOOKUP(C367, customers!A:A, customers!C:C, "Not Found"))</f>
        <v>cgwinnetta5@behance.net</v>
      </c>
      <c r="H367" s="2" t="str">
        <f>_xlfn.XLOOKUP(C367, customers!A:A, customers!G:G, "Not Found")</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10">
        <f>INDEX(products!$A$1:$G$49,MATCH(orders!$D367,products!$A$1:$A$49,0),MATCH(orders!L$1,products!$A$1:$G$1,0))</f>
        <v>7.77</v>
      </c>
      <c r="M367" s="10">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_xlfn.XLOOKUP(C368,customers!A:A,customers!B:B,"Not Found")</f>
        <v>Saree Ellesworth</v>
      </c>
      <c r="G368" t="str">
        <f>IF(_xlfn.XLOOKUP(C368, customers!A:A, customers!C:C, "Not Found")=0,"",_xlfn.XLOOKUP(C368, customers!A:A, customers!C:C, "Not Found"))</f>
        <v/>
      </c>
      <c r="H368" s="2" t="str">
        <f>_xlfn.XLOOKUP(C368, customers!A:A, customers!G:G, "Not Found")</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10">
        <f>INDEX(products!$A$1:$G$49,MATCH(orders!$D368,products!$A$1:$A$49,0),MATCH(orders!L$1,products!$A$1:$G$1,0))</f>
        <v>7.29</v>
      </c>
      <c r="M368" s="10">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_xlfn.XLOOKUP(C369,customers!A:A,customers!B:B,"Not Found")</f>
        <v>Silvio Iorizzi</v>
      </c>
      <c r="G369" t="str">
        <f>IF(_xlfn.XLOOKUP(C369, customers!A:A, customers!C:C, "Not Found")=0,"",_xlfn.XLOOKUP(C369, customers!A:A, customers!C:C, "Not Found"))</f>
        <v/>
      </c>
      <c r="H369" s="2" t="str">
        <f>_xlfn.XLOOKUP(C369, customers!A:A, customers!G:G, "Not Found")</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10">
        <f>INDEX(products!$A$1:$G$49,MATCH(orders!$D369,products!$A$1:$A$49,0),MATCH(orders!L$1,products!$A$1:$G$1,0))</f>
        <v>4.3650000000000002</v>
      </c>
      <c r="M369" s="10">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_xlfn.XLOOKUP(C370,customers!A:A,customers!B:B,"Not Found")</f>
        <v>Leesa Flaonier</v>
      </c>
      <c r="G370" t="str">
        <f>IF(_xlfn.XLOOKUP(C370, customers!A:A, customers!C:C, "Not Found")=0,"",_xlfn.XLOOKUP(C370, customers!A:A, customers!C:C, "Not Found"))</f>
        <v>lflaoniera8@wordpress.org</v>
      </c>
      <c r="H370" s="2" t="str">
        <f>_xlfn.XLOOKUP(C370, customers!A:A, customers!G:G, "Not Found")</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10">
        <f>INDEX(products!$A$1:$G$49,MATCH(orders!$D370,products!$A$1:$A$49,0),MATCH(orders!L$1,products!$A$1:$G$1,0))</f>
        <v>31.624999999999996</v>
      </c>
      <c r="M370" s="10">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_xlfn.XLOOKUP(C371,customers!A:A,customers!B:B,"Not Found")</f>
        <v>Abba Pummell</v>
      </c>
      <c r="G371" t="str">
        <f>IF(_xlfn.XLOOKUP(C371, customers!A:A, customers!C:C, "Not Found")=0,"",_xlfn.XLOOKUP(C371, customers!A:A, customers!C:C, "Not Found"))</f>
        <v/>
      </c>
      <c r="H371" s="2" t="str">
        <f>_xlfn.XLOOKUP(C371, customers!A:A, customers!G:G, "Not Found")</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10">
        <f>INDEX(products!$A$1:$G$49,MATCH(orders!$D371,products!$A$1:$A$49,0),MATCH(orders!L$1,products!$A$1:$G$1,0))</f>
        <v>8.91</v>
      </c>
      <c r="M371" s="10">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_xlfn.XLOOKUP(C372,customers!A:A,customers!B:B,"Not Found")</f>
        <v>Corinna Catcheside</v>
      </c>
      <c r="G372" t="str">
        <f>IF(_xlfn.XLOOKUP(C372, customers!A:A, customers!C:C, "Not Found")=0,"",_xlfn.XLOOKUP(C372, customers!A:A, customers!C:C, "Not Found"))</f>
        <v>ccatchesideaa@macromedia.com</v>
      </c>
      <c r="H372" s="2" t="str">
        <f>_xlfn.XLOOKUP(C372, customers!A:A, customers!G:G, "Not Found")</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10">
        <f>INDEX(products!$A$1:$G$49,MATCH(orders!$D372,products!$A$1:$A$49,0),MATCH(orders!L$1,products!$A$1:$G$1,0))</f>
        <v>12.15</v>
      </c>
      <c r="M372" s="10">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_xlfn.XLOOKUP(C373,customers!A:A,customers!B:B,"Not Found")</f>
        <v>Cortney Gibbonson</v>
      </c>
      <c r="G373" t="str">
        <f>IF(_xlfn.XLOOKUP(C373, customers!A:A, customers!C:C, "Not Found")=0,"",_xlfn.XLOOKUP(C373, customers!A:A, customers!C:C, "Not Found"))</f>
        <v>cgibbonsonab@accuweather.com</v>
      </c>
      <c r="H373" s="2" t="str">
        <f>_xlfn.XLOOKUP(C373, customers!A:A, customers!G:G, "Not Found")</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10">
        <f>INDEX(products!$A$1:$G$49,MATCH(orders!$D373,products!$A$1:$A$49,0),MATCH(orders!L$1,products!$A$1:$G$1,0))</f>
        <v>7.77</v>
      </c>
      <c r="M373" s="10">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_xlfn.XLOOKUP(C374,customers!A:A,customers!B:B,"Not Found")</f>
        <v>Terri Farra</v>
      </c>
      <c r="G374" t="str">
        <f>IF(_xlfn.XLOOKUP(C374, customers!A:A, customers!C:C, "Not Found")=0,"",_xlfn.XLOOKUP(C374, customers!A:A, customers!C:C, "Not Found"))</f>
        <v>tfarraac@behance.net</v>
      </c>
      <c r="H374" s="2" t="str">
        <f>_xlfn.XLOOKUP(C374, customers!A:A, customers!G:G, "Not Found")</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10">
        <f>INDEX(products!$A$1:$G$49,MATCH(orders!$D374,products!$A$1:$A$49,0),MATCH(orders!L$1,products!$A$1:$G$1,0))</f>
        <v>7.169999999999999</v>
      </c>
      <c r="M374" s="10">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_xlfn.XLOOKUP(C375,customers!A:A,customers!B:B,"Not Found")</f>
        <v>Corney Curme</v>
      </c>
      <c r="G375" t="str">
        <f>IF(_xlfn.XLOOKUP(C375, customers!A:A, customers!C:C, "Not Found")=0,"",_xlfn.XLOOKUP(C375, customers!A:A, customers!C:C, "Not Found"))</f>
        <v/>
      </c>
      <c r="H375" s="2" t="str">
        <f>_xlfn.XLOOKUP(C375, customers!A:A, customers!G:G, "Not Found")</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10">
        <f>INDEX(products!$A$1:$G$49,MATCH(orders!$D375,products!$A$1:$A$49,0),MATCH(orders!L$1,products!$A$1:$G$1,0))</f>
        <v>5.97</v>
      </c>
      <c r="M375" s="10">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_xlfn.XLOOKUP(C376,customers!A:A,customers!B:B,"Not Found")</f>
        <v>Gothart Bamfield</v>
      </c>
      <c r="G376" t="str">
        <f>IF(_xlfn.XLOOKUP(C376, customers!A:A, customers!C:C, "Not Found")=0,"",_xlfn.XLOOKUP(C376, customers!A:A, customers!C:C, "Not Found"))</f>
        <v>gbamfieldae@yellowpages.com</v>
      </c>
      <c r="H376" s="2" t="str">
        <f>_xlfn.XLOOKUP(C376, customers!A:A, customers!G:G, "Not Found")</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10">
        <f>INDEX(products!$A$1:$G$49,MATCH(orders!$D376,products!$A$1:$A$49,0),MATCH(orders!L$1,products!$A$1:$G$1,0))</f>
        <v>9.51</v>
      </c>
      <c r="M376" s="10">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_xlfn.XLOOKUP(C377,customers!A:A,customers!B:B,"Not Found")</f>
        <v>Waylin Hollingdale</v>
      </c>
      <c r="G377" t="str">
        <f>IF(_xlfn.XLOOKUP(C377, customers!A:A, customers!C:C, "Not Found")=0,"",_xlfn.XLOOKUP(C377, customers!A:A, customers!C:C, "Not Found"))</f>
        <v>whollingdaleaf@about.me</v>
      </c>
      <c r="H377" s="2" t="str">
        <f>_xlfn.XLOOKUP(C377, customers!A:A, customers!G:G, "Not Found")</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10">
        <f>INDEX(products!$A$1:$G$49,MATCH(orders!$D377,products!$A$1:$A$49,0),MATCH(orders!L$1,products!$A$1:$G$1,0))</f>
        <v>3.375</v>
      </c>
      <c r="M377" s="10">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_xlfn.XLOOKUP(C378,customers!A:A,customers!B:B,"Not Found")</f>
        <v>Judd De Leek</v>
      </c>
      <c r="G378" t="str">
        <f>IF(_xlfn.XLOOKUP(C378, customers!A:A, customers!C:C, "Not Found")=0,"",_xlfn.XLOOKUP(C378, customers!A:A, customers!C:C, "Not Found"))</f>
        <v>jdeag@xrea.com</v>
      </c>
      <c r="H378" s="2" t="str">
        <f>_xlfn.XLOOKUP(C378, customers!A:A, customers!G:G, "Not Found")</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10">
        <f>INDEX(products!$A$1:$G$49,MATCH(orders!$D378,products!$A$1:$A$49,0),MATCH(orders!L$1,products!$A$1:$G$1,0))</f>
        <v>5.97</v>
      </c>
      <c r="M378" s="10">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_xlfn.XLOOKUP(C379,customers!A:A,customers!B:B,"Not Found")</f>
        <v>Vanya Skullet</v>
      </c>
      <c r="G379" t="str">
        <f>IF(_xlfn.XLOOKUP(C379, customers!A:A, customers!C:C, "Not Found")=0,"",_xlfn.XLOOKUP(C379, customers!A:A, customers!C:C, "Not Found"))</f>
        <v>vskulletah@tinyurl.com</v>
      </c>
      <c r="H379" s="2" t="str">
        <f>_xlfn.XLOOKUP(C379, customers!A:A, customers!G:G, "Not Found")</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10">
        <f>INDEX(products!$A$1:$G$49,MATCH(orders!$D379,products!$A$1:$A$49,0),MATCH(orders!L$1,products!$A$1:$G$1,0))</f>
        <v>2.6849999999999996</v>
      </c>
      <c r="M379" s="10">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_xlfn.XLOOKUP(C380,customers!A:A,customers!B:B,"Not Found")</f>
        <v>Jany Rudeforth</v>
      </c>
      <c r="G380" t="str">
        <f>IF(_xlfn.XLOOKUP(C380, customers!A:A, customers!C:C, "Not Found")=0,"",_xlfn.XLOOKUP(C380, customers!A:A, customers!C:C, "Not Found"))</f>
        <v>jrudeforthai@wunderground.com</v>
      </c>
      <c r="H380" s="2" t="str">
        <f>_xlfn.XLOOKUP(C380, customers!A:A, customers!G:G, "Not Found")</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10">
        <f>INDEX(products!$A$1:$G$49,MATCH(orders!$D380,products!$A$1:$A$49,0),MATCH(orders!L$1,products!$A$1:$G$1,0))</f>
        <v>7.77</v>
      </c>
      <c r="M380" s="10">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_xlfn.XLOOKUP(C381,customers!A:A,customers!B:B,"Not Found")</f>
        <v>Ashbey Tomaszewski</v>
      </c>
      <c r="G381" t="str">
        <f>IF(_xlfn.XLOOKUP(C381, customers!A:A, customers!C:C, "Not Found")=0,"",_xlfn.XLOOKUP(C381, customers!A:A, customers!C:C, "Not Found"))</f>
        <v>atomaszewskiaj@answers.com</v>
      </c>
      <c r="H381" s="2" t="str">
        <f>_xlfn.XLOOKUP(C381, customers!A:A, customers!G:G, "Not Found")</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10">
        <f>INDEX(products!$A$1:$G$49,MATCH(orders!$D381,products!$A$1:$A$49,0),MATCH(orders!L$1,products!$A$1:$G$1,0))</f>
        <v>7.169999999999999</v>
      </c>
      <c r="M381" s="10">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_xlfn.XLOOKUP(C382,customers!A:A,customers!B:B,"Not Found")</f>
        <v>Flynn Antony</v>
      </c>
      <c r="G382" t="str">
        <f>IF(_xlfn.XLOOKUP(C382, customers!A:A, customers!C:C, "Not Found")=0,"",_xlfn.XLOOKUP(C382, customers!A:A, customers!C:C, "Not Found"))</f>
        <v/>
      </c>
      <c r="H382" s="2" t="str">
        <f>_xlfn.XLOOKUP(C382, customers!A:A, customers!G:G, "Not Found")</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10">
        <f>INDEX(products!$A$1:$G$49,MATCH(orders!$D382,products!$A$1:$A$49,0),MATCH(orders!L$1,products!$A$1:$G$1,0))</f>
        <v>7.77</v>
      </c>
      <c r="M382" s="10">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_xlfn.XLOOKUP(C383,customers!A:A,customers!B:B,"Not Found")</f>
        <v>Pren Bess</v>
      </c>
      <c r="G383" t="str">
        <f>IF(_xlfn.XLOOKUP(C383, customers!A:A, customers!C:C, "Not Found")=0,"",_xlfn.XLOOKUP(C383, customers!A:A, customers!C:C, "Not Found"))</f>
        <v>pbessal@qq.com</v>
      </c>
      <c r="H383" s="2" t="str">
        <f>_xlfn.XLOOKUP(C383, customers!A:A, customers!G:G, "Not Found")</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10">
        <f>INDEX(products!$A$1:$G$49,MATCH(orders!$D383,products!$A$1:$A$49,0),MATCH(orders!L$1,products!$A$1:$G$1,0))</f>
        <v>2.9849999999999999</v>
      </c>
      <c r="M383" s="10">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_xlfn.XLOOKUP(C384,customers!A:A,customers!B:B,"Not Found")</f>
        <v>Elka Windress</v>
      </c>
      <c r="G384" t="str">
        <f>IF(_xlfn.XLOOKUP(C384, customers!A:A, customers!C:C, "Not Found")=0,"",_xlfn.XLOOKUP(C384, customers!A:A, customers!C:C, "Not Found"))</f>
        <v>ewindressam@marketwatch.com</v>
      </c>
      <c r="H384" s="2" t="str">
        <f>_xlfn.XLOOKUP(C384, customers!A:A, customers!G:G, "Not Found")</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10">
        <f>INDEX(products!$A$1:$G$49,MATCH(orders!$D384,products!$A$1:$A$49,0),MATCH(orders!L$1,products!$A$1:$G$1,0))</f>
        <v>7.29</v>
      </c>
      <c r="M384" s="10">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_xlfn.XLOOKUP(C385,customers!A:A,customers!B:B,"Not Found")</f>
        <v>Marty Kidstoun</v>
      </c>
      <c r="G385" t="str">
        <f>IF(_xlfn.XLOOKUP(C385, customers!A:A, customers!C:C, "Not Found")=0,"",_xlfn.XLOOKUP(C385, customers!A:A, customers!C:C, "Not Found"))</f>
        <v/>
      </c>
      <c r="H385" s="2" t="str">
        <f>_xlfn.XLOOKUP(C385, customers!A:A, customers!G:G, "Not Found")</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10">
        <f>INDEX(products!$A$1:$G$49,MATCH(orders!$D385,products!$A$1:$A$49,0),MATCH(orders!L$1,products!$A$1:$G$1,0))</f>
        <v>8.91</v>
      </c>
      <c r="M385" s="10">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_xlfn.XLOOKUP(C386,customers!A:A,customers!B:B,"Not Found")</f>
        <v>Nickey Dimbleby</v>
      </c>
      <c r="G386" t="str">
        <f>IF(_xlfn.XLOOKUP(C386, customers!A:A, customers!C:C, "Not Found")=0,"",_xlfn.XLOOKUP(C386, customers!A:A, customers!C:C, "Not Found"))</f>
        <v/>
      </c>
      <c r="H386" s="2" t="str">
        <f>_xlfn.XLOOKUP(C386, customers!A:A, customers!G:G, "Not Found")</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10">
        <f>INDEX(products!$A$1:$G$49,MATCH(orders!$D386,products!$A$1:$A$49,0),MATCH(orders!L$1,products!$A$1:$G$1,0))</f>
        <v>29.784999999999997</v>
      </c>
      <c r="M386" s="10">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_xlfn.XLOOKUP(C387,customers!A:A,customers!B:B,"Not Found")</f>
        <v>Virgil Baumadier</v>
      </c>
      <c r="G387" t="str">
        <f>IF(_xlfn.XLOOKUP(C387, customers!A:A, customers!C:C, "Not Found")=0,"",_xlfn.XLOOKUP(C387, customers!A:A, customers!C:C, "Not Found"))</f>
        <v>vbaumadierap@google.cn</v>
      </c>
      <c r="H387" s="2" t="str">
        <f>_xlfn.XLOOKUP(C387, customers!A:A, customers!G:G, "Not Found")</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10">
        <f>INDEX(products!$A$1:$G$49,MATCH(orders!$D387,products!$A$1:$A$49,0),MATCH(orders!L$1,products!$A$1:$G$1,0))</f>
        <v>8.73</v>
      </c>
      <c r="M387" s="10">
        <f t="shared" ref="M387:M450" si="18">L387*E387</f>
        <v>43.650000000000006</v>
      </c>
      <c r="N387" t="str">
        <f t="shared" ref="N387:N450" si="19">IF(I387="Rob","Robusta", IF(I387 = "Exc","Excelsa", IF(I387="Ara","Arabica", IF(I387="Lib","Liberica",""))))</f>
        <v>Liberica</v>
      </c>
      <c r="O387" t="str">
        <f t="shared" ref="O387:O450" si="20">IF(J387="M","Medium", IF(J387 ="L","Light",IF(J387="D","Dark","")))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_xlfn.XLOOKUP(C388,customers!A:A,customers!B:B,"Not Found")</f>
        <v>Lenore Messenbird</v>
      </c>
      <c r="G388" t="str">
        <f>IF(_xlfn.XLOOKUP(C388, customers!A:A, customers!C:C, "Not Found")=0,"",_xlfn.XLOOKUP(C388, customers!A:A, customers!C:C, "Not Found"))</f>
        <v/>
      </c>
      <c r="H388" s="2" t="str">
        <f>_xlfn.XLOOKUP(C388, customers!A:A, customers!G:G, "Not Found")</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10">
        <f>INDEX(products!$A$1:$G$49,MATCH(orders!$D388,products!$A$1:$A$49,0),MATCH(orders!L$1,products!$A$1:$G$1,0))</f>
        <v>2.9849999999999999</v>
      </c>
      <c r="M388" s="10">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_xlfn.XLOOKUP(C389,customers!A:A,customers!B:B,"Not Found")</f>
        <v>Shirleen Welds</v>
      </c>
      <c r="G389" t="str">
        <f>IF(_xlfn.XLOOKUP(C389, customers!A:A, customers!C:C, "Not Found")=0,"",_xlfn.XLOOKUP(C389, customers!A:A, customers!C:C, "Not Found"))</f>
        <v>sweldsar@wired.com</v>
      </c>
      <c r="H389" s="2" t="str">
        <f>_xlfn.XLOOKUP(C389, customers!A:A, customers!G:G, "Not Found")</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10">
        <f>INDEX(products!$A$1:$G$49,MATCH(orders!$D389,products!$A$1:$A$49,0),MATCH(orders!L$1,products!$A$1:$G$1,0))</f>
        <v>14.85</v>
      </c>
      <c r="M389" s="10">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_xlfn.XLOOKUP(C390,customers!A:A,customers!B:B,"Not Found")</f>
        <v>Maisie Sarvar</v>
      </c>
      <c r="G390" t="str">
        <f>IF(_xlfn.XLOOKUP(C390, customers!A:A, customers!C:C, "Not Found")=0,"",_xlfn.XLOOKUP(C390, customers!A:A, customers!C:C, "Not Found"))</f>
        <v>msarvaras@artisteer.com</v>
      </c>
      <c r="H390" s="2" t="str">
        <f>_xlfn.XLOOKUP(C390, customers!A:A, customers!G:G, "Not Found")</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10">
        <f>INDEX(products!$A$1:$G$49,MATCH(orders!$D390,products!$A$1:$A$49,0),MATCH(orders!L$1,products!$A$1:$G$1,0))</f>
        <v>3.8849999999999998</v>
      </c>
      <c r="M390" s="10">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_xlfn.XLOOKUP(C391,customers!A:A,customers!B:B,"Not Found")</f>
        <v>Andrej Havick</v>
      </c>
      <c r="G391" t="str">
        <f>IF(_xlfn.XLOOKUP(C391, customers!A:A, customers!C:C, "Not Found")=0,"",_xlfn.XLOOKUP(C391, customers!A:A, customers!C:C, "Not Found"))</f>
        <v>ahavickat@nsw.gov.au</v>
      </c>
      <c r="H391" s="2" t="str">
        <f>_xlfn.XLOOKUP(C391, customers!A:A, customers!G:G, "Not Found")</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10">
        <f>INDEX(products!$A$1:$G$49,MATCH(orders!$D391,products!$A$1:$A$49,0),MATCH(orders!L$1,products!$A$1:$G$1,0))</f>
        <v>7.77</v>
      </c>
      <c r="M391" s="10">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_xlfn.XLOOKUP(C392,customers!A:A,customers!B:B,"Not Found")</f>
        <v>Sloan Diviny</v>
      </c>
      <c r="G392" t="str">
        <f>IF(_xlfn.XLOOKUP(C392, customers!A:A, customers!C:C, "Not Found")=0,"",_xlfn.XLOOKUP(C392, customers!A:A, customers!C:C, "Not Found"))</f>
        <v>sdivinyau@ask.com</v>
      </c>
      <c r="H392" s="2" t="str">
        <f>_xlfn.XLOOKUP(C392, customers!A:A, customers!G:G, "Not Found")</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10">
        <f>INDEX(products!$A$1:$G$49,MATCH(orders!$D392,products!$A$1:$A$49,0),MATCH(orders!L$1,products!$A$1:$G$1,0))</f>
        <v>7.29</v>
      </c>
      <c r="M392" s="10">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_xlfn.XLOOKUP(C393,customers!A:A,customers!B:B,"Not Found")</f>
        <v>Itch Norquoy</v>
      </c>
      <c r="G393" t="str">
        <f>IF(_xlfn.XLOOKUP(C393, customers!A:A, customers!C:C, "Not Found")=0,"",_xlfn.XLOOKUP(C393, customers!A:A, customers!C:C, "Not Found"))</f>
        <v>inorquoyav@businessweek.com</v>
      </c>
      <c r="H393" s="2" t="str">
        <f>_xlfn.XLOOKUP(C393, customers!A:A, customers!G:G, "Not Found")</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10">
        <f>INDEX(products!$A$1:$G$49,MATCH(orders!$D393,products!$A$1:$A$49,0),MATCH(orders!L$1,products!$A$1:$G$1,0))</f>
        <v>6.75</v>
      </c>
      <c r="M393" s="10">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_xlfn.XLOOKUP(C394,customers!A:A,customers!B:B,"Not Found")</f>
        <v>Anson Iddison</v>
      </c>
      <c r="G394" t="str">
        <f>IF(_xlfn.XLOOKUP(C394, customers!A:A, customers!C:C, "Not Found")=0,"",_xlfn.XLOOKUP(C394, customers!A:A, customers!C:C, "Not Found"))</f>
        <v>aiddisonaw@usa.gov</v>
      </c>
      <c r="H394" s="2" t="str">
        <f>_xlfn.XLOOKUP(C394, customers!A:A, customers!G:G, "Not Found")</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10">
        <f>INDEX(products!$A$1:$G$49,MATCH(orders!$D394,products!$A$1:$A$49,0),MATCH(orders!L$1,products!$A$1:$G$1,0))</f>
        <v>14.85</v>
      </c>
      <c r="M394" s="10">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_xlfn.XLOOKUP(C395,customers!A:A,customers!B:B,"Not Found")</f>
        <v>Anson Iddison</v>
      </c>
      <c r="G395" t="str">
        <f>IF(_xlfn.XLOOKUP(C395, customers!A:A, customers!C:C, "Not Found")=0,"",_xlfn.XLOOKUP(C395, customers!A:A, customers!C:C, "Not Found"))</f>
        <v>aiddisonaw@usa.gov</v>
      </c>
      <c r="H395" s="2" t="str">
        <f>_xlfn.XLOOKUP(C395, customers!A:A, customers!G:G, "Not Found")</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10">
        <f>INDEX(products!$A$1:$G$49,MATCH(orders!$D395,products!$A$1:$A$49,0),MATCH(orders!L$1,products!$A$1:$G$1,0))</f>
        <v>3.8849999999999998</v>
      </c>
      <c r="M395" s="10">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_xlfn.XLOOKUP(C396,customers!A:A,customers!B:B,"Not Found")</f>
        <v>Randal Longfield</v>
      </c>
      <c r="G396" t="str">
        <f>IF(_xlfn.XLOOKUP(C396, customers!A:A, customers!C:C, "Not Found")=0,"",_xlfn.XLOOKUP(C396, customers!A:A, customers!C:C, "Not Found"))</f>
        <v>rlongfielday@bluehost.com</v>
      </c>
      <c r="H396" s="2" t="str">
        <f>_xlfn.XLOOKUP(C396, customers!A:A, customers!G:G, "Not Found")</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10">
        <f>INDEX(products!$A$1:$G$49,MATCH(orders!$D396,products!$A$1:$A$49,0),MATCH(orders!L$1,products!$A$1:$G$1,0))</f>
        <v>27.484999999999996</v>
      </c>
      <c r="M396" s="10">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_xlfn.XLOOKUP(C397,customers!A:A,customers!B:B,"Not Found")</f>
        <v>Gregorius Kislingbury</v>
      </c>
      <c r="G397" t="str">
        <f>IF(_xlfn.XLOOKUP(C397, customers!A:A, customers!C:C, "Not Found")=0,"",_xlfn.XLOOKUP(C397, customers!A:A, customers!C:C, "Not Found"))</f>
        <v>gkislingburyaz@samsung.com</v>
      </c>
      <c r="H397" s="2" t="str">
        <f>_xlfn.XLOOKUP(C397, customers!A:A, customers!G:G, "Not Found")</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10">
        <f>INDEX(products!$A$1:$G$49,MATCH(orders!$D397,products!$A$1:$A$49,0),MATCH(orders!L$1,products!$A$1:$G$1,0))</f>
        <v>7.77</v>
      </c>
      <c r="M397" s="10">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_xlfn.XLOOKUP(C398,customers!A:A,customers!B:B,"Not Found")</f>
        <v>Xenos Gibbons</v>
      </c>
      <c r="G398" t="str">
        <f>IF(_xlfn.XLOOKUP(C398, customers!A:A, customers!C:C, "Not Found")=0,"",_xlfn.XLOOKUP(C398, customers!A:A, customers!C:C, "Not Found"))</f>
        <v>xgibbonsb0@artisteer.com</v>
      </c>
      <c r="H398" s="2" t="str">
        <f>_xlfn.XLOOKUP(C398, customers!A:A, customers!G:G, "Not Found")</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10">
        <f>INDEX(products!$A$1:$G$49,MATCH(orders!$D398,products!$A$1:$A$49,0),MATCH(orders!L$1,products!$A$1:$G$1,0))</f>
        <v>7.77</v>
      </c>
      <c r="M398" s="10">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_xlfn.XLOOKUP(C399,customers!A:A,customers!B:B,"Not Found")</f>
        <v>Fleur Parres</v>
      </c>
      <c r="G399" t="str">
        <f>IF(_xlfn.XLOOKUP(C399, customers!A:A, customers!C:C, "Not Found")=0,"",_xlfn.XLOOKUP(C399, customers!A:A, customers!C:C, "Not Found"))</f>
        <v>fparresb1@imageshack.us</v>
      </c>
      <c r="H399" s="2" t="str">
        <f>_xlfn.XLOOKUP(C399, customers!A:A, customers!G:G, "Not Found")</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10">
        <f>INDEX(products!$A$1:$G$49,MATCH(orders!$D399,products!$A$1:$A$49,0),MATCH(orders!L$1,products!$A$1:$G$1,0))</f>
        <v>7.77</v>
      </c>
      <c r="M399" s="10">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_xlfn.XLOOKUP(C400,customers!A:A,customers!B:B,"Not Found")</f>
        <v>Gran Sibray</v>
      </c>
      <c r="G400" t="str">
        <f>IF(_xlfn.XLOOKUP(C400, customers!A:A, customers!C:C, "Not Found")=0,"",_xlfn.XLOOKUP(C400, customers!A:A, customers!C:C, "Not Found"))</f>
        <v>gsibrayb2@wsj.com</v>
      </c>
      <c r="H400" s="2" t="str">
        <f>_xlfn.XLOOKUP(C400, customers!A:A, customers!G:G, "Not Found")</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10">
        <f>INDEX(products!$A$1:$G$49,MATCH(orders!$D400,products!$A$1:$A$49,0),MATCH(orders!L$1,products!$A$1:$G$1,0))</f>
        <v>2.9849999999999999</v>
      </c>
      <c r="M400" s="10">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_xlfn.XLOOKUP(C401,customers!A:A,customers!B:B,"Not Found")</f>
        <v>Ingelbert Hotchkin</v>
      </c>
      <c r="G401" t="str">
        <f>IF(_xlfn.XLOOKUP(C401, customers!A:A, customers!C:C, "Not Found")=0,"",_xlfn.XLOOKUP(C401, customers!A:A, customers!C:C, "Not Found"))</f>
        <v>ihotchkinb3@mit.edu</v>
      </c>
      <c r="H401" s="2" t="str">
        <f>_xlfn.XLOOKUP(C401, customers!A:A, customers!G:G, "Not Found")</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10">
        <f>INDEX(products!$A$1:$G$49,MATCH(orders!$D401,products!$A$1:$A$49,0),MATCH(orders!L$1,products!$A$1:$G$1,0))</f>
        <v>27.945</v>
      </c>
      <c r="M401" s="10">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_xlfn.XLOOKUP(C402,customers!A:A,customers!B:B,"Not Found")</f>
        <v>Neely Broadberrie</v>
      </c>
      <c r="G402" t="str">
        <f>IF(_xlfn.XLOOKUP(C402, customers!A:A, customers!C:C, "Not Found")=0,"",_xlfn.XLOOKUP(C402, customers!A:A, customers!C:C, "Not Found"))</f>
        <v>nbroadberrieb4@gnu.org</v>
      </c>
      <c r="H402" s="2" t="str">
        <f>_xlfn.XLOOKUP(C402, customers!A:A, customers!G:G, "Not Found")</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10">
        <f>INDEX(products!$A$1:$G$49,MATCH(orders!$D402,products!$A$1:$A$49,0),MATCH(orders!L$1,products!$A$1:$G$1,0))</f>
        <v>15.85</v>
      </c>
      <c r="M402" s="10">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_xlfn.XLOOKUP(C403,customers!A:A,customers!B:B,"Not Found")</f>
        <v>Rutger Pithcock</v>
      </c>
      <c r="G403" t="str">
        <f>IF(_xlfn.XLOOKUP(C403, customers!A:A, customers!C:C, "Not Found")=0,"",_xlfn.XLOOKUP(C403, customers!A:A, customers!C:C, "Not Found"))</f>
        <v>rpithcockb5@yellowbook.com</v>
      </c>
      <c r="H403" s="2" t="str">
        <f>_xlfn.XLOOKUP(C403, customers!A:A, customers!G:G, "Not Found")</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10">
        <f>INDEX(products!$A$1:$G$49,MATCH(orders!$D403,products!$A$1:$A$49,0),MATCH(orders!L$1,products!$A$1:$G$1,0))</f>
        <v>4.3650000000000002</v>
      </c>
      <c r="M403" s="10">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_xlfn.XLOOKUP(C404,customers!A:A,customers!B:B,"Not Found")</f>
        <v>Gale Croysdale</v>
      </c>
      <c r="G404" t="str">
        <f>IF(_xlfn.XLOOKUP(C404, customers!A:A, customers!C:C, "Not Found")=0,"",_xlfn.XLOOKUP(C404, customers!A:A, customers!C:C, "Not Found"))</f>
        <v>gcroysdaleb6@nih.gov</v>
      </c>
      <c r="H404" s="2" t="str">
        <f>_xlfn.XLOOKUP(C404, customers!A:A, customers!G:G, "Not Found")</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10">
        <f>INDEX(products!$A$1:$G$49,MATCH(orders!$D404,products!$A$1:$A$49,0),MATCH(orders!L$1,products!$A$1:$G$1,0))</f>
        <v>8.9499999999999993</v>
      </c>
      <c r="M404" s="10">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_xlfn.XLOOKUP(C405,customers!A:A,customers!B:B,"Not Found")</f>
        <v>Benedetto Gozzett</v>
      </c>
      <c r="G405" t="str">
        <f>IF(_xlfn.XLOOKUP(C405, customers!A:A, customers!C:C, "Not Found")=0,"",_xlfn.XLOOKUP(C405, customers!A:A, customers!C:C, "Not Found"))</f>
        <v>bgozzettb7@github.com</v>
      </c>
      <c r="H405" s="2" t="str">
        <f>_xlfn.XLOOKUP(C405, customers!A:A, customers!G:G, "Not Found")</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10">
        <f>INDEX(products!$A$1:$G$49,MATCH(orders!$D405,products!$A$1:$A$49,0),MATCH(orders!L$1,products!$A$1:$G$1,0))</f>
        <v>4.7549999999999999</v>
      </c>
      <c r="M405" s="10">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_xlfn.XLOOKUP(C406,customers!A:A,customers!B:B,"Not Found")</f>
        <v>Tania Craggs</v>
      </c>
      <c r="G406" t="str">
        <f>IF(_xlfn.XLOOKUP(C406, customers!A:A, customers!C:C, "Not Found")=0,"",_xlfn.XLOOKUP(C406, customers!A:A, customers!C:C, "Not Found"))</f>
        <v>tcraggsb8@house.gov</v>
      </c>
      <c r="H406" s="2" t="str">
        <f>_xlfn.XLOOKUP(C406, customers!A:A, customers!G:G, "Not Found")</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10">
        <f>INDEX(products!$A$1:$G$49,MATCH(orders!$D406,products!$A$1:$A$49,0),MATCH(orders!L$1,products!$A$1:$G$1,0))</f>
        <v>9.9499999999999993</v>
      </c>
      <c r="M406" s="10">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_xlfn.XLOOKUP(C407,customers!A:A,customers!B:B,"Not Found")</f>
        <v>Leonie Cullrford</v>
      </c>
      <c r="G407" t="str">
        <f>IF(_xlfn.XLOOKUP(C407, customers!A:A, customers!C:C, "Not Found")=0,"",_xlfn.XLOOKUP(C407, customers!A:A, customers!C:C, "Not Found"))</f>
        <v>lcullrfordb9@xing.com</v>
      </c>
      <c r="H407" s="2" t="str">
        <f>_xlfn.XLOOKUP(C407, customers!A:A, customers!G:G, "Not Found")</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10">
        <f>INDEX(products!$A$1:$G$49,MATCH(orders!$D407,products!$A$1:$A$49,0),MATCH(orders!L$1,products!$A$1:$G$1,0))</f>
        <v>8.25</v>
      </c>
      <c r="M407" s="10">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_xlfn.XLOOKUP(C408,customers!A:A,customers!B:B,"Not Found")</f>
        <v>Auguste Rizon</v>
      </c>
      <c r="G408" t="str">
        <f>IF(_xlfn.XLOOKUP(C408, customers!A:A, customers!C:C, "Not Found")=0,"",_xlfn.XLOOKUP(C408, customers!A:A, customers!C:C, "Not Found"))</f>
        <v>arizonba@xing.com</v>
      </c>
      <c r="H408" s="2" t="str">
        <f>_xlfn.XLOOKUP(C408, customers!A:A, customers!G:G, "Not Found")</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10">
        <f>INDEX(products!$A$1:$G$49,MATCH(orders!$D408,products!$A$1:$A$49,0),MATCH(orders!L$1,products!$A$1:$G$1,0))</f>
        <v>13.75</v>
      </c>
      <c r="M408" s="10">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_xlfn.XLOOKUP(C409,customers!A:A,customers!B:B,"Not Found")</f>
        <v>Lorin Guerrazzi</v>
      </c>
      <c r="G409" t="str">
        <f>IF(_xlfn.XLOOKUP(C409, customers!A:A, customers!C:C, "Not Found")=0,"",_xlfn.XLOOKUP(C409, customers!A:A, customers!C:C, "Not Found"))</f>
        <v/>
      </c>
      <c r="H409" s="2" t="str">
        <f>_xlfn.XLOOKUP(C409, customers!A:A, customers!G:G, "Not Found")</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10">
        <f>INDEX(products!$A$1:$G$49,MATCH(orders!$D409,products!$A$1:$A$49,0),MATCH(orders!L$1,products!$A$1:$G$1,0))</f>
        <v>8.25</v>
      </c>
      <c r="M409" s="10">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_xlfn.XLOOKUP(C410,customers!A:A,customers!B:B,"Not Found")</f>
        <v>Felice Miell</v>
      </c>
      <c r="G410" t="str">
        <f>IF(_xlfn.XLOOKUP(C410, customers!A:A, customers!C:C, "Not Found")=0,"",_xlfn.XLOOKUP(C410, customers!A:A, customers!C:C, "Not Found"))</f>
        <v>fmiellbc@spiegel.de</v>
      </c>
      <c r="H410" s="2" t="str">
        <f>_xlfn.XLOOKUP(C410, customers!A:A, customers!G:G, "Not Found")</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10">
        <f>INDEX(products!$A$1:$G$49,MATCH(orders!$D410,products!$A$1:$A$49,0),MATCH(orders!L$1,products!$A$1:$G$1,0))</f>
        <v>25.874999999999996</v>
      </c>
      <c r="M410" s="10">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_xlfn.XLOOKUP(C411,customers!A:A,customers!B:B,"Not Found")</f>
        <v>Hamish Skeech</v>
      </c>
      <c r="G411" t="str">
        <f>IF(_xlfn.XLOOKUP(C411, customers!A:A, customers!C:C, "Not Found")=0,"",_xlfn.XLOOKUP(C411, customers!A:A, customers!C:C, "Not Found"))</f>
        <v/>
      </c>
      <c r="H411" s="2" t="str">
        <f>_xlfn.XLOOKUP(C411, customers!A:A, customers!G:G, "Not Found")</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10">
        <f>INDEX(products!$A$1:$G$49,MATCH(orders!$D411,products!$A$1:$A$49,0),MATCH(orders!L$1,products!$A$1:$G$1,0))</f>
        <v>15.85</v>
      </c>
      <c r="M411" s="10">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_xlfn.XLOOKUP(C412,customers!A:A,customers!B:B,"Not Found")</f>
        <v>Giordano Lorenzin</v>
      </c>
      <c r="G412" t="str">
        <f>IF(_xlfn.XLOOKUP(C412, customers!A:A, customers!C:C, "Not Found")=0,"",_xlfn.XLOOKUP(C412, customers!A:A, customers!C:C, "Not Found"))</f>
        <v/>
      </c>
      <c r="H412" s="2" t="str">
        <f>_xlfn.XLOOKUP(C412, customers!A:A, customers!G:G, "Not Found")</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10">
        <f>INDEX(products!$A$1:$G$49,MATCH(orders!$D412,products!$A$1:$A$49,0),MATCH(orders!L$1,products!$A$1:$G$1,0))</f>
        <v>3.8849999999999998</v>
      </c>
      <c r="M412" s="10">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_xlfn.XLOOKUP(C413,customers!A:A,customers!B:B,"Not Found")</f>
        <v>Harwilll Bishell</v>
      </c>
      <c r="G413" t="str">
        <f>IF(_xlfn.XLOOKUP(C413, customers!A:A, customers!C:C, "Not Found")=0,"",_xlfn.XLOOKUP(C413, customers!A:A, customers!C:C, "Not Found"))</f>
        <v/>
      </c>
      <c r="H413" s="2" t="str">
        <f>_xlfn.XLOOKUP(C413, customers!A:A, customers!G:G, "Not Found")</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10">
        <f>INDEX(products!$A$1:$G$49,MATCH(orders!$D413,products!$A$1:$A$49,0),MATCH(orders!L$1,products!$A$1:$G$1,0))</f>
        <v>14.55</v>
      </c>
      <c r="M413" s="10">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_xlfn.XLOOKUP(C414,customers!A:A,customers!B:B,"Not Found")</f>
        <v>Freeland Missenden</v>
      </c>
      <c r="G414" t="str">
        <f>IF(_xlfn.XLOOKUP(C414, customers!A:A, customers!C:C, "Not Found")=0,"",_xlfn.XLOOKUP(C414, customers!A:A, customers!C:C, "Not Found"))</f>
        <v/>
      </c>
      <c r="H414" s="2" t="str">
        <f>_xlfn.XLOOKUP(C414, customers!A:A, customers!G:G, "Not Found")</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10">
        <f>INDEX(products!$A$1:$G$49,MATCH(orders!$D414,products!$A$1:$A$49,0),MATCH(orders!L$1,products!$A$1:$G$1,0))</f>
        <v>11.25</v>
      </c>
      <c r="M414" s="10">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_xlfn.XLOOKUP(C415,customers!A:A,customers!B:B,"Not Found")</f>
        <v>Waylan Springall</v>
      </c>
      <c r="G415" t="str">
        <f>IF(_xlfn.XLOOKUP(C415, customers!A:A, customers!C:C, "Not Found")=0,"",_xlfn.XLOOKUP(C415, customers!A:A, customers!C:C, "Not Found"))</f>
        <v>wspringallbh@jugem.jp</v>
      </c>
      <c r="H415" s="2" t="str">
        <f>_xlfn.XLOOKUP(C415, customers!A:A, customers!G:G, "Not Found")</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10">
        <f>INDEX(products!$A$1:$G$49,MATCH(orders!$D415,products!$A$1:$A$49,0),MATCH(orders!L$1,products!$A$1:$G$1,0))</f>
        <v>36.454999999999998</v>
      </c>
      <c r="M415" s="10">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_xlfn.XLOOKUP(C416,customers!A:A,customers!B:B,"Not Found")</f>
        <v>Kiri Avramow</v>
      </c>
      <c r="G416" t="str">
        <f>IF(_xlfn.XLOOKUP(C416, customers!A:A, customers!C:C, "Not Found")=0,"",_xlfn.XLOOKUP(C416, customers!A:A, customers!C:C, "Not Found"))</f>
        <v/>
      </c>
      <c r="H416" s="2" t="str">
        <f>_xlfn.XLOOKUP(C416, customers!A:A, customers!G:G, "Not Found")</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10">
        <f>INDEX(products!$A$1:$G$49,MATCH(orders!$D416,products!$A$1:$A$49,0),MATCH(orders!L$1,products!$A$1:$G$1,0))</f>
        <v>3.5849999999999995</v>
      </c>
      <c r="M416" s="10">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_xlfn.XLOOKUP(C417,customers!A:A,customers!B:B,"Not Found")</f>
        <v>Gregg Hawkyens</v>
      </c>
      <c r="G417" t="str">
        <f>IF(_xlfn.XLOOKUP(C417, customers!A:A, customers!C:C, "Not Found")=0,"",_xlfn.XLOOKUP(C417, customers!A:A, customers!C:C, "Not Found"))</f>
        <v>ghawkyensbj@census.gov</v>
      </c>
      <c r="H417" s="2" t="str">
        <f>_xlfn.XLOOKUP(C417, customers!A:A, customers!G:G, "Not Found")</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10">
        <f>INDEX(products!$A$1:$G$49,MATCH(orders!$D417,products!$A$1:$A$49,0),MATCH(orders!L$1,products!$A$1:$G$1,0))</f>
        <v>2.9849999999999999</v>
      </c>
      <c r="M417" s="10">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_xlfn.XLOOKUP(C418,customers!A:A,customers!B:B,"Not Found")</f>
        <v>Reggis Pracy</v>
      </c>
      <c r="G418" t="str">
        <f>IF(_xlfn.XLOOKUP(C418, customers!A:A, customers!C:C, "Not Found")=0,"",_xlfn.XLOOKUP(C418, customers!A:A, customers!C:C, "Not Found"))</f>
        <v/>
      </c>
      <c r="H418" s="2" t="str">
        <f>_xlfn.XLOOKUP(C418, customers!A:A, customers!G:G, "Not Found")</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10">
        <f>INDEX(products!$A$1:$G$49,MATCH(orders!$D418,products!$A$1:$A$49,0),MATCH(orders!L$1,products!$A$1:$G$1,0))</f>
        <v>7.77</v>
      </c>
      <c r="M418" s="10">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_xlfn.XLOOKUP(C419,customers!A:A,customers!B:B,"Not Found")</f>
        <v>Paula Denis</v>
      </c>
      <c r="G419" t="str">
        <f>IF(_xlfn.XLOOKUP(C419, customers!A:A, customers!C:C, "Not Found")=0,"",_xlfn.XLOOKUP(C419, customers!A:A, customers!C:C, "Not Found"))</f>
        <v/>
      </c>
      <c r="H419" s="2" t="str">
        <f>_xlfn.XLOOKUP(C419, customers!A:A, customers!G:G, "Not Found")</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10">
        <f>INDEX(products!$A$1:$G$49,MATCH(orders!$D419,products!$A$1:$A$49,0),MATCH(orders!L$1,products!$A$1:$G$1,0))</f>
        <v>29.784999999999997</v>
      </c>
      <c r="M419" s="10">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_xlfn.XLOOKUP(C420,customers!A:A,customers!B:B,"Not Found")</f>
        <v>Broderick McGilvra</v>
      </c>
      <c r="G420" t="str">
        <f>IF(_xlfn.XLOOKUP(C420, customers!A:A, customers!C:C, "Not Found")=0,"",_xlfn.XLOOKUP(C420, customers!A:A, customers!C:C, "Not Found"))</f>
        <v>bmcgilvrabm@so-net.ne.jp</v>
      </c>
      <c r="H420" s="2" t="str">
        <f>_xlfn.XLOOKUP(C420, customers!A:A, customers!G:G, "Not Found")</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10">
        <f>INDEX(products!$A$1:$G$49,MATCH(orders!$D420,products!$A$1:$A$49,0),MATCH(orders!L$1,products!$A$1:$G$1,0))</f>
        <v>29.784999999999997</v>
      </c>
      <c r="M420" s="10">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_xlfn.XLOOKUP(C421,customers!A:A,customers!B:B,"Not Found")</f>
        <v>Annabella Danzey</v>
      </c>
      <c r="G421" t="str">
        <f>IF(_xlfn.XLOOKUP(C421, customers!A:A, customers!C:C, "Not Found")=0,"",_xlfn.XLOOKUP(C421, customers!A:A, customers!C:C, "Not Found"))</f>
        <v>adanzeybn@github.com</v>
      </c>
      <c r="H421" s="2" t="str">
        <f>_xlfn.XLOOKUP(C421, customers!A:A, customers!G:G, "Not Found")</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10">
        <f>INDEX(products!$A$1:$G$49,MATCH(orders!$D421,products!$A$1:$A$49,0),MATCH(orders!L$1,products!$A$1:$G$1,0))</f>
        <v>8.73</v>
      </c>
      <c r="M421" s="10">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_xlfn.XLOOKUP(C422,customers!A:A,customers!B:B,"Not Found")</f>
        <v>Terri Farra</v>
      </c>
      <c r="G422" t="str">
        <f>IF(_xlfn.XLOOKUP(C422, customers!A:A, customers!C:C, "Not Found")=0,"",_xlfn.XLOOKUP(C422, customers!A:A, customers!C:C, "Not Found"))</f>
        <v>tfarraac@behance.net</v>
      </c>
      <c r="H422" s="2" t="str">
        <f>_xlfn.XLOOKUP(C422, customers!A:A, customers!G:G, "Not Found")</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10">
        <f>INDEX(products!$A$1:$G$49,MATCH(orders!$D422,products!$A$1:$A$49,0),MATCH(orders!L$1,products!$A$1:$G$1,0))</f>
        <v>7.77</v>
      </c>
      <c r="M422" s="10">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_xlfn.XLOOKUP(C423,customers!A:A,customers!B:B,"Not Found")</f>
        <v>Terri Farra</v>
      </c>
      <c r="G423" t="str">
        <f>IF(_xlfn.XLOOKUP(C423, customers!A:A, customers!C:C, "Not Found")=0,"",_xlfn.XLOOKUP(C423, customers!A:A, customers!C:C, "Not Found"))</f>
        <v>tfarraac@behance.net</v>
      </c>
      <c r="H423" s="2" t="str">
        <f>_xlfn.XLOOKUP(C423, customers!A:A, customers!G:G, "Not Found")</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10">
        <f>INDEX(products!$A$1:$G$49,MATCH(orders!$D423,products!$A$1:$A$49,0),MATCH(orders!L$1,products!$A$1:$G$1,0))</f>
        <v>22.884999999999998</v>
      </c>
      <c r="M423" s="10">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_xlfn.XLOOKUP(C424,customers!A:A,customers!B:B,"Not Found")</f>
        <v>Nevins Glowacz</v>
      </c>
      <c r="G424" t="str">
        <f>IF(_xlfn.XLOOKUP(C424, customers!A:A, customers!C:C, "Not Found")=0,"",_xlfn.XLOOKUP(C424, customers!A:A, customers!C:C, "Not Found"))</f>
        <v/>
      </c>
      <c r="H424" s="2" t="str">
        <f>_xlfn.XLOOKUP(C424, customers!A:A, customers!G:G, "Not Found")</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10">
        <f>INDEX(products!$A$1:$G$49,MATCH(orders!$D424,products!$A$1:$A$49,0),MATCH(orders!L$1,products!$A$1:$G$1,0))</f>
        <v>5.97</v>
      </c>
      <c r="M424" s="10">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_xlfn.XLOOKUP(C425,customers!A:A,customers!B:B,"Not Found")</f>
        <v>Adelice Isabell</v>
      </c>
      <c r="G425" t="str">
        <f>IF(_xlfn.XLOOKUP(C425, customers!A:A, customers!C:C, "Not Found")=0,"",_xlfn.XLOOKUP(C425, customers!A:A, customers!C:C, "Not Found"))</f>
        <v/>
      </c>
      <c r="H425" s="2" t="str">
        <f>_xlfn.XLOOKUP(C425, customers!A:A, customers!G:G, "Not Found")</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10">
        <f>INDEX(products!$A$1:$G$49,MATCH(orders!$D425,products!$A$1:$A$49,0),MATCH(orders!L$1,products!$A$1:$G$1,0))</f>
        <v>5.97</v>
      </c>
      <c r="M425" s="10">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_xlfn.XLOOKUP(C426,customers!A:A,customers!B:B,"Not Found")</f>
        <v>Yulma Dombrell</v>
      </c>
      <c r="G426" t="str">
        <f>IF(_xlfn.XLOOKUP(C426, customers!A:A, customers!C:C, "Not Found")=0,"",_xlfn.XLOOKUP(C426, customers!A:A, customers!C:C, "Not Found"))</f>
        <v>ydombrellbs@dedecms.com</v>
      </c>
      <c r="H426" s="2" t="str">
        <f>_xlfn.XLOOKUP(C426, customers!A:A, customers!G:G, "Not Found")</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10">
        <f>INDEX(products!$A$1:$G$49,MATCH(orders!$D426,products!$A$1:$A$49,0),MATCH(orders!L$1,products!$A$1:$G$1,0))</f>
        <v>8.91</v>
      </c>
      <c r="M426" s="10">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_xlfn.XLOOKUP(C427,customers!A:A,customers!B:B,"Not Found")</f>
        <v>Alric Darth</v>
      </c>
      <c r="G427" t="str">
        <f>IF(_xlfn.XLOOKUP(C427, customers!A:A, customers!C:C, "Not Found")=0,"",_xlfn.XLOOKUP(C427, customers!A:A, customers!C:C, "Not Found"))</f>
        <v>adarthbt@t.co</v>
      </c>
      <c r="H427" s="2" t="str">
        <f>_xlfn.XLOOKUP(C427, customers!A:A, customers!G:G, "Not Found")</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10">
        <f>INDEX(products!$A$1:$G$49,MATCH(orders!$D427,products!$A$1:$A$49,0),MATCH(orders!L$1,products!$A$1:$G$1,0))</f>
        <v>8.9499999999999993</v>
      </c>
      <c r="M427" s="10">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_xlfn.XLOOKUP(C428,customers!A:A,customers!B:B,"Not Found")</f>
        <v>Manuel Darrigoe</v>
      </c>
      <c r="G428" t="str">
        <f>IF(_xlfn.XLOOKUP(C428, customers!A:A, customers!C:C, "Not Found")=0,"",_xlfn.XLOOKUP(C428, customers!A:A, customers!C:C, "Not Found"))</f>
        <v>mdarrigoebu@hud.gov</v>
      </c>
      <c r="H428" s="2" t="str">
        <f>_xlfn.XLOOKUP(C428, customers!A:A, customers!G:G, "Not Found")</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10">
        <f>INDEX(products!$A$1:$G$49,MATCH(orders!$D428,products!$A$1:$A$49,0),MATCH(orders!L$1,products!$A$1:$G$1,0))</f>
        <v>3.5849999999999995</v>
      </c>
      <c r="M428" s="10">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_xlfn.XLOOKUP(C429,customers!A:A,customers!B:B,"Not Found")</f>
        <v>Kynthia Berick</v>
      </c>
      <c r="G429" t="str">
        <f>IF(_xlfn.XLOOKUP(C429, customers!A:A, customers!C:C, "Not Found")=0,"",_xlfn.XLOOKUP(C429, customers!A:A, customers!C:C, "Not Found"))</f>
        <v/>
      </c>
      <c r="H429" s="2" t="str">
        <f>_xlfn.XLOOKUP(C429, customers!A:A, customers!G:G, "Not Found")</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10">
        <f>INDEX(products!$A$1:$G$49,MATCH(orders!$D429,products!$A$1:$A$49,0),MATCH(orders!L$1,products!$A$1:$G$1,0))</f>
        <v>25.874999999999996</v>
      </c>
      <c r="M429" s="10">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_xlfn.XLOOKUP(C430,customers!A:A,customers!B:B,"Not Found")</f>
        <v>Minetta Ackrill</v>
      </c>
      <c r="G430" t="str">
        <f>IF(_xlfn.XLOOKUP(C430, customers!A:A, customers!C:C, "Not Found")=0,"",_xlfn.XLOOKUP(C430, customers!A:A, customers!C:C, "Not Found"))</f>
        <v>mackrillbw@bandcamp.com</v>
      </c>
      <c r="H430" s="2" t="str">
        <f>_xlfn.XLOOKUP(C430, customers!A:A, customers!G:G, "Not Found")</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10">
        <f>INDEX(products!$A$1:$G$49,MATCH(orders!$D430,products!$A$1:$A$49,0),MATCH(orders!L$1,products!$A$1:$G$1,0))</f>
        <v>11.95</v>
      </c>
      <c r="M430" s="10">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_xlfn.XLOOKUP(C431,customers!A:A,customers!B:B,"Not Found")</f>
        <v>Terri Farra</v>
      </c>
      <c r="G431" t="str">
        <f>IF(_xlfn.XLOOKUP(C431, customers!A:A, customers!C:C, "Not Found")=0,"",_xlfn.XLOOKUP(C431, customers!A:A, customers!C:C, "Not Found"))</f>
        <v>tfarraac@behance.net</v>
      </c>
      <c r="H431" s="2" t="str">
        <f>_xlfn.XLOOKUP(C431, customers!A:A, customers!G:G, "Not Found")</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10">
        <f>INDEX(products!$A$1:$G$49,MATCH(orders!$D431,products!$A$1:$A$49,0),MATCH(orders!L$1,products!$A$1:$G$1,0))</f>
        <v>12.95</v>
      </c>
      <c r="M431" s="10">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_xlfn.XLOOKUP(C432,customers!A:A,customers!B:B,"Not Found")</f>
        <v>Melosa Kippen</v>
      </c>
      <c r="G432" t="str">
        <f>IF(_xlfn.XLOOKUP(C432, customers!A:A, customers!C:C, "Not Found")=0,"",_xlfn.XLOOKUP(C432, customers!A:A, customers!C:C, "Not Found"))</f>
        <v>mkippenby@dion.ne.jp</v>
      </c>
      <c r="H432" s="2" t="str">
        <f>_xlfn.XLOOKUP(C432, customers!A:A, customers!G:G, "Not Found")</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10">
        <f>INDEX(products!$A$1:$G$49,MATCH(orders!$D432,products!$A$1:$A$49,0),MATCH(orders!L$1,products!$A$1:$G$1,0))</f>
        <v>2.6849999999999996</v>
      </c>
      <c r="M432" s="10">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_xlfn.XLOOKUP(C433,customers!A:A,customers!B:B,"Not Found")</f>
        <v>Witty Ranson</v>
      </c>
      <c r="G433" t="str">
        <f>IF(_xlfn.XLOOKUP(C433, customers!A:A, customers!C:C, "Not Found")=0,"",_xlfn.XLOOKUP(C433, customers!A:A, customers!C:C, "Not Found"))</f>
        <v>wransonbz@ted.com</v>
      </c>
      <c r="H433" s="2" t="str">
        <f>_xlfn.XLOOKUP(C433, customers!A:A, customers!G:G, "Not Found")</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10">
        <f>INDEX(products!$A$1:$G$49,MATCH(orders!$D433,products!$A$1:$A$49,0),MATCH(orders!L$1,products!$A$1:$G$1,0))</f>
        <v>27.945</v>
      </c>
      <c r="M433" s="10">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_xlfn.XLOOKUP(C434,customers!A:A,customers!B:B,"Not Found")</f>
        <v>Rod Gowdie</v>
      </c>
      <c r="G434" t="str">
        <f>IF(_xlfn.XLOOKUP(C434, customers!A:A, customers!C:C, "Not Found")=0,"",_xlfn.XLOOKUP(C434, customers!A:A, customers!C:C, "Not Found"))</f>
        <v/>
      </c>
      <c r="H434" s="2" t="str">
        <f>_xlfn.XLOOKUP(C434, customers!A:A, customers!G:G, "Not Found")</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10">
        <f>INDEX(products!$A$1:$G$49,MATCH(orders!$D434,products!$A$1:$A$49,0),MATCH(orders!L$1,products!$A$1:$G$1,0))</f>
        <v>11.25</v>
      </c>
      <c r="M434" s="10">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_xlfn.XLOOKUP(C435,customers!A:A,customers!B:B,"Not Found")</f>
        <v>Lemuel Rignold</v>
      </c>
      <c r="G435" t="str">
        <f>IF(_xlfn.XLOOKUP(C435, customers!A:A, customers!C:C, "Not Found")=0,"",_xlfn.XLOOKUP(C435, customers!A:A, customers!C:C, "Not Found"))</f>
        <v>lrignoldc1@miibeian.gov.cn</v>
      </c>
      <c r="H435" s="2" t="str">
        <f>_xlfn.XLOOKUP(C435, customers!A:A, customers!G:G, "Not Found")</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10">
        <f>INDEX(products!$A$1:$G$49,MATCH(orders!$D435,products!$A$1:$A$49,0),MATCH(orders!L$1,products!$A$1:$G$1,0))</f>
        <v>33.464999999999996</v>
      </c>
      <c r="M435" s="10">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_xlfn.XLOOKUP(C436,customers!A:A,customers!B:B,"Not Found")</f>
        <v>Nevsa Fields</v>
      </c>
      <c r="G436" t="str">
        <f>IF(_xlfn.XLOOKUP(C436, customers!A:A, customers!C:C, "Not Found")=0,"",_xlfn.XLOOKUP(C436, customers!A:A, customers!C:C, "Not Found"))</f>
        <v/>
      </c>
      <c r="H436" s="2" t="str">
        <f>_xlfn.XLOOKUP(C436, customers!A:A, customers!G:G, "Not Found")</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10">
        <f>INDEX(products!$A$1:$G$49,MATCH(orders!$D436,products!$A$1:$A$49,0),MATCH(orders!L$1,products!$A$1:$G$1,0))</f>
        <v>11.25</v>
      </c>
      <c r="M436" s="10">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_xlfn.XLOOKUP(C437,customers!A:A,customers!B:B,"Not Found")</f>
        <v>Chance Rowthorn</v>
      </c>
      <c r="G437" t="str">
        <f>IF(_xlfn.XLOOKUP(C437, customers!A:A, customers!C:C, "Not Found")=0,"",_xlfn.XLOOKUP(C437, customers!A:A, customers!C:C, "Not Found"))</f>
        <v>crowthornc3@msn.com</v>
      </c>
      <c r="H437" s="2" t="str">
        <f>_xlfn.XLOOKUP(C437, customers!A:A, customers!G:G, "Not Found")</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10">
        <f>INDEX(products!$A$1:$G$49,MATCH(orders!$D437,products!$A$1:$A$49,0),MATCH(orders!L$1,products!$A$1:$G$1,0))</f>
        <v>8.25</v>
      </c>
      <c r="M437" s="10">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_xlfn.XLOOKUP(C438,customers!A:A,customers!B:B,"Not Found")</f>
        <v>Orly Ryland</v>
      </c>
      <c r="G438" t="str">
        <f>IF(_xlfn.XLOOKUP(C438, customers!A:A, customers!C:C, "Not Found")=0,"",_xlfn.XLOOKUP(C438, customers!A:A, customers!C:C, "Not Found"))</f>
        <v>orylandc4@deviantart.com</v>
      </c>
      <c r="H438" s="2" t="str">
        <f>_xlfn.XLOOKUP(C438, customers!A:A, customers!G:G, "Not Found")</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10">
        <f>INDEX(products!$A$1:$G$49,MATCH(orders!$D438,products!$A$1:$A$49,0),MATCH(orders!L$1,products!$A$1:$G$1,0))</f>
        <v>4.7549999999999999</v>
      </c>
      <c r="M438" s="10">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_xlfn.XLOOKUP(C439,customers!A:A,customers!B:B,"Not Found")</f>
        <v>Willabella Abramski</v>
      </c>
      <c r="G439" t="str">
        <f>IF(_xlfn.XLOOKUP(C439, customers!A:A, customers!C:C, "Not Found")=0,"",_xlfn.XLOOKUP(C439, customers!A:A, customers!C:C, "Not Found"))</f>
        <v/>
      </c>
      <c r="H439" s="2" t="str">
        <f>_xlfn.XLOOKUP(C439, customers!A:A, customers!G:G, "Not Found")</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10">
        <f>INDEX(products!$A$1:$G$49,MATCH(orders!$D439,products!$A$1:$A$49,0),MATCH(orders!L$1,products!$A$1:$G$1,0))</f>
        <v>29.784999999999997</v>
      </c>
      <c r="M439" s="10">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_xlfn.XLOOKUP(C440,customers!A:A,customers!B:B,"Not Found")</f>
        <v>Morgen Seson</v>
      </c>
      <c r="G440" t="str">
        <f>IF(_xlfn.XLOOKUP(C440, customers!A:A, customers!C:C, "Not Found")=0,"",_xlfn.XLOOKUP(C440, customers!A:A, customers!C:C, "Not Found"))</f>
        <v>msesonck@census.gov</v>
      </c>
      <c r="H440" s="2" t="str">
        <f>_xlfn.XLOOKUP(C440, customers!A:A, customers!G:G, "Not Found")</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10">
        <f>INDEX(products!$A$1:$G$49,MATCH(orders!$D440,products!$A$1:$A$49,0),MATCH(orders!L$1,products!$A$1:$G$1,0))</f>
        <v>7.77</v>
      </c>
      <c r="M440" s="10">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_xlfn.XLOOKUP(C441,customers!A:A,customers!B:B,"Not Found")</f>
        <v>Chickie Ragless</v>
      </c>
      <c r="G441" t="str">
        <f>IF(_xlfn.XLOOKUP(C441, customers!A:A, customers!C:C, "Not Found")=0,"",_xlfn.XLOOKUP(C441, customers!A:A, customers!C:C, "Not Found"))</f>
        <v>craglessc7@webmd.com</v>
      </c>
      <c r="H441" s="2" t="str">
        <f>_xlfn.XLOOKUP(C441, customers!A:A, customers!G:G, "Not Found")</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10">
        <f>INDEX(products!$A$1:$G$49,MATCH(orders!$D441,products!$A$1:$A$49,0),MATCH(orders!L$1,products!$A$1:$G$1,0))</f>
        <v>8.91</v>
      </c>
      <c r="M441" s="10">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_xlfn.XLOOKUP(C442,customers!A:A,customers!B:B,"Not Found")</f>
        <v>Freda Hollows</v>
      </c>
      <c r="G442" t="str">
        <f>IF(_xlfn.XLOOKUP(C442, customers!A:A, customers!C:C, "Not Found")=0,"",_xlfn.XLOOKUP(C442, customers!A:A, customers!C:C, "Not Found"))</f>
        <v>fhollowsc8@blogtalkradio.com</v>
      </c>
      <c r="H442" s="2" t="str">
        <f>_xlfn.XLOOKUP(C442, customers!A:A, customers!G:G, "Not Found")</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10">
        <f>INDEX(products!$A$1:$G$49,MATCH(orders!$D442,products!$A$1:$A$49,0),MATCH(orders!L$1,products!$A$1:$G$1,0))</f>
        <v>25.874999999999996</v>
      </c>
      <c r="M442" s="10">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_xlfn.XLOOKUP(C443,customers!A:A,customers!B:B,"Not Found")</f>
        <v>Livy Lathleiff</v>
      </c>
      <c r="G443" t="str">
        <f>IF(_xlfn.XLOOKUP(C443, customers!A:A, customers!C:C, "Not Found")=0,"",_xlfn.XLOOKUP(C443, customers!A:A, customers!C:C, "Not Found"))</f>
        <v>llathleiffc9@nationalgeographic.com</v>
      </c>
      <c r="H443" s="2" t="str">
        <f>_xlfn.XLOOKUP(C443, customers!A:A, customers!G:G, "Not Found")</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10">
        <f>INDEX(products!$A$1:$G$49,MATCH(orders!$D443,products!$A$1:$A$49,0),MATCH(orders!L$1,products!$A$1:$G$1,0))</f>
        <v>12.15</v>
      </c>
      <c r="M443" s="10">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_xlfn.XLOOKUP(C444,customers!A:A,customers!B:B,"Not Found")</f>
        <v>Koralle Heads</v>
      </c>
      <c r="G444" t="str">
        <f>IF(_xlfn.XLOOKUP(C444, customers!A:A, customers!C:C, "Not Found")=0,"",_xlfn.XLOOKUP(C444, customers!A:A, customers!C:C, "Not Found"))</f>
        <v>kheadsca@jalbum.net</v>
      </c>
      <c r="H444" s="2" t="str">
        <f>_xlfn.XLOOKUP(C444, customers!A:A, customers!G:G, "Not Found")</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10">
        <f>INDEX(products!$A$1:$G$49,MATCH(orders!$D444,products!$A$1:$A$49,0),MATCH(orders!L$1,products!$A$1:$G$1,0))</f>
        <v>7.169999999999999</v>
      </c>
      <c r="M444" s="10">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_xlfn.XLOOKUP(C445,customers!A:A,customers!B:B,"Not Found")</f>
        <v>Theo Bowne</v>
      </c>
      <c r="G445" t="str">
        <f>IF(_xlfn.XLOOKUP(C445, customers!A:A, customers!C:C, "Not Found")=0,"",_xlfn.XLOOKUP(C445, customers!A:A, customers!C:C, "Not Found"))</f>
        <v>tbownecb@unicef.org</v>
      </c>
      <c r="H445" s="2" t="str">
        <f>_xlfn.XLOOKUP(C445, customers!A:A, customers!G:G, "Not Found")</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10">
        <f>INDEX(products!$A$1:$G$49,MATCH(orders!$D445,products!$A$1:$A$49,0),MATCH(orders!L$1,products!$A$1:$G$1,0))</f>
        <v>4.4550000000000001</v>
      </c>
      <c r="M445" s="10">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_xlfn.XLOOKUP(C446,customers!A:A,customers!B:B,"Not Found")</f>
        <v>Rasia Jacquemard</v>
      </c>
      <c r="G446" t="str">
        <f>IF(_xlfn.XLOOKUP(C446, customers!A:A, customers!C:C, "Not Found")=0,"",_xlfn.XLOOKUP(C446, customers!A:A, customers!C:C, "Not Found"))</f>
        <v>rjacquemardcc@acquirethisname.com</v>
      </c>
      <c r="H446" s="2" t="str">
        <f>_xlfn.XLOOKUP(C446, customers!A:A, customers!G:G, "Not Found")</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10">
        <f>INDEX(products!$A$1:$G$49,MATCH(orders!$D446,products!$A$1:$A$49,0),MATCH(orders!L$1,products!$A$1:$G$1,0))</f>
        <v>4.125</v>
      </c>
      <c r="M446" s="10">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_xlfn.XLOOKUP(C447,customers!A:A,customers!B:B,"Not Found")</f>
        <v>Kizzie Warman</v>
      </c>
      <c r="G447" t="str">
        <f>IF(_xlfn.XLOOKUP(C447, customers!A:A, customers!C:C, "Not Found")=0,"",_xlfn.XLOOKUP(C447, customers!A:A, customers!C:C, "Not Found"))</f>
        <v>kwarmancd@printfriendly.com</v>
      </c>
      <c r="H447" s="2" t="str">
        <f>_xlfn.XLOOKUP(C447, customers!A:A, customers!G:G, "Not Found")</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10">
        <f>INDEX(products!$A$1:$G$49,MATCH(orders!$D447,products!$A$1:$A$49,0),MATCH(orders!L$1,products!$A$1:$G$1,0))</f>
        <v>33.464999999999996</v>
      </c>
      <c r="M447" s="10">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_xlfn.XLOOKUP(C448,customers!A:A,customers!B:B,"Not Found")</f>
        <v>Wain Cholomin</v>
      </c>
      <c r="G448" t="str">
        <f>IF(_xlfn.XLOOKUP(C448, customers!A:A, customers!C:C, "Not Found")=0,"",_xlfn.XLOOKUP(C448, customers!A:A, customers!C:C, "Not Found"))</f>
        <v>wcholomince@about.com</v>
      </c>
      <c r="H448" s="2" t="str">
        <f>_xlfn.XLOOKUP(C448, customers!A:A, customers!G:G, "Not Found")</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10">
        <f>INDEX(products!$A$1:$G$49,MATCH(orders!$D448,products!$A$1:$A$49,0),MATCH(orders!L$1,products!$A$1:$G$1,0))</f>
        <v>8.73</v>
      </c>
      <c r="M448" s="10">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_xlfn.XLOOKUP(C449,customers!A:A,customers!B:B,"Not Found")</f>
        <v>Arleen Braidman</v>
      </c>
      <c r="G449" t="str">
        <f>IF(_xlfn.XLOOKUP(C449, customers!A:A, customers!C:C, "Not Found")=0,"",_xlfn.XLOOKUP(C449, customers!A:A, customers!C:C, "Not Found"))</f>
        <v>abraidmancf@census.gov</v>
      </c>
      <c r="H449" s="2" t="str">
        <f>_xlfn.XLOOKUP(C449, customers!A:A, customers!G:G, "Not Found")</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10">
        <f>INDEX(products!$A$1:$G$49,MATCH(orders!$D449,products!$A$1:$A$49,0),MATCH(orders!L$1,products!$A$1:$G$1,0))</f>
        <v>5.97</v>
      </c>
      <c r="M449" s="10">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_xlfn.XLOOKUP(C450,customers!A:A,customers!B:B,"Not Found")</f>
        <v>Pru Durban</v>
      </c>
      <c r="G450" t="str">
        <f>IF(_xlfn.XLOOKUP(C450, customers!A:A, customers!C:C, "Not Found")=0,"",_xlfn.XLOOKUP(C450, customers!A:A, customers!C:C, "Not Found"))</f>
        <v>pdurbancg@symantec.com</v>
      </c>
      <c r="H450" s="2" t="str">
        <f>_xlfn.XLOOKUP(C450, customers!A:A, customers!G:G, "Not Found")</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10">
        <f>INDEX(products!$A$1:$G$49,MATCH(orders!$D450,products!$A$1:$A$49,0),MATCH(orders!L$1,products!$A$1:$G$1,0))</f>
        <v>7.169999999999999</v>
      </c>
      <c r="M450" s="10">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_xlfn.XLOOKUP(C451,customers!A:A,customers!B:B,"Not Found")</f>
        <v>Antone Harrold</v>
      </c>
      <c r="G451" t="str">
        <f>IF(_xlfn.XLOOKUP(C451, customers!A:A, customers!C:C, "Not Found")=0,"",_xlfn.XLOOKUP(C451, customers!A:A, customers!C:C, "Not Found"))</f>
        <v>aharroldch@miibeian.gov.cn</v>
      </c>
      <c r="H451" s="2" t="str">
        <f>_xlfn.XLOOKUP(C451, customers!A:A, customers!G:G, "Not Found")</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10">
        <f>INDEX(products!$A$1:$G$49,MATCH(orders!$D451,products!$A$1:$A$49,0),MATCH(orders!L$1,products!$A$1:$G$1,0))</f>
        <v>2.6849999999999996</v>
      </c>
      <c r="M451" s="10">
        <f t="shared" ref="M451:M514" si="21">L451*E451</f>
        <v>5.3699999999999992</v>
      </c>
      <c r="N451" t="str">
        <f t="shared" ref="N451:N514" si="22">IF(I451="Rob","Robusta", IF(I451 = "Exc","Excelsa", IF(I451="Ara","Arabica", IF(I451="Lib","Liberica",""))))</f>
        <v>Robusta</v>
      </c>
      <c r="O451" t="str">
        <f t="shared" ref="O451:O514" si="23">IF(J451="M","Medium", IF(J451 ="L","Light",IF(J451="D","Dark","")))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_xlfn.XLOOKUP(C452,customers!A:A,customers!B:B,"Not Found")</f>
        <v>Sim Pamphilon</v>
      </c>
      <c r="G452" t="str">
        <f>IF(_xlfn.XLOOKUP(C452, customers!A:A, customers!C:C, "Not Found")=0,"",_xlfn.XLOOKUP(C452, customers!A:A, customers!C:C, "Not Found"))</f>
        <v>spamphilonci@mlb.com</v>
      </c>
      <c r="H452" s="2" t="str">
        <f>_xlfn.XLOOKUP(C452, customers!A:A, customers!G:G, "Not Found")</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10">
        <f>INDEX(products!$A$1:$G$49,MATCH(orders!$D452,products!$A$1:$A$49,0),MATCH(orders!L$1,products!$A$1:$G$1,0))</f>
        <v>4.7549999999999999</v>
      </c>
      <c r="M452" s="10">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_xlfn.XLOOKUP(C453,customers!A:A,customers!B:B,"Not Found")</f>
        <v>Mohandis Spurden</v>
      </c>
      <c r="G453" t="str">
        <f>IF(_xlfn.XLOOKUP(C453, customers!A:A, customers!C:C, "Not Found")=0,"",_xlfn.XLOOKUP(C453, customers!A:A, customers!C:C, "Not Found"))</f>
        <v>mspurdencj@exblog.jp</v>
      </c>
      <c r="H453" s="2" t="str">
        <f>_xlfn.XLOOKUP(C453, customers!A:A, customers!G:G, "Not Found")</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10">
        <f>INDEX(products!$A$1:$G$49,MATCH(orders!$D453,products!$A$1:$A$49,0),MATCH(orders!L$1,products!$A$1:$G$1,0))</f>
        <v>20.584999999999997</v>
      </c>
      <c r="M453" s="10">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_xlfn.XLOOKUP(C454,customers!A:A,customers!B:B,"Not Found")</f>
        <v>Morgen Seson</v>
      </c>
      <c r="G454" t="str">
        <f>IF(_xlfn.XLOOKUP(C454, customers!A:A, customers!C:C, "Not Found")=0,"",_xlfn.XLOOKUP(C454, customers!A:A, customers!C:C, "Not Found"))</f>
        <v>msesonck@census.gov</v>
      </c>
      <c r="H454" s="2" t="str">
        <f>_xlfn.XLOOKUP(C454, customers!A:A, customers!G:G, "Not Found")</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10">
        <f>INDEX(products!$A$1:$G$49,MATCH(orders!$D454,products!$A$1:$A$49,0),MATCH(orders!L$1,products!$A$1:$G$1,0))</f>
        <v>3.8849999999999998</v>
      </c>
      <c r="M454" s="10">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_xlfn.XLOOKUP(C455,customers!A:A,customers!B:B,"Not Found")</f>
        <v>Nalani Pirrone</v>
      </c>
      <c r="G455" t="str">
        <f>IF(_xlfn.XLOOKUP(C455, customers!A:A, customers!C:C, "Not Found")=0,"",_xlfn.XLOOKUP(C455, customers!A:A, customers!C:C, "Not Found"))</f>
        <v>npirronecl@weibo.com</v>
      </c>
      <c r="H455" s="2" t="str">
        <f>_xlfn.XLOOKUP(C455, customers!A:A, customers!G:G, "Not Found")</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10">
        <f>INDEX(products!$A$1:$G$49,MATCH(orders!$D455,products!$A$1:$A$49,0),MATCH(orders!L$1,products!$A$1:$G$1,0))</f>
        <v>9.51</v>
      </c>
      <c r="M455" s="10">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_xlfn.XLOOKUP(C456,customers!A:A,customers!B:B,"Not Found")</f>
        <v>Reube Cawley</v>
      </c>
      <c r="G456" t="str">
        <f>IF(_xlfn.XLOOKUP(C456, customers!A:A, customers!C:C, "Not Found")=0,"",_xlfn.XLOOKUP(C456, customers!A:A, customers!C:C, "Not Found"))</f>
        <v>rcawleycm@yellowbook.com</v>
      </c>
      <c r="H456" s="2" t="str">
        <f>_xlfn.XLOOKUP(C456, customers!A:A, customers!G:G, "Not Found")</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10">
        <f>INDEX(products!$A$1:$G$49,MATCH(orders!$D456,products!$A$1:$A$49,0),MATCH(orders!L$1,products!$A$1:$G$1,0))</f>
        <v>20.584999999999997</v>
      </c>
      <c r="M456" s="10">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_xlfn.XLOOKUP(C457,customers!A:A,customers!B:B,"Not Found")</f>
        <v>Stan Barribal</v>
      </c>
      <c r="G457" t="str">
        <f>IF(_xlfn.XLOOKUP(C457, customers!A:A, customers!C:C, "Not Found")=0,"",_xlfn.XLOOKUP(C457, customers!A:A, customers!C:C, "Not Found"))</f>
        <v>sbarribalcn@microsoft.com</v>
      </c>
      <c r="H457" s="2" t="str">
        <f>_xlfn.XLOOKUP(C457, customers!A:A, customers!G:G, "Not Found")</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10">
        <f>INDEX(products!$A$1:$G$49,MATCH(orders!$D457,products!$A$1:$A$49,0),MATCH(orders!L$1,products!$A$1:$G$1,0))</f>
        <v>4.7549999999999999</v>
      </c>
      <c r="M457" s="10">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_xlfn.XLOOKUP(C458,customers!A:A,customers!B:B,"Not Found")</f>
        <v>Agnes Adamides</v>
      </c>
      <c r="G458" t="str">
        <f>IF(_xlfn.XLOOKUP(C458, customers!A:A, customers!C:C, "Not Found")=0,"",_xlfn.XLOOKUP(C458, customers!A:A, customers!C:C, "Not Found"))</f>
        <v>aadamidesco@bizjournals.com</v>
      </c>
      <c r="H458" s="2" t="str">
        <f>_xlfn.XLOOKUP(C458, customers!A:A, customers!G:G, "Not Found")</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10">
        <f>INDEX(products!$A$1:$G$49,MATCH(orders!$D458,products!$A$1:$A$49,0),MATCH(orders!L$1,products!$A$1:$G$1,0))</f>
        <v>20.584999999999997</v>
      </c>
      <c r="M458" s="10">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_xlfn.XLOOKUP(C459,customers!A:A,customers!B:B,"Not Found")</f>
        <v>Carmelita Thowes</v>
      </c>
      <c r="G459" t="str">
        <f>IF(_xlfn.XLOOKUP(C459, customers!A:A, customers!C:C, "Not Found")=0,"",_xlfn.XLOOKUP(C459, customers!A:A, customers!C:C, "Not Found"))</f>
        <v>cthowescp@craigslist.org</v>
      </c>
      <c r="H459" s="2" t="str">
        <f>_xlfn.XLOOKUP(C459, customers!A:A, customers!G:G, "Not Found")</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10">
        <f>INDEX(products!$A$1:$G$49,MATCH(orders!$D459,products!$A$1:$A$49,0),MATCH(orders!L$1,products!$A$1:$G$1,0))</f>
        <v>9.51</v>
      </c>
      <c r="M459" s="10">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_xlfn.XLOOKUP(C460,customers!A:A,customers!B:B,"Not Found")</f>
        <v>Rodolfo Willoway</v>
      </c>
      <c r="G460" t="str">
        <f>IF(_xlfn.XLOOKUP(C460, customers!A:A, customers!C:C, "Not Found")=0,"",_xlfn.XLOOKUP(C460, customers!A:A, customers!C:C, "Not Found"))</f>
        <v>rwillowaycq@admin.ch</v>
      </c>
      <c r="H460" s="2" t="str">
        <f>_xlfn.XLOOKUP(C460, customers!A:A, customers!G:G, "Not Found")</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10">
        <f>INDEX(products!$A$1:$G$49,MATCH(orders!$D460,products!$A$1:$A$49,0),MATCH(orders!L$1,products!$A$1:$G$1,0))</f>
        <v>11.25</v>
      </c>
      <c r="M460" s="10">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_xlfn.XLOOKUP(C461,customers!A:A,customers!B:B,"Not Found")</f>
        <v>Alvis Elwin</v>
      </c>
      <c r="G461" t="str">
        <f>IF(_xlfn.XLOOKUP(C461, customers!A:A, customers!C:C, "Not Found")=0,"",_xlfn.XLOOKUP(C461, customers!A:A, customers!C:C, "Not Found"))</f>
        <v>aelwincr@privacy.gov.au</v>
      </c>
      <c r="H461" s="2" t="str">
        <f>_xlfn.XLOOKUP(C461, customers!A:A, customers!G:G, "Not Found")</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10">
        <f>INDEX(products!$A$1:$G$49,MATCH(orders!$D461,products!$A$1:$A$49,0),MATCH(orders!L$1,products!$A$1:$G$1,0))</f>
        <v>4.7549999999999999</v>
      </c>
      <c r="M461" s="10">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_xlfn.XLOOKUP(C462,customers!A:A,customers!B:B,"Not Found")</f>
        <v>Araldo Bilbrook</v>
      </c>
      <c r="G462" t="str">
        <f>IF(_xlfn.XLOOKUP(C462, customers!A:A, customers!C:C, "Not Found")=0,"",_xlfn.XLOOKUP(C462, customers!A:A, customers!C:C, "Not Found"))</f>
        <v>abilbrookcs@booking.com</v>
      </c>
      <c r="H462" s="2" t="str">
        <f>_xlfn.XLOOKUP(C462, customers!A:A, customers!G:G, "Not Found")</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10">
        <f>INDEX(products!$A$1:$G$49,MATCH(orders!$D462,products!$A$1:$A$49,0),MATCH(orders!L$1,products!$A$1:$G$1,0))</f>
        <v>5.3699999999999992</v>
      </c>
      <c r="M462" s="10">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_xlfn.XLOOKUP(C463,customers!A:A,customers!B:B,"Not Found")</f>
        <v>Ransell McKall</v>
      </c>
      <c r="G463" t="str">
        <f>IF(_xlfn.XLOOKUP(C463, customers!A:A, customers!C:C, "Not Found")=0,"",_xlfn.XLOOKUP(C463, customers!A:A, customers!C:C, "Not Found"))</f>
        <v>rmckallct@sakura.ne.jp</v>
      </c>
      <c r="H463" s="2" t="str">
        <f>_xlfn.XLOOKUP(C463, customers!A:A, customers!G:G, "Not Found")</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10">
        <f>INDEX(products!$A$1:$G$49,MATCH(orders!$D463,products!$A$1:$A$49,0),MATCH(orders!L$1,products!$A$1:$G$1,0))</f>
        <v>2.6849999999999996</v>
      </c>
      <c r="M463" s="10">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_xlfn.XLOOKUP(C464,customers!A:A,customers!B:B,"Not Found")</f>
        <v>Borg Daile</v>
      </c>
      <c r="G464" t="str">
        <f>IF(_xlfn.XLOOKUP(C464, customers!A:A, customers!C:C, "Not Found")=0,"",_xlfn.XLOOKUP(C464, customers!A:A, customers!C:C, "Not Found"))</f>
        <v>bdailecu@vistaprint.com</v>
      </c>
      <c r="H464" s="2" t="str">
        <f>_xlfn.XLOOKUP(C464, customers!A:A, customers!G:G, "Not Found")</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10">
        <f>INDEX(products!$A$1:$G$49,MATCH(orders!$D464,products!$A$1:$A$49,0),MATCH(orders!L$1,products!$A$1:$G$1,0))</f>
        <v>9.9499999999999993</v>
      </c>
      <c r="M464" s="10">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_xlfn.XLOOKUP(C465,customers!A:A,customers!B:B,"Not Found")</f>
        <v>Adolphe Treherne</v>
      </c>
      <c r="G465" t="str">
        <f>IF(_xlfn.XLOOKUP(C465, customers!A:A, customers!C:C, "Not Found")=0,"",_xlfn.XLOOKUP(C465, customers!A:A, customers!C:C, "Not Found"))</f>
        <v>atrehernecv@state.tx.us</v>
      </c>
      <c r="H465" s="2" t="str">
        <f>_xlfn.XLOOKUP(C465, customers!A:A, customers!G:G, "Not Found")</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10">
        <f>INDEX(products!$A$1:$G$49,MATCH(orders!$D465,products!$A$1:$A$49,0),MATCH(orders!L$1,products!$A$1:$G$1,0))</f>
        <v>13.75</v>
      </c>
      <c r="M465" s="10">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_xlfn.XLOOKUP(C466,customers!A:A,customers!B:B,"Not Found")</f>
        <v>Annetta Brentnall</v>
      </c>
      <c r="G466" t="str">
        <f>IF(_xlfn.XLOOKUP(C466, customers!A:A, customers!C:C, "Not Found")=0,"",_xlfn.XLOOKUP(C466, customers!A:A, customers!C:C, "Not Found"))</f>
        <v>abrentnallcw@biglobe.ne.jp</v>
      </c>
      <c r="H466" s="2" t="str">
        <f>_xlfn.XLOOKUP(C466, customers!A:A, customers!G:G, "Not Found")</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10">
        <f>INDEX(products!$A$1:$G$49,MATCH(orders!$D466,products!$A$1:$A$49,0),MATCH(orders!L$1,products!$A$1:$G$1,0))</f>
        <v>29.784999999999997</v>
      </c>
      <c r="M466" s="10">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_xlfn.XLOOKUP(C467,customers!A:A,customers!B:B,"Not Found")</f>
        <v>Dick Drinkall</v>
      </c>
      <c r="G467" t="str">
        <f>IF(_xlfn.XLOOKUP(C467, customers!A:A, customers!C:C, "Not Found")=0,"",_xlfn.XLOOKUP(C467, customers!A:A, customers!C:C, "Not Found"))</f>
        <v>ddrinkallcx@psu.edu</v>
      </c>
      <c r="H467" s="2" t="str">
        <f>_xlfn.XLOOKUP(C467, customers!A:A, customers!G:G, "Not Found")</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10">
        <f>INDEX(products!$A$1:$G$49,MATCH(orders!$D467,products!$A$1:$A$49,0),MATCH(orders!L$1,products!$A$1:$G$1,0))</f>
        <v>20.584999999999997</v>
      </c>
      <c r="M467" s="10">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_xlfn.XLOOKUP(C468,customers!A:A,customers!B:B,"Not Found")</f>
        <v>Dagny Kornel</v>
      </c>
      <c r="G468" t="str">
        <f>IF(_xlfn.XLOOKUP(C468, customers!A:A, customers!C:C, "Not Found")=0,"",_xlfn.XLOOKUP(C468, customers!A:A, customers!C:C, "Not Found"))</f>
        <v>dkornelcy@cyberchimps.com</v>
      </c>
      <c r="H468" s="2" t="str">
        <f>_xlfn.XLOOKUP(C468, customers!A:A, customers!G:G, "Not Found")</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10">
        <f>INDEX(products!$A$1:$G$49,MATCH(orders!$D468,products!$A$1:$A$49,0),MATCH(orders!L$1,products!$A$1:$G$1,0))</f>
        <v>2.9849999999999999</v>
      </c>
      <c r="M468" s="10">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_xlfn.XLOOKUP(C469,customers!A:A,customers!B:B,"Not Found")</f>
        <v>Rhona Lequeux</v>
      </c>
      <c r="G469" t="str">
        <f>IF(_xlfn.XLOOKUP(C469, customers!A:A, customers!C:C, "Not Found")=0,"",_xlfn.XLOOKUP(C469, customers!A:A, customers!C:C, "Not Found"))</f>
        <v>rlequeuxcz@newyorker.com</v>
      </c>
      <c r="H469" s="2" t="str">
        <f>_xlfn.XLOOKUP(C469, customers!A:A, customers!G:G, "Not Found")</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10">
        <f>INDEX(products!$A$1:$G$49,MATCH(orders!$D469,products!$A$1:$A$49,0),MATCH(orders!L$1,products!$A$1:$G$1,0))</f>
        <v>5.97</v>
      </c>
      <c r="M469" s="10">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_xlfn.XLOOKUP(C470,customers!A:A,customers!B:B,"Not Found")</f>
        <v>Julius Mccaull</v>
      </c>
      <c r="G470" t="str">
        <f>IF(_xlfn.XLOOKUP(C470, customers!A:A, customers!C:C, "Not Found")=0,"",_xlfn.XLOOKUP(C470, customers!A:A, customers!C:C, "Not Found"))</f>
        <v>jmccaulld0@parallels.com</v>
      </c>
      <c r="H470" s="2" t="str">
        <f>_xlfn.XLOOKUP(C470, customers!A:A, customers!G:G, "Not Found")</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10">
        <f>INDEX(products!$A$1:$G$49,MATCH(orders!$D470,products!$A$1:$A$49,0),MATCH(orders!L$1,products!$A$1:$G$1,0))</f>
        <v>13.75</v>
      </c>
      <c r="M470" s="10">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_xlfn.XLOOKUP(C471,customers!A:A,customers!B:B,"Not Found")</f>
        <v>Ailey Brash</v>
      </c>
      <c r="G471" t="str">
        <f>IF(_xlfn.XLOOKUP(C471, customers!A:A, customers!C:C, "Not Found")=0,"",_xlfn.XLOOKUP(C471, customers!A:A, customers!C:C, "Not Found"))</f>
        <v>abrashda@plala.or.jp</v>
      </c>
      <c r="H471" s="2" t="str">
        <f>_xlfn.XLOOKUP(C471, customers!A:A, customers!G:G, "Not Found")</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10">
        <f>INDEX(products!$A$1:$G$49,MATCH(orders!$D471,products!$A$1:$A$49,0),MATCH(orders!L$1,products!$A$1:$G$1,0))</f>
        <v>4.4550000000000001</v>
      </c>
      <c r="M471" s="10">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_xlfn.XLOOKUP(C472,customers!A:A,customers!B:B,"Not Found")</f>
        <v>Alberto Hutchinson</v>
      </c>
      <c r="G472" t="str">
        <f>IF(_xlfn.XLOOKUP(C472, customers!A:A, customers!C:C, "Not Found")=0,"",_xlfn.XLOOKUP(C472, customers!A:A, customers!C:C, "Not Found"))</f>
        <v>ahutchinsond2@imgur.com</v>
      </c>
      <c r="H472" s="2" t="str">
        <f>_xlfn.XLOOKUP(C472, customers!A:A, customers!G:G, "Not Found")</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10">
        <f>INDEX(products!$A$1:$G$49,MATCH(orders!$D472,products!$A$1:$A$49,0),MATCH(orders!L$1,products!$A$1:$G$1,0))</f>
        <v>6.75</v>
      </c>
      <c r="M472" s="10">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_xlfn.XLOOKUP(C473,customers!A:A,customers!B:B,"Not Found")</f>
        <v>Lamond Gheeraert</v>
      </c>
      <c r="G473" t="str">
        <f>IF(_xlfn.XLOOKUP(C473, customers!A:A, customers!C:C, "Not Found")=0,"",_xlfn.XLOOKUP(C473, customers!A:A, customers!C:C, "Not Found"))</f>
        <v/>
      </c>
      <c r="H473" s="2" t="str">
        <f>_xlfn.XLOOKUP(C473, customers!A:A, customers!G:G, "Not Found")</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10">
        <f>INDEX(products!$A$1:$G$49,MATCH(orders!$D473,products!$A$1:$A$49,0),MATCH(orders!L$1,products!$A$1:$G$1,0))</f>
        <v>33.464999999999996</v>
      </c>
      <c r="M473" s="10">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_xlfn.XLOOKUP(C474,customers!A:A,customers!B:B,"Not Found")</f>
        <v>Roxine Drivers</v>
      </c>
      <c r="G474" t="str">
        <f>IF(_xlfn.XLOOKUP(C474, customers!A:A, customers!C:C, "Not Found")=0,"",_xlfn.XLOOKUP(C474, customers!A:A, customers!C:C, "Not Found"))</f>
        <v>rdriversd4@hexun.com</v>
      </c>
      <c r="H474" s="2" t="str">
        <f>_xlfn.XLOOKUP(C474, customers!A:A, customers!G:G, "Not Found")</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10">
        <f>INDEX(products!$A$1:$G$49,MATCH(orders!$D474,products!$A$1:$A$49,0),MATCH(orders!L$1,products!$A$1:$G$1,0))</f>
        <v>2.9849999999999999</v>
      </c>
      <c r="M474" s="10">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_xlfn.XLOOKUP(C475,customers!A:A,customers!B:B,"Not Found")</f>
        <v>Heloise Zeal</v>
      </c>
      <c r="G475" t="str">
        <f>IF(_xlfn.XLOOKUP(C475, customers!A:A, customers!C:C, "Not Found")=0,"",_xlfn.XLOOKUP(C475, customers!A:A, customers!C:C, "Not Found"))</f>
        <v>hzeald5@google.de</v>
      </c>
      <c r="H475" s="2" t="str">
        <f>_xlfn.XLOOKUP(C475, customers!A:A, customers!G:G, "Not Found")</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10">
        <f>INDEX(products!$A$1:$G$49,MATCH(orders!$D475,products!$A$1:$A$49,0),MATCH(orders!L$1,products!$A$1:$G$1,0))</f>
        <v>12.95</v>
      </c>
      <c r="M475" s="10">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_xlfn.XLOOKUP(C476,customers!A:A,customers!B:B,"Not Found")</f>
        <v>Granger Smallcombe</v>
      </c>
      <c r="G476" t="str">
        <f>IF(_xlfn.XLOOKUP(C476, customers!A:A, customers!C:C, "Not Found")=0,"",_xlfn.XLOOKUP(C476, customers!A:A, customers!C:C, "Not Found"))</f>
        <v>gsmallcombed6@ucla.edu</v>
      </c>
      <c r="H476" s="2" t="str">
        <f>_xlfn.XLOOKUP(C476, customers!A:A, customers!G:G, "Not Found")</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10">
        <f>INDEX(products!$A$1:$G$49,MATCH(orders!$D476,products!$A$1:$A$49,0),MATCH(orders!L$1,products!$A$1:$G$1,0))</f>
        <v>31.624999999999996</v>
      </c>
      <c r="M476" s="10">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_xlfn.XLOOKUP(C477,customers!A:A,customers!B:B,"Not Found")</f>
        <v>Daryn Dibley</v>
      </c>
      <c r="G477" t="str">
        <f>IF(_xlfn.XLOOKUP(C477, customers!A:A, customers!C:C, "Not Found")=0,"",_xlfn.XLOOKUP(C477, customers!A:A, customers!C:C, "Not Found"))</f>
        <v>ddibleyd7@feedburner.com</v>
      </c>
      <c r="H477" s="2" t="str">
        <f>_xlfn.XLOOKUP(C477, customers!A:A, customers!G:G, "Not Found")</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10">
        <f>INDEX(products!$A$1:$G$49,MATCH(orders!$D477,products!$A$1:$A$49,0),MATCH(orders!L$1,products!$A$1:$G$1,0))</f>
        <v>4.3650000000000002</v>
      </c>
      <c r="M477" s="10">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_xlfn.XLOOKUP(C478,customers!A:A,customers!B:B,"Not Found")</f>
        <v>Gardy Dimitriou</v>
      </c>
      <c r="G478" t="str">
        <f>IF(_xlfn.XLOOKUP(C478, customers!A:A, customers!C:C, "Not Found")=0,"",_xlfn.XLOOKUP(C478, customers!A:A, customers!C:C, "Not Found"))</f>
        <v>gdimitrioud8@chronoengine.com</v>
      </c>
      <c r="H478" s="2" t="str">
        <f>_xlfn.XLOOKUP(C478, customers!A:A, customers!G:G, "Not Found")</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10">
        <f>INDEX(products!$A$1:$G$49,MATCH(orders!$D478,products!$A$1:$A$49,0),MATCH(orders!L$1,products!$A$1:$G$1,0))</f>
        <v>4.4550000000000001</v>
      </c>
      <c r="M478" s="10">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_xlfn.XLOOKUP(C479,customers!A:A,customers!B:B,"Not Found")</f>
        <v>Fanny Flanagan</v>
      </c>
      <c r="G479" t="str">
        <f>IF(_xlfn.XLOOKUP(C479, customers!A:A, customers!C:C, "Not Found")=0,"",_xlfn.XLOOKUP(C479, customers!A:A, customers!C:C, "Not Found"))</f>
        <v>fflanagand9@woothemes.com</v>
      </c>
      <c r="H479" s="2" t="str">
        <f>_xlfn.XLOOKUP(C479, customers!A:A, customers!G:G, "Not Found")</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10">
        <f>INDEX(products!$A$1:$G$49,MATCH(orders!$D479,products!$A$1:$A$49,0),MATCH(orders!L$1,products!$A$1:$G$1,0))</f>
        <v>4.3650000000000002</v>
      </c>
      <c r="M479" s="10">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_xlfn.XLOOKUP(C480,customers!A:A,customers!B:B,"Not Found")</f>
        <v>Ailey Brash</v>
      </c>
      <c r="G480" t="str">
        <f>IF(_xlfn.XLOOKUP(C480, customers!A:A, customers!C:C, "Not Found")=0,"",_xlfn.XLOOKUP(C480, customers!A:A, customers!C:C, "Not Found"))</f>
        <v>abrashda@plala.or.jp</v>
      </c>
      <c r="H480" s="2" t="str">
        <f>_xlfn.XLOOKUP(C480, customers!A:A, customers!G:G, "Not Found")</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10">
        <f>INDEX(products!$A$1:$G$49,MATCH(orders!$D480,products!$A$1:$A$49,0),MATCH(orders!L$1,products!$A$1:$G$1,0))</f>
        <v>8.9499999999999993</v>
      </c>
      <c r="M480" s="10">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_xlfn.XLOOKUP(C481,customers!A:A,customers!B:B,"Not Found")</f>
        <v>Ailey Brash</v>
      </c>
      <c r="G481" t="str">
        <f>IF(_xlfn.XLOOKUP(C481, customers!A:A, customers!C:C, "Not Found")=0,"",_xlfn.XLOOKUP(C481, customers!A:A, customers!C:C, "Not Found"))</f>
        <v>abrashda@plala.or.jp</v>
      </c>
      <c r="H481" s="2" t="str">
        <f>_xlfn.XLOOKUP(C481, customers!A:A, customers!G:G, "Not Found")</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10">
        <f>INDEX(products!$A$1:$G$49,MATCH(orders!$D481,products!$A$1:$A$49,0),MATCH(orders!L$1,products!$A$1:$G$1,0))</f>
        <v>31.624999999999996</v>
      </c>
      <c r="M481" s="10">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_xlfn.XLOOKUP(C482,customers!A:A,customers!B:B,"Not Found")</f>
        <v>Ailey Brash</v>
      </c>
      <c r="G482" t="str">
        <f>IF(_xlfn.XLOOKUP(C482, customers!A:A, customers!C:C, "Not Found")=0,"",_xlfn.XLOOKUP(C482, customers!A:A, customers!C:C, "Not Found"))</f>
        <v>abrashda@plala.or.jp</v>
      </c>
      <c r="H482" s="2" t="str">
        <f>_xlfn.XLOOKUP(C482, customers!A:A, customers!G:G, "Not Found")</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10">
        <f>INDEX(products!$A$1:$G$49,MATCH(orders!$D482,products!$A$1:$A$49,0),MATCH(orders!L$1,products!$A$1:$G$1,0))</f>
        <v>4.125</v>
      </c>
      <c r="M482" s="10">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_xlfn.XLOOKUP(C483,customers!A:A,customers!B:B,"Not Found")</f>
        <v>Nanny Izhakov</v>
      </c>
      <c r="G483" t="str">
        <f>IF(_xlfn.XLOOKUP(C483, customers!A:A, customers!C:C, "Not Found")=0,"",_xlfn.XLOOKUP(C483, customers!A:A, customers!C:C, "Not Found"))</f>
        <v>nizhakovdd@aol.com</v>
      </c>
      <c r="H483" s="2" t="str">
        <f>_xlfn.XLOOKUP(C483, customers!A:A, customers!G:G, "Not Found")</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10">
        <f>INDEX(products!$A$1:$G$49,MATCH(orders!$D483,products!$A$1:$A$49,0),MATCH(orders!L$1,products!$A$1:$G$1,0))</f>
        <v>11.95</v>
      </c>
      <c r="M483" s="10">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_xlfn.XLOOKUP(C484,customers!A:A,customers!B:B,"Not Found")</f>
        <v>Stanly Keets</v>
      </c>
      <c r="G484" t="str">
        <f>IF(_xlfn.XLOOKUP(C484, customers!A:A, customers!C:C, "Not Found")=0,"",_xlfn.XLOOKUP(C484, customers!A:A, customers!C:C, "Not Found"))</f>
        <v>skeetsde@answers.com</v>
      </c>
      <c r="H484" s="2" t="str">
        <f>_xlfn.XLOOKUP(C484, customers!A:A, customers!G:G, "Not Found")</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10">
        <f>INDEX(products!$A$1:$G$49,MATCH(orders!$D484,products!$A$1:$A$49,0),MATCH(orders!L$1,products!$A$1:$G$1,0))</f>
        <v>27.945</v>
      </c>
      <c r="M484" s="10">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_xlfn.XLOOKUP(C485,customers!A:A,customers!B:B,"Not Found")</f>
        <v>Orion Dyott</v>
      </c>
      <c r="G485" t="str">
        <f>IF(_xlfn.XLOOKUP(C485, customers!A:A, customers!C:C, "Not Found")=0,"",_xlfn.XLOOKUP(C485, customers!A:A, customers!C:C, "Not Found"))</f>
        <v/>
      </c>
      <c r="H485" s="2" t="str">
        <f>_xlfn.XLOOKUP(C485, customers!A:A, customers!G:G, "Not Found")</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10">
        <f>INDEX(products!$A$1:$G$49,MATCH(orders!$D485,products!$A$1:$A$49,0),MATCH(orders!L$1,products!$A$1:$G$1,0))</f>
        <v>29.784999999999997</v>
      </c>
      <c r="M485" s="10">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_xlfn.XLOOKUP(C486,customers!A:A,customers!B:B,"Not Found")</f>
        <v>Keefer Cake</v>
      </c>
      <c r="G486" t="str">
        <f>IF(_xlfn.XLOOKUP(C486, customers!A:A, customers!C:C, "Not Found")=0,"",_xlfn.XLOOKUP(C486, customers!A:A, customers!C:C, "Not Found"))</f>
        <v>kcakedg@huffingtonpost.com</v>
      </c>
      <c r="H486" s="2" t="str">
        <f>_xlfn.XLOOKUP(C486, customers!A:A, customers!G:G, "Not Found")</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10">
        <f>INDEX(products!$A$1:$G$49,MATCH(orders!$D486,products!$A$1:$A$49,0),MATCH(orders!L$1,products!$A$1:$G$1,0))</f>
        <v>9.51</v>
      </c>
      <c r="M486" s="10">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_xlfn.XLOOKUP(C487,customers!A:A,customers!B:B,"Not Found")</f>
        <v>Morna Hansed</v>
      </c>
      <c r="G487" t="str">
        <f>IF(_xlfn.XLOOKUP(C487, customers!A:A, customers!C:C, "Not Found")=0,"",_xlfn.XLOOKUP(C487, customers!A:A, customers!C:C, "Not Found"))</f>
        <v>mhanseddh@instagram.com</v>
      </c>
      <c r="H487" s="2" t="str">
        <f>_xlfn.XLOOKUP(C487, customers!A:A, customers!G:G, "Not Found")</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10">
        <f>INDEX(products!$A$1:$G$49,MATCH(orders!$D487,products!$A$1:$A$49,0),MATCH(orders!L$1,products!$A$1:$G$1,0))</f>
        <v>3.5849999999999995</v>
      </c>
      <c r="M487" s="10">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_xlfn.XLOOKUP(C488,customers!A:A,customers!B:B,"Not Found")</f>
        <v>Franny Kienlein</v>
      </c>
      <c r="G488" t="str">
        <f>IF(_xlfn.XLOOKUP(C488, customers!A:A, customers!C:C, "Not Found")=0,"",_xlfn.XLOOKUP(C488, customers!A:A, customers!C:C, "Not Found"))</f>
        <v>fkienleindi@trellian.com</v>
      </c>
      <c r="H488" s="2" t="str">
        <f>_xlfn.XLOOKUP(C488, customers!A:A, customers!G:G, "Not Found")</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10">
        <f>INDEX(products!$A$1:$G$49,MATCH(orders!$D488,products!$A$1:$A$49,0),MATCH(orders!L$1,products!$A$1:$G$1,0))</f>
        <v>8.73</v>
      </c>
      <c r="M488" s="10">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_xlfn.XLOOKUP(C489,customers!A:A,customers!B:B,"Not Found")</f>
        <v>Klarika Egglestone</v>
      </c>
      <c r="G489" t="str">
        <f>IF(_xlfn.XLOOKUP(C489, customers!A:A, customers!C:C, "Not Found")=0,"",_xlfn.XLOOKUP(C489, customers!A:A, customers!C:C, "Not Found"))</f>
        <v>kegglestonedj@sphinn.com</v>
      </c>
      <c r="H489" s="2" t="str">
        <f>_xlfn.XLOOKUP(C489, customers!A:A, customers!G:G, "Not Found")</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10">
        <f>INDEX(products!$A$1:$G$49,MATCH(orders!$D489,products!$A$1:$A$49,0),MATCH(orders!L$1,products!$A$1:$G$1,0))</f>
        <v>12.15</v>
      </c>
      <c r="M489" s="10">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_xlfn.XLOOKUP(C490,customers!A:A,customers!B:B,"Not Found")</f>
        <v>Becky Semkins</v>
      </c>
      <c r="G490" t="str">
        <f>IF(_xlfn.XLOOKUP(C490, customers!A:A, customers!C:C, "Not Found")=0,"",_xlfn.XLOOKUP(C490, customers!A:A, customers!C:C, "Not Found"))</f>
        <v>bsemkinsdk@unc.edu</v>
      </c>
      <c r="H490" s="2" t="str">
        <f>_xlfn.XLOOKUP(C490, customers!A:A, customers!G:G, "Not Found")</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10">
        <f>INDEX(products!$A$1:$G$49,MATCH(orders!$D490,products!$A$1:$A$49,0),MATCH(orders!L$1,products!$A$1:$G$1,0))</f>
        <v>2.9849999999999999</v>
      </c>
      <c r="M490" s="10">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_xlfn.XLOOKUP(C491,customers!A:A,customers!B:B,"Not Found")</f>
        <v>Sean Lorenzetti</v>
      </c>
      <c r="G491" t="str">
        <f>IF(_xlfn.XLOOKUP(C491, customers!A:A, customers!C:C, "Not Found")=0,"",_xlfn.XLOOKUP(C491, customers!A:A, customers!C:C, "Not Found"))</f>
        <v>slorenzettidl@is.gd</v>
      </c>
      <c r="H491" s="2" t="str">
        <f>_xlfn.XLOOKUP(C491, customers!A:A, customers!G:G, "Not Found")</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10">
        <f>INDEX(products!$A$1:$G$49,MATCH(orders!$D491,products!$A$1:$A$49,0),MATCH(orders!L$1,products!$A$1:$G$1,0))</f>
        <v>15.85</v>
      </c>
      <c r="M491" s="10">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_xlfn.XLOOKUP(C492,customers!A:A,customers!B:B,"Not Found")</f>
        <v>Bob Giannazzi</v>
      </c>
      <c r="G492" t="str">
        <f>IF(_xlfn.XLOOKUP(C492, customers!A:A, customers!C:C, "Not Found")=0,"",_xlfn.XLOOKUP(C492, customers!A:A, customers!C:C, "Not Found"))</f>
        <v>bgiannazzidm@apple.com</v>
      </c>
      <c r="H492" s="2" t="str">
        <f>_xlfn.XLOOKUP(C492, customers!A:A, customers!G:G, "Not Found")</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10">
        <f>INDEX(products!$A$1:$G$49,MATCH(orders!$D492,products!$A$1:$A$49,0),MATCH(orders!L$1,products!$A$1:$G$1,0))</f>
        <v>7.77</v>
      </c>
      <c r="M492" s="10">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_xlfn.XLOOKUP(C493,customers!A:A,customers!B:B,"Not Found")</f>
        <v>Kendra Backshell</v>
      </c>
      <c r="G493" t="str">
        <f>IF(_xlfn.XLOOKUP(C493, customers!A:A, customers!C:C, "Not Found")=0,"",_xlfn.XLOOKUP(C493, customers!A:A, customers!C:C, "Not Found"))</f>
        <v/>
      </c>
      <c r="H493" s="2" t="str">
        <f>_xlfn.XLOOKUP(C493, customers!A:A, customers!G:G, "Not Found")</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10">
        <f>INDEX(products!$A$1:$G$49,MATCH(orders!$D493,products!$A$1:$A$49,0),MATCH(orders!L$1,products!$A$1:$G$1,0))</f>
        <v>3.8849999999999998</v>
      </c>
      <c r="M493" s="10">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_xlfn.XLOOKUP(C494,customers!A:A,customers!B:B,"Not Found")</f>
        <v>Uriah Lethbrig</v>
      </c>
      <c r="G494" t="str">
        <f>IF(_xlfn.XLOOKUP(C494, customers!A:A, customers!C:C, "Not Found")=0,"",_xlfn.XLOOKUP(C494, customers!A:A, customers!C:C, "Not Found"))</f>
        <v>ulethbrigdo@hc360.com</v>
      </c>
      <c r="H494" s="2" t="str">
        <f>_xlfn.XLOOKUP(C494, customers!A:A, customers!G:G, "Not Found")</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10">
        <f>INDEX(products!$A$1:$G$49,MATCH(orders!$D494,products!$A$1:$A$49,0),MATCH(orders!L$1,products!$A$1:$G$1,0))</f>
        <v>4.125</v>
      </c>
      <c r="M494" s="10">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_xlfn.XLOOKUP(C495,customers!A:A,customers!B:B,"Not Found")</f>
        <v>Sky Farnish</v>
      </c>
      <c r="G495" t="str">
        <f>IF(_xlfn.XLOOKUP(C495, customers!A:A, customers!C:C, "Not Found")=0,"",_xlfn.XLOOKUP(C495, customers!A:A, customers!C:C, "Not Found"))</f>
        <v>sfarnishdp@dmoz.org</v>
      </c>
      <c r="H495" s="2" t="str">
        <f>_xlfn.XLOOKUP(C495, customers!A:A, customers!G:G, "Not Found")</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10">
        <f>INDEX(products!$A$1:$G$49,MATCH(orders!$D495,products!$A$1:$A$49,0),MATCH(orders!L$1,products!$A$1:$G$1,0))</f>
        <v>5.97</v>
      </c>
      <c r="M495" s="10">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_xlfn.XLOOKUP(C496,customers!A:A,customers!B:B,"Not Found")</f>
        <v>Felicia Jecock</v>
      </c>
      <c r="G496" t="str">
        <f>IF(_xlfn.XLOOKUP(C496, customers!A:A, customers!C:C, "Not Found")=0,"",_xlfn.XLOOKUP(C496, customers!A:A, customers!C:C, "Not Found"))</f>
        <v>fjecockdq@unicef.org</v>
      </c>
      <c r="H496" s="2" t="str">
        <f>_xlfn.XLOOKUP(C496, customers!A:A, customers!G:G, "Not Found")</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10">
        <f>INDEX(products!$A$1:$G$49,MATCH(orders!$D496,products!$A$1:$A$49,0),MATCH(orders!L$1,products!$A$1:$G$1,0))</f>
        <v>15.85</v>
      </c>
      <c r="M496" s="10">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_xlfn.XLOOKUP(C497,customers!A:A,customers!B:B,"Not Found")</f>
        <v>Currey MacAllister</v>
      </c>
      <c r="G497" t="str">
        <f>IF(_xlfn.XLOOKUP(C497, customers!A:A, customers!C:C, "Not Found")=0,"",_xlfn.XLOOKUP(C497, customers!A:A, customers!C:C, "Not Found"))</f>
        <v/>
      </c>
      <c r="H497" s="2" t="str">
        <f>_xlfn.XLOOKUP(C497, customers!A:A, customers!G:G, "Not Found")</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10">
        <f>INDEX(products!$A$1:$G$49,MATCH(orders!$D497,products!$A$1:$A$49,0),MATCH(orders!L$1,products!$A$1:$G$1,0))</f>
        <v>15.85</v>
      </c>
      <c r="M497" s="10">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_xlfn.XLOOKUP(C498,customers!A:A,customers!B:B,"Not Found")</f>
        <v>Hamlen Pallister</v>
      </c>
      <c r="G498" t="str">
        <f>IF(_xlfn.XLOOKUP(C498, customers!A:A, customers!C:C, "Not Found")=0,"",_xlfn.XLOOKUP(C498, customers!A:A, customers!C:C, "Not Found"))</f>
        <v>hpallisterds@ning.com</v>
      </c>
      <c r="H498" s="2" t="str">
        <f>_xlfn.XLOOKUP(C498, customers!A:A, customers!G:G, "Not Found")</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10">
        <f>INDEX(products!$A$1:$G$49,MATCH(orders!$D498,products!$A$1:$A$49,0),MATCH(orders!L$1,products!$A$1:$G$1,0))</f>
        <v>3.645</v>
      </c>
      <c r="M498" s="10">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_xlfn.XLOOKUP(C499,customers!A:A,customers!B:B,"Not Found")</f>
        <v>Chantal Mersh</v>
      </c>
      <c r="G499" t="str">
        <f>IF(_xlfn.XLOOKUP(C499, customers!A:A, customers!C:C, "Not Found")=0,"",_xlfn.XLOOKUP(C499, customers!A:A, customers!C:C, "Not Found"))</f>
        <v>cmershdt@drupal.org</v>
      </c>
      <c r="H499" s="2" t="str">
        <f>_xlfn.XLOOKUP(C499, customers!A:A, customers!G:G, "Not Found")</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10">
        <f>INDEX(products!$A$1:$G$49,MATCH(orders!$D499,products!$A$1:$A$49,0),MATCH(orders!L$1,products!$A$1:$G$1,0))</f>
        <v>9.9499999999999993</v>
      </c>
      <c r="M499" s="10">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_xlfn.XLOOKUP(C500,customers!A:A,customers!B:B,"Not Found")</f>
        <v>Marja Urion</v>
      </c>
      <c r="G500" t="str">
        <f>IF(_xlfn.XLOOKUP(C500, customers!A:A, customers!C:C, "Not Found")=0,"",_xlfn.XLOOKUP(C500, customers!A:A, customers!C:C, "Not Found"))</f>
        <v>murione5@alexa.com</v>
      </c>
      <c r="H500" s="2" t="str">
        <f>_xlfn.XLOOKUP(C500, customers!A:A, customers!G:G, "Not Found")</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10">
        <f>INDEX(products!$A$1:$G$49,MATCH(orders!$D500,products!$A$1:$A$49,0),MATCH(orders!L$1,products!$A$1:$G$1,0))</f>
        <v>9.9499999999999993</v>
      </c>
      <c r="M500" s="10">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_xlfn.XLOOKUP(C501,customers!A:A,customers!B:B,"Not Found")</f>
        <v>Malynda Purbrick</v>
      </c>
      <c r="G501" t="str">
        <f>IF(_xlfn.XLOOKUP(C501, customers!A:A, customers!C:C, "Not Found")=0,"",_xlfn.XLOOKUP(C501, customers!A:A, customers!C:C, "Not Found"))</f>
        <v/>
      </c>
      <c r="H501" s="2" t="str">
        <f>_xlfn.XLOOKUP(C501, customers!A:A, customers!G:G, "Not Found")</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10">
        <f>INDEX(products!$A$1:$G$49,MATCH(orders!$D501,products!$A$1:$A$49,0),MATCH(orders!L$1,products!$A$1:$G$1,0))</f>
        <v>2.6849999999999996</v>
      </c>
      <c r="M501" s="10">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_xlfn.XLOOKUP(C502,customers!A:A,customers!B:B,"Not Found")</f>
        <v>Alf Housaman</v>
      </c>
      <c r="G502" t="str">
        <f>IF(_xlfn.XLOOKUP(C502, customers!A:A, customers!C:C, "Not Found")=0,"",_xlfn.XLOOKUP(C502, customers!A:A, customers!C:C, "Not Found"))</f>
        <v/>
      </c>
      <c r="H502" s="2" t="str">
        <f>_xlfn.XLOOKUP(C502, customers!A:A, customers!G:G, "Not Found")</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10">
        <f>INDEX(products!$A$1:$G$49,MATCH(orders!$D502,products!$A$1:$A$49,0),MATCH(orders!L$1,products!$A$1:$G$1,0))</f>
        <v>11.95</v>
      </c>
      <c r="M502" s="10">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_xlfn.XLOOKUP(C503,customers!A:A,customers!B:B,"Not Found")</f>
        <v>Gladi Ducker</v>
      </c>
      <c r="G503" t="str">
        <f>IF(_xlfn.XLOOKUP(C503, customers!A:A, customers!C:C, "Not Found")=0,"",_xlfn.XLOOKUP(C503, customers!A:A, customers!C:C, "Not Found"))</f>
        <v>gduckerdx@patch.com</v>
      </c>
      <c r="H503" s="2" t="str">
        <f>_xlfn.XLOOKUP(C503, customers!A:A, customers!G:G, "Not Found")</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10">
        <f>INDEX(products!$A$1:$G$49,MATCH(orders!$D503,products!$A$1:$A$49,0),MATCH(orders!L$1,products!$A$1:$G$1,0))</f>
        <v>2.9849999999999999</v>
      </c>
      <c r="M503" s="10">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_xlfn.XLOOKUP(C504,customers!A:A,customers!B:B,"Not Found")</f>
        <v>Gladi Ducker</v>
      </c>
      <c r="G504" t="str">
        <f>IF(_xlfn.XLOOKUP(C504, customers!A:A, customers!C:C, "Not Found")=0,"",_xlfn.XLOOKUP(C504, customers!A:A, customers!C:C, "Not Found"))</f>
        <v>gduckerdx@patch.com</v>
      </c>
      <c r="H504" s="2" t="str">
        <f>_xlfn.XLOOKUP(C504, customers!A:A, customers!G:G, "Not Found")</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10">
        <f>INDEX(products!$A$1:$G$49,MATCH(orders!$D504,products!$A$1:$A$49,0),MATCH(orders!L$1,products!$A$1:$G$1,0))</f>
        <v>4.125</v>
      </c>
      <c r="M504" s="10">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_xlfn.XLOOKUP(C505,customers!A:A,customers!B:B,"Not Found")</f>
        <v>Gladi Ducker</v>
      </c>
      <c r="G505" t="str">
        <f>IF(_xlfn.XLOOKUP(C505, customers!A:A, customers!C:C, "Not Found")=0,"",_xlfn.XLOOKUP(C505, customers!A:A, customers!C:C, "Not Found"))</f>
        <v>gduckerdx@patch.com</v>
      </c>
      <c r="H505" s="2" t="str">
        <f>_xlfn.XLOOKUP(C505, customers!A:A, customers!G:G, "Not Found")</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10">
        <f>INDEX(products!$A$1:$G$49,MATCH(orders!$D505,products!$A$1:$A$49,0),MATCH(orders!L$1,products!$A$1:$G$1,0))</f>
        <v>12.95</v>
      </c>
      <c r="M505" s="10">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_xlfn.XLOOKUP(C506,customers!A:A,customers!B:B,"Not Found")</f>
        <v>Gladi Ducker</v>
      </c>
      <c r="G506" t="str">
        <f>IF(_xlfn.XLOOKUP(C506, customers!A:A, customers!C:C, "Not Found")=0,"",_xlfn.XLOOKUP(C506, customers!A:A, customers!C:C, "Not Found"))</f>
        <v>gduckerdx@patch.com</v>
      </c>
      <c r="H506" s="2" t="str">
        <f>_xlfn.XLOOKUP(C506, customers!A:A, customers!G:G, "Not Found")</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10">
        <f>INDEX(products!$A$1:$G$49,MATCH(orders!$D506,products!$A$1:$A$49,0),MATCH(orders!L$1,products!$A$1:$G$1,0))</f>
        <v>4.7549999999999999</v>
      </c>
      <c r="M506" s="10">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_xlfn.XLOOKUP(C507,customers!A:A,customers!B:B,"Not Found")</f>
        <v>Wain Stearley</v>
      </c>
      <c r="G507" t="str">
        <f>IF(_xlfn.XLOOKUP(C507, customers!A:A, customers!C:C, "Not Found")=0,"",_xlfn.XLOOKUP(C507, customers!A:A, customers!C:C, "Not Found"))</f>
        <v>wstearleye1@census.gov</v>
      </c>
      <c r="H507" s="2" t="str">
        <f>_xlfn.XLOOKUP(C507, customers!A:A, customers!G:G, "Not Found")</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10">
        <f>INDEX(products!$A$1:$G$49,MATCH(orders!$D507,products!$A$1:$A$49,0),MATCH(orders!L$1,products!$A$1:$G$1,0))</f>
        <v>4.3650000000000002</v>
      </c>
      <c r="M507" s="10">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_xlfn.XLOOKUP(C508,customers!A:A,customers!B:B,"Not Found")</f>
        <v>Diane-marie Wincer</v>
      </c>
      <c r="G508" t="str">
        <f>IF(_xlfn.XLOOKUP(C508, customers!A:A, customers!C:C, "Not Found")=0,"",_xlfn.XLOOKUP(C508, customers!A:A, customers!C:C, "Not Found"))</f>
        <v>dwincere2@marriott.com</v>
      </c>
      <c r="H508" s="2" t="str">
        <f>_xlfn.XLOOKUP(C508, customers!A:A, customers!G:G, "Not Found")</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10">
        <f>INDEX(products!$A$1:$G$49,MATCH(orders!$D508,products!$A$1:$A$49,0),MATCH(orders!L$1,products!$A$1:$G$1,0))</f>
        <v>12.95</v>
      </c>
      <c r="M508" s="10">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_xlfn.XLOOKUP(C509,customers!A:A,customers!B:B,"Not Found")</f>
        <v>Perry Lyfield</v>
      </c>
      <c r="G509" t="str">
        <f>IF(_xlfn.XLOOKUP(C509, customers!A:A, customers!C:C, "Not Found")=0,"",_xlfn.XLOOKUP(C509, customers!A:A, customers!C:C, "Not Found"))</f>
        <v>plyfielde3@baidu.com</v>
      </c>
      <c r="H509" s="2" t="str">
        <f>_xlfn.XLOOKUP(C509, customers!A:A, customers!G:G, "Not Found")</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10">
        <f>INDEX(products!$A$1:$G$49,MATCH(orders!$D509,products!$A$1:$A$49,0),MATCH(orders!L$1,products!$A$1:$G$1,0))</f>
        <v>29.784999999999997</v>
      </c>
      <c r="M509" s="10">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_xlfn.XLOOKUP(C510,customers!A:A,customers!B:B,"Not Found")</f>
        <v>Heall Perris</v>
      </c>
      <c r="G510" t="str">
        <f>IF(_xlfn.XLOOKUP(C510, customers!A:A, customers!C:C, "Not Found")=0,"",_xlfn.XLOOKUP(C510, customers!A:A, customers!C:C, "Not Found"))</f>
        <v>hperrise4@studiopress.com</v>
      </c>
      <c r="H510" s="2" t="str">
        <f>_xlfn.XLOOKUP(C510, customers!A:A, customers!G:G, "Not Found")</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10">
        <f>INDEX(products!$A$1:$G$49,MATCH(orders!$D510,products!$A$1:$A$49,0),MATCH(orders!L$1,products!$A$1:$G$1,0))</f>
        <v>7.77</v>
      </c>
      <c r="M510" s="10">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_xlfn.XLOOKUP(C511,customers!A:A,customers!B:B,"Not Found")</f>
        <v>Marja Urion</v>
      </c>
      <c r="G511" t="str">
        <f>IF(_xlfn.XLOOKUP(C511, customers!A:A, customers!C:C, "Not Found")=0,"",_xlfn.XLOOKUP(C511, customers!A:A, customers!C:C, "Not Found"))</f>
        <v>murione5@alexa.com</v>
      </c>
      <c r="H511" s="2" t="str">
        <f>_xlfn.XLOOKUP(C511, customers!A:A, customers!G:G, "Not Found")</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10">
        <f>INDEX(products!$A$1:$G$49,MATCH(orders!$D511,products!$A$1:$A$49,0),MATCH(orders!L$1,products!$A$1:$G$1,0))</f>
        <v>9.9499999999999993</v>
      </c>
      <c r="M511" s="10">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_xlfn.XLOOKUP(C512,customers!A:A,customers!B:B,"Not Found")</f>
        <v>Camellia Kid</v>
      </c>
      <c r="G512" t="str">
        <f>IF(_xlfn.XLOOKUP(C512, customers!A:A, customers!C:C, "Not Found")=0,"",_xlfn.XLOOKUP(C512, customers!A:A, customers!C:C, "Not Found"))</f>
        <v>ckide6@narod.ru</v>
      </c>
      <c r="H512" s="2" t="str">
        <f>_xlfn.XLOOKUP(C512, customers!A:A, customers!G:G, "Not Found")</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10">
        <f>INDEX(products!$A$1:$G$49,MATCH(orders!$D512,products!$A$1:$A$49,0),MATCH(orders!L$1,products!$A$1:$G$1,0))</f>
        <v>3.5849999999999995</v>
      </c>
      <c r="M512" s="10">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_xlfn.XLOOKUP(C513,customers!A:A,customers!B:B,"Not Found")</f>
        <v>Carolann Beine</v>
      </c>
      <c r="G513" t="str">
        <f>IF(_xlfn.XLOOKUP(C513, customers!A:A, customers!C:C, "Not Found")=0,"",_xlfn.XLOOKUP(C513, customers!A:A, customers!C:C, "Not Found"))</f>
        <v>cbeinee7@xinhuanet.com</v>
      </c>
      <c r="H513" s="2" t="str">
        <f>_xlfn.XLOOKUP(C513, customers!A:A, customers!G:G, "Not Found")</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10">
        <f>INDEX(products!$A$1:$G$49,MATCH(orders!$D513,products!$A$1:$A$49,0),MATCH(orders!L$1,products!$A$1:$G$1,0))</f>
        <v>3.375</v>
      </c>
      <c r="M513" s="10">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_xlfn.XLOOKUP(C514,customers!A:A,customers!B:B,"Not Found")</f>
        <v>Celia Bakeup</v>
      </c>
      <c r="G514" t="str">
        <f>IF(_xlfn.XLOOKUP(C514, customers!A:A, customers!C:C, "Not Found")=0,"",_xlfn.XLOOKUP(C514, customers!A:A, customers!C:C, "Not Found"))</f>
        <v>cbakeupe8@globo.com</v>
      </c>
      <c r="H514" s="2" t="str">
        <f>_xlfn.XLOOKUP(C514, customers!A:A, customers!G:G, "Not Found")</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10">
        <f>INDEX(products!$A$1:$G$49,MATCH(orders!$D514,products!$A$1:$A$49,0),MATCH(orders!L$1,products!$A$1:$G$1,0))</f>
        <v>15.85</v>
      </c>
      <c r="M514" s="10">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_xlfn.XLOOKUP(C515,customers!A:A,customers!B:B,"Not Found")</f>
        <v>Nataniel Helkin</v>
      </c>
      <c r="G515" t="str">
        <f>IF(_xlfn.XLOOKUP(C515, customers!A:A, customers!C:C, "Not Found")=0,"",_xlfn.XLOOKUP(C515, customers!A:A, customers!C:C, "Not Found"))</f>
        <v>nhelkine9@example.com</v>
      </c>
      <c r="H515" s="2" t="str">
        <f>_xlfn.XLOOKUP(C515, customers!A:A, customers!G:G, "Not Found")</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10">
        <f>INDEX(products!$A$1:$G$49,MATCH(orders!$D515,products!$A$1:$A$49,0),MATCH(orders!L$1,products!$A$1:$G$1,0))</f>
        <v>15.85</v>
      </c>
      <c r="M515" s="10">
        <f t="shared" ref="M515:M578" si="24">L515*E515</f>
        <v>79.25</v>
      </c>
      <c r="N515" t="str">
        <f t="shared" ref="N515:N578" si="25">IF(I515="Rob","Robusta", IF(I515 = "Exc","Excelsa", IF(I515="Ara","Arabica", IF(I515="Lib","Liberica",""))))</f>
        <v>Liberica</v>
      </c>
      <c r="O515" t="str">
        <f t="shared" ref="O515:O578" si="26">IF(J515="M","Medium", IF(J515 ="L","Light",IF(J515="D","Dark","")))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_xlfn.XLOOKUP(C516,customers!A:A,customers!B:B,"Not Found")</f>
        <v>Pippo Witherington</v>
      </c>
      <c r="G516" t="str">
        <f>IF(_xlfn.XLOOKUP(C516, customers!A:A, customers!C:C, "Not Found")=0,"",_xlfn.XLOOKUP(C516, customers!A:A, customers!C:C, "Not Found"))</f>
        <v>pwitheringtonea@networkadvertising.org</v>
      </c>
      <c r="H516" s="2" t="str">
        <f>_xlfn.XLOOKUP(C516, customers!A:A, customers!G:G, "Not Found")</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10">
        <f>INDEX(products!$A$1:$G$49,MATCH(orders!$D516,products!$A$1:$A$49,0),MATCH(orders!L$1,products!$A$1:$G$1,0))</f>
        <v>4.3650000000000002</v>
      </c>
      <c r="M516" s="10">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_xlfn.XLOOKUP(C517,customers!A:A,customers!B:B,"Not Found")</f>
        <v>Tildie Tilzey</v>
      </c>
      <c r="G517" t="str">
        <f>IF(_xlfn.XLOOKUP(C517, customers!A:A, customers!C:C, "Not Found")=0,"",_xlfn.XLOOKUP(C517, customers!A:A, customers!C:C, "Not Found"))</f>
        <v>ttilzeyeb@hostgator.com</v>
      </c>
      <c r="H517" s="2" t="str">
        <f>_xlfn.XLOOKUP(C517, customers!A:A, customers!G:G, "Not Found")</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10">
        <f>INDEX(products!$A$1:$G$49,MATCH(orders!$D517,products!$A$1:$A$49,0),MATCH(orders!L$1,products!$A$1:$G$1,0))</f>
        <v>7.169999999999999</v>
      </c>
      <c r="M517" s="10">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_xlfn.XLOOKUP(C518,customers!A:A,customers!B:B,"Not Found")</f>
        <v>Cindra Burling</v>
      </c>
      <c r="G518" t="str">
        <f>IF(_xlfn.XLOOKUP(C518, customers!A:A, customers!C:C, "Not Found")=0,"",_xlfn.XLOOKUP(C518, customers!A:A, customers!C:C, "Not Found"))</f>
        <v/>
      </c>
      <c r="H518" s="2" t="str">
        <f>_xlfn.XLOOKUP(C518, customers!A:A, customers!G:G, "Not Found")</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10">
        <f>INDEX(products!$A$1:$G$49,MATCH(orders!$D518,products!$A$1:$A$49,0),MATCH(orders!L$1,products!$A$1:$G$1,0))</f>
        <v>20.584999999999997</v>
      </c>
      <c r="M518" s="10">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_xlfn.XLOOKUP(C519,customers!A:A,customers!B:B,"Not Found")</f>
        <v>Channa Belamy</v>
      </c>
      <c r="G519" t="str">
        <f>IF(_xlfn.XLOOKUP(C519, customers!A:A, customers!C:C, "Not Found")=0,"",_xlfn.XLOOKUP(C519, customers!A:A, customers!C:C, "Not Found"))</f>
        <v/>
      </c>
      <c r="H519" s="2" t="str">
        <f>_xlfn.XLOOKUP(C519, customers!A:A, customers!G:G, "Not Found")</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10">
        <f>INDEX(products!$A$1:$G$49,MATCH(orders!$D519,products!$A$1:$A$49,0),MATCH(orders!L$1,products!$A$1:$G$1,0))</f>
        <v>3.8849999999999998</v>
      </c>
      <c r="M519" s="10">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_xlfn.XLOOKUP(C520,customers!A:A,customers!B:B,"Not Found")</f>
        <v>Karl Imorts</v>
      </c>
      <c r="G520" t="str">
        <f>IF(_xlfn.XLOOKUP(C520, customers!A:A, customers!C:C, "Not Found")=0,"",_xlfn.XLOOKUP(C520, customers!A:A, customers!C:C, "Not Found"))</f>
        <v>kimortsee@alexa.com</v>
      </c>
      <c r="H520" s="2" t="str">
        <f>_xlfn.XLOOKUP(C520, customers!A:A, customers!G:G, "Not Found")</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10">
        <f>INDEX(products!$A$1:$G$49,MATCH(orders!$D520,products!$A$1:$A$49,0),MATCH(orders!L$1,products!$A$1:$G$1,0))</f>
        <v>27.945</v>
      </c>
      <c r="M520" s="10">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_xlfn.XLOOKUP(C521,customers!A:A,customers!B:B,"Not Found")</f>
        <v>Marja Urion</v>
      </c>
      <c r="G521" t="str">
        <f>IF(_xlfn.XLOOKUP(C521, customers!A:A, customers!C:C, "Not Found")=0,"",_xlfn.XLOOKUP(C521, customers!A:A, customers!C:C, "Not Found"))</f>
        <v>murione5@alexa.com</v>
      </c>
      <c r="H521" s="2" t="str">
        <f>_xlfn.XLOOKUP(C521, customers!A:A, customers!G:G, "Not Found")</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10">
        <f>INDEX(products!$A$1:$G$49,MATCH(orders!$D521,products!$A$1:$A$49,0),MATCH(orders!L$1,products!$A$1:$G$1,0))</f>
        <v>5.97</v>
      </c>
      <c r="M521" s="10">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_xlfn.XLOOKUP(C522,customers!A:A,customers!B:B,"Not Found")</f>
        <v>Mag Armistead</v>
      </c>
      <c r="G522" t="str">
        <f>IF(_xlfn.XLOOKUP(C522, customers!A:A, customers!C:C, "Not Found")=0,"",_xlfn.XLOOKUP(C522, customers!A:A, customers!C:C, "Not Found"))</f>
        <v>marmisteadeg@blogtalkradio.com</v>
      </c>
      <c r="H522" s="2" t="str">
        <f>_xlfn.XLOOKUP(C522, customers!A:A, customers!G:G, "Not Found")</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10">
        <f>INDEX(products!$A$1:$G$49,MATCH(orders!$D522,products!$A$1:$A$49,0),MATCH(orders!L$1,products!$A$1:$G$1,0))</f>
        <v>3.8849999999999998</v>
      </c>
      <c r="M522" s="10">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_xlfn.XLOOKUP(C523,customers!A:A,customers!B:B,"Not Found")</f>
        <v>Mag Armistead</v>
      </c>
      <c r="G523" t="str">
        <f>IF(_xlfn.XLOOKUP(C523, customers!A:A, customers!C:C, "Not Found")=0,"",_xlfn.XLOOKUP(C523, customers!A:A, customers!C:C, "Not Found"))</f>
        <v>marmisteadeg@blogtalkradio.com</v>
      </c>
      <c r="H523" s="2" t="str">
        <f>_xlfn.XLOOKUP(C523, customers!A:A, customers!G:G, "Not Found")</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10">
        <f>INDEX(products!$A$1:$G$49,MATCH(orders!$D523,products!$A$1:$A$49,0),MATCH(orders!L$1,products!$A$1:$G$1,0))</f>
        <v>9.9499999999999993</v>
      </c>
      <c r="M523" s="10">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_xlfn.XLOOKUP(C524,customers!A:A,customers!B:B,"Not Found")</f>
        <v>Vasili Upstone</v>
      </c>
      <c r="G524" t="str">
        <f>IF(_xlfn.XLOOKUP(C524, customers!A:A, customers!C:C, "Not Found")=0,"",_xlfn.XLOOKUP(C524, customers!A:A, customers!C:C, "Not Found"))</f>
        <v>vupstoneei@google.pl</v>
      </c>
      <c r="H524" s="2" t="str">
        <f>_xlfn.XLOOKUP(C524, customers!A:A, customers!G:G, "Not Found")</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10">
        <f>INDEX(products!$A$1:$G$49,MATCH(orders!$D524,products!$A$1:$A$49,0),MATCH(orders!L$1,products!$A$1:$G$1,0))</f>
        <v>5.97</v>
      </c>
      <c r="M524" s="10">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_xlfn.XLOOKUP(C525,customers!A:A,customers!B:B,"Not Found")</f>
        <v>Berty Beelby</v>
      </c>
      <c r="G525" t="str">
        <f>IF(_xlfn.XLOOKUP(C525, customers!A:A, customers!C:C, "Not Found")=0,"",_xlfn.XLOOKUP(C525, customers!A:A, customers!C:C, "Not Found"))</f>
        <v>bbeelbyej@rediff.com</v>
      </c>
      <c r="H525" s="2" t="str">
        <f>_xlfn.XLOOKUP(C525, customers!A:A, customers!G:G, "Not Found")</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10">
        <f>INDEX(products!$A$1:$G$49,MATCH(orders!$D525,products!$A$1:$A$49,0),MATCH(orders!L$1,products!$A$1:$G$1,0))</f>
        <v>29.784999999999997</v>
      </c>
      <c r="M525" s="10">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_xlfn.XLOOKUP(C526,customers!A:A,customers!B:B,"Not Found")</f>
        <v>Erny Stenyng</v>
      </c>
      <c r="G526" t="str">
        <f>IF(_xlfn.XLOOKUP(C526, customers!A:A, customers!C:C, "Not Found")=0,"",_xlfn.XLOOKUP(C526, customers!A:A, customers!C:C, "Not Found"))</f>
        <v/>
      </c>
      <c r="H526" s="2" t="str">
        <f>_xlfn.XLOOKUP(C526, customers!A:A, customers!G:G, "Not Found")</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10">
        <f>INDEX(products!$A$1:$G$49,MATCH(orders!$D526,products!$A$1:$A$49,0),MATCH(orders!L$1,products!$A$1:$G$1,0))</f>
        <v>36.454999999999998</v>
      </c>
      <c r="M526" s="10">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_xlfn.XLOOKUP(C527,customers!A:A,customers!B:B,"Not Found")</f>
        <v>Edin Yantsurev</v>
      </c>
      <c r="G527" t="str">
        <f>IF(_xlfn.XLOOKUP(C527, customers!A:A, customers!C:C, "Not Found")=0,"",_xlfn.XLOOKUP(C527, customers!A:A, customers!C:C, "Not Found"))</f>
        <v/>
      </c>
      <c r="H527" s="2" t="str">
        <f>_xlfn.XLOOKUP(C527, customers!A:A, customers!G:G, "Not Found")</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10">
        <f>INDEX(products!$A$1:$G$49,MATCH(orders!$D527,products!$A$1:$A$49,0),MATCH(orders!L$1,products!$A$1:$G$1,0))</f>
        <v>2.6849999999999996</v>
      </c>
      <c r="M527" s="10">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_xlfn.XLOOKUP(C528,customers!A:A,customers!B:B,"Not Found")</f>
        <v>Webb Speechly</v>
      </c>
      <c r="G528" t="str">
        <f>IF(_xlfn.XLOOKUP(C528, customers!A:A, customers!C:C, "Not Found")=0,"",_xlfn.XLOOKUP(C528, customers!A:A, customers!C:C, "Not Found"))</f>
        <v>wspeechlyem@amazon.com</v>
      </c>
      <c r="H528" s="2" t="str">
        <f>_xlfn.XLOOKUP(C528, customers!A:A, customers!G:G, "Not Found")</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10">
        <f>INDEX(products!$A$1:$G$49,MATCH(orders!$D528,products!$A$1:$A$49,0),MATCH(orders!L$1,products!$A$1:$G$1,0))</f>
        <v>31.624999999999996</v>
      </c>
      <c r="M528" s="10">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_xlfn.XLOOKUP(C529,customers!A:A,customers!B:B,"Not Found")</f>
        <v>Irvine Phillpot</v>
      </c>
      <c r="G529" t="str">
        <f>IF(_xlfn.XLOOKUP(C529, customers!A:A, customers!C:C, "Not Found")=0,"",_xlfn.XLOOKUP(C529, customers!A:A, customers!C:C, "Not Found"))</f>
        <v>iphillpoten@buzzfeed.com</v>
      </c>
      <c r="H529" s="2" t="str">
        <f>_xlfn.XLOOKUP(C529, customers!A:A, customers!G:G, "Not Found")</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10">
        <f>INDEX(products!$A$1:$G$49,MATCH(orders!$D529,products!$A$1:$A$49,0),MATCH(orders!L$1,products!$A$1:$G$1,0))</f>
        <v>8.25</v>
      </c>
      <c r="M529" s="10">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_xlfn.XLOOKUP(C530,customers!A:A,customers!B:B,"Not Found")</f>
        <v>Lem Pennacci</v>
      </c>
      <c r="G530" t="str">
        <f>IF(_xlfn.XLOOKUP(C530, customers!A:A, customers!C:C, "Not Found")=0,"",_xlfn.XLOOKUP(C530, customers!A:A, customers!C:C, "Not Found"))</f>
        <v>lpennaccieo@statcounter.com</v>
      </c>
      <c r="H530" s="2" t="str">
        <f>_xlfn.XLOOKUP(C530, customers!A:A, customers!G:G, "Not Found")</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10">
        <f>INDEX(products!$A$1:$G$49,MATCH(orders!$D530,products!$A$1:$A$49,0),MATCH(orders!L$1,products!$A$1:$G$1,0))</f>
        <v>8.91</v>
      </c>
      <c r="M530" s="10">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_xlfn.XLOOKUP(C531,customers!A:A,customers!B:B,"Not Found")</f>
        <v>Starr Arpin</v>
      </c>
      <c r="G531" t="str">
        <f>IF(_xlfn.XLOOKUP(C531, customers!A:A, customers!C:C, "Not Found")=0,"",_xlfn.XLOOKUP(C531, customers!A:A, customers!C:C, "Not Found"))</f>
        <v>sarpinep@moonfruit.com</v>
      </c>
      <c r="H531" s="2" t="str">
        <f>_xlfn.XLOOKUP(C531, customers!A:A, customers!G:G, "Not Found")</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10">
        <f>INDEX(products!$A$1:$G$49,MATCH(orders!$D531,products!$A$1:$A$49,0),MATCH(orders!L$1,products!$A$1:$G$1,0))</f>
        <v>9.9499999999999993</v>
      </c>
      <c r="M531" s="10">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_xlfn.XLOOKUP(C532,customers!A:A,customers!B:B,"Not Found")</f>
        <v>Donny Fries</v>
      </c>
      <c r="G532" t="str">
        <f>IF(_xlfn.XLOOKUP(C532, customers!A:A, customers!C:C, "Not Found")=0,"",_xlfn.XLOOKUP(C532, customers!A:A, customers!C:C, "Not Found"))</f>
        <v>dfrieseq@cargocollective.com</v>
      </c>
      <c r="H532" s="2" t="str">
        <f>_xlfn.XLOOKUP(C532, customers!A:A, customers!G:G, "Not Found")</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10">
        <f>INDEX(products!$A$1:$G$49,MATCH(orders!$D532,products!$A$1:$A$49,0),MATCH(orders!L$1,products!$A$1:$G$1,0))</f>
        <v>9.9499999999999993</v>
      </c>
      <c r="M532" s="10">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_xlfn.XLOOKUP(C533,customers!A:A,customers!B:B,"Not Found")</f>
        <v>Rana Sharer</v>
      </c>
      <c r="G533" t="str">
        <f>IF(_xlfn.XLOOKUP(C533, customers!A:A, customers!C:C, "Not Found")=0,"",_xlfn.XLOOKUP(C533, customers!A:A, customers!C:C, "Not Found"))</f>
        <v>rsharerer@flavors.me</v>
      </c>
      <c r="H533" s="2" t="str">
        <f>_xlfn.XLOOKUP(C533, customers!A:A, customers!G:G, "Not Found")</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10">
        <f>INDEX(products!$A$1:$G$49,MATCH(orders!$D533,products!$A$1:$A$49,0),MATCH(orders!L$1,products!$A$1:$G$1,0))</f>
        <v>8.9499999999999993</v>
      </c>
      <c r="M533" s="10">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_xlfn.XLOOKUP(C534,customers!A:A,customers!B:B,"Not Found")</f>
        <v>Nannie Naseby</v>
      </c>
      <c r="G534" t="str">
        <f>IF(_xlfn.XLOOKUP(C534, customers!A:A, customers!C:C, "Not Found")=0,"",_xlfn.XLOOKUP(C534, customers!A:A, customers!C:C, "Not Found"))</f>
        <v>nnasebyes@umich.edu</v>
      </c>
      <c r="H534" s="2" t="str">
        <f>_xlfn.XLOOKUP(C534, customers!A:A, customers!G:G, "Not Found")</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10">
        <f>INDEX(products!$A$1:$G$49,MATCH(orders!$D534,products!$A$1:$A$49,0),MATCH(orders!L$1,products!$A$1:$G$1,0))</f>
        <v>8.25</v>
      </c>
      <c r="M534" s="10">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_xlfn.XLOOKUP(C535,customers!A:A,customers!B:B,"Not Found")</f>
        <v>Rea Offell</v>
      </c>
      <c r="G535" t="str">
        <f>IF(_xlfn.XLOOKUP(C535, customers!A:A, customers!C:C, "Not Found")=0,"",_xlfn.XLOOKUP(C535, customers!A:A, customers!C:C, "Not Found"))</f>
        <v/>
      </c>
      <c r="H535" s="2" t="str">
        <f>_xlfn.XLOOKUP(C535, customers!A:A, customers!G:G, "Not Found")</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10">
        <f>INDEX(products!$A$1:$G$49,MATCH(orders!$D535,products!$A$1:$A$49,0),MATCH(orders!L$1,products!$A$1:$G$1,0))</f>
        <v>5.3699999999999992</v>
      </c>
      <c r="M535" s="10">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_xlfn.XLOOKUP(C536,customers!A:A,customers!B:B,"Not Found")</f>
        <v>Kris O'Cullen</v>
      </c>
      <c r="G536" t="str">
        <f>IF(_xlfn.XLOOKUP(C536, customers!A:A, customers!C:C, "Not Found")=0,"",_xlfn.XLOOKUP(C536, customers!A:A, customers!C:C, "Not Found"))</f>
        <v>koculleneu@ca.gov</v>
      </c>
      <c r="H536" s="2" t="str">
        <f>_xlfn.XLOOKUP(C536, customers!A:A, customers!G:G, "Not Found")</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10">
        <f>INDEX(products!$A$1:$G$49,MATCH(orders!$D536,products!$A$1:$A$49,0),MATCH(orders!L$1,products!$A$1:$G$1,0))</f>
        <v>22.884999999999998</v>
      </c>
      <c r="M536" s="10">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_xlfn.XLOOKUP(C537,customers!A:A,customers!B:B,"Not Found")</f>
        <v>Timoteo Glisane</v>
      </c>
      <c r="G537" t="str">
        <f>IF(_xlfn.XLOOKUP(C537, customers!A:A, customers!C:C, "Not Found")=0,"",_xlfn.XLOOKUP(C537, customers!A:A, customers!C:C, "Not Found"))</f>
        <v/>
      </c>
      <c r="H537" s="2" t="str">
        <f>_xlfn.XLOOKUP(C537, customers!A:A, customers!G:G, "Not Found")</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10">
        <f>INDEX(products!$A$1:$G$49,MATCH(orders!$D537,products!$A$1:$A$49,0),MATCH(orders!L$1,products!$A$1:$G$1,0))</f>
        <v>4.7549999999999999</v>
      </c>
      <c r="M537" s="10">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_xlfn.XLOOKUP(C538,customers!A:A,customers!B:B,"Not Found")</f>
        <v>Marja Urion</v>
      </c>
      <c r="G538" t="str">
        <f>IF(_xlfn.XLOOKUP(C538, customers!A:A, customers!C:C, "Not Found")=0,"",_xlfn.XLOOKUP(C538, customers!A:A, customers!C:C, "Not Found"))</f>
        <v>murione5@alexa.com</v>
      </c>
      <c r="H538" s="2" t="str">
        <f>_xlfn.XLOOKUP(C538, customers!A:A, customers!G:G, "Not Found")</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10">
        <f>INDEX(products!$A$1:$G$49,MATCH(orders!$D538,products!$A$1:$A$49,0),MATCH(orders!L$1,products!$A$1:$G$1,0))</f>
        <v>2.6849999999999996</v>
      </c>
      <c r="M538" s="10">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_xlfn.XLOOKUP(C539,customers!A:A,customers!B:B,"Not Found")</f>
        <v>Hildegarde Brangan</v>
      </c>
      <c r="G539" t="str">
        <f>IF(_xlfn.XLOOKUP(C539, customers!A:A, customers!C:C, "Not Found")=0,"",_xlfn.XLOOKUP(C539, customers!A:A, customers!C:C, "Not Found"))</f>
        <v>hbranganex@woothemes.com</v>
      </c>
      <c r="H539" s="2" t="str">
        <f>_xlfn.XLOOKUP(C539, customers!A:A, customers!G:G, "Not Found")</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10">
        <f>INDEX(products!$A$1:$G$49,MATCH(orders!$D539,products!$A$1:$A$49,0),MATCH(orders!L$1,products!$A$1:$G$1,0))</f>
        <v>27.945</v>
      </c>
      <c r="M539" s="10">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_xlfn.XLOOKUP(C540,customers!A:A,customers!B:B,"Not Found")</f>
        <v>Amii Gallyon</v>
      </c>
      <c r="G540" t="str">
        <f>IF(_xlfn.XLOOKUP(C540, customers!A:A, customers!C:C, "Not Found")=0,"",_xlfn.XLOOKUP(C540, customers!A:A, customers!C:C, "Not Found"))</f>
        <v>agallyoney@engadget.com</v>
      </c>
      <c r="H540" s="2" t="str">
        <f>_xlfn.XLOOKUP(C540, customers!A:A, customers!G:G, "Not Found")</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10">
        <f>INDEX(products!$A$1:$G$49,MATCH(orders!$D540,products!$A$1:$A$49,0),MATCH(orders!L$1,products!$A$1:$G$1,0))</f>
        <v>2.6849999999999996</v>
      </c>
      <c r="M540" s="10">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_xlfn.XLOOKUP(C541,customers!A:A,customers!B:B,"Not Found")</f>
        <v>Birgit Domange</v>
      </c>
      <c r="G541" t="str">
        <f>IF(_xlfn.XLOOKUP(C541, customers!A:A, customers!C:C, "Not Found")=0,"",_xlfn.XLOOKUP(C541, customers!A:A, customers!C:C, "Not Found"))</f>
        <v>bdomangeez@yahoo.co.jp</v>
      </c>
      <c r="H541" s="2" t="str">
        <f>_xlfn.XLOOKUP(C541, customers!A:A, customers!G:G, "Not Found")</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10">
        <f>INDEX(products!$A$1:$G$49,MATCH(orders!$D541,products!$A$1:$A$49,0),MATCH(orders!L$1,products!$A$1:$G$1,0))</f>
        <v>5.3699999999999992</v>
      </c>
      <c r="M541" s="10">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_xlfn.XLOOKUP(C542,customers!A:A,customers!B:B,"Not Found")</f>
        <v>Killian Osler</v>
      </c>
      <c r="G542" t="str">
        <f>IF(_xlfn.XLOOKUP(C542, customers!A:A, customers!C:C, "Not Found")=0,"",_xlfn.XLOOKUP(C542, customers!A:A, customers!C:C, "Not Found"))</f>
        <v>koslerf0@gmpg.org</v>
      </c>
      <c r="H542" s="2" t="str">
        <f>_xlfn.XLOOKUP(C542, customers!A:A, customers!G:G, "Not Found")</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10">
        <f>INDEX(products!$A$1:$G$49,MATCH(orders!$D542,products!$A$1:$A$49,0),MATCH(orders!L$1,products!$A$1:$G$1,0))</f>
        <v>15.85</v>
      </c>
      <c r="M542" s="10">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_xlfn.XLOOKUP(C543,customers!A:A,customers!B:B,"Not Found")</f>
        <v>Lora Dukes</v>
      </c>
      <c r="G543" t="str">
        <f>IF(_xlfn.XLOOKUP(C543, customers!A:A, customers!C:C, "Not Found")=0,"",_xlfn.XLOOKUP(C543, customers!A:A, customers!C:C, "Not Found"))</f>
        <v/>
      </c>
      <c r="H543" s="2" t="str">
        <f>_xlfn.XLOOKUP(C543, customers!A:A, customers!G:G, "Not Found")</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10">
        <f>INDEX(products!$A$1:$G$49,MATCH(orders!$D543,products!$A$1:$A$49,0),MATCH(orders!L$1,products!$A$1:$G$1,0))</f>
        <v>22.884999999999998</v>
      </c>
      <c r="M543" s="10">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_xlfn.XLOOKUP(C544,customers!A:A,customers!B:B,"Not Found")</f>
        <v>Zack Pellett</v>
      </c>
      <c r="G544" t="str">
        <f>IF(_xlfn.XLOOKUP(C544, customers!A:A, customers!C:C, "Not Found")=0,"",_xlfn.XLOOKUP(C544, customers!A:A, customers!C:C, "Not Found"))</f>
        <v>zpellettf2@dailymotion.com</v>
      </c>
      <c r="H544" s="2" t="str">
        <f>_xlfn.XLOOKUP(C544, customers!A:A, customers!G:G, "Not Found")</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10">
        <f>INDEX(products!$A$1:$G$49,MATCH(orders!$D544,products!$A$1:$A$49,0),MATCH(orders!L$1,products!$A$1:$G$1,0))</f>
        <v>25.874999999999996</v>
      </c>
      <c r="M544" s="10">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_xlfn.XLOOKUP(C545,customers!A:A,customers!B:B,"Not Found")</f>
        <v>Ilaire Sprakes</v>
      </c>
      <c r="G545" t="str">
        <f>IF(_xlfn.XLOOKUP(C545, customers!A:A, customers!C:C, "Not Found")=0,"",_xlfn.XLOOKUP(C545, customers!A:A, customers!C:C, "Not Found"))</f>
        <v>isprakesf3@spiegel.de</v>
      </c>
      <c r="H545" s="2" t="str">
        <f>_xlfn.XLOOKUP(C545, customers!A:A, customers!G:G, "Not Found")</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10">
        <f>INDEX(products!$A$1:$G$49,MATCH(orders!$D545,products!$A$1:$A$49,0),MATCH(orders!L$1,products!$A$1:$G$1,0))</f>
        <v>27.484999999999996</v>
      </c>
      <c r="M545" s="10">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_xlfn.XLOOKUP(C546,customers!A:A,customers!B:B,"Not Found")</f>
        <v>Heda Fromant</v>
      </c>
      <c r="G546" t="str">
        <f>IF(_xlfn.XLOOKUP(C546, customers!A:A, customers!C:C, "Not Found")=0,"",_xlfn.XLOOKUP(C546, customers!A:A, customers!C:C, "Not Found"))</f>
        <v>hfromantf4@ucsd.edu</v>
      </c>
      <c r="H546" s="2" t="str">
        <f>_xlfn.XLOOKUP(C546, customers!A:A, customers!G:G, "Not Found")</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10">
        <f>INDEX(products!$A$1:$G$49,MATCH(orders!$D546,products!$A$1:$A$49,0),MATCH(orders!L$1,products!$A$1:$G$1,0))</f>
        <v>7.77</v>
      </c>
      <c r="M546" s="10">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_xlfn.XLOOKUP(C547,customers!A:A,customers!B:B,"Not Found")</f>
        <v>Rufus Flear</v>
      </c>
      <c r="G547" t="str">
        <f>IF(_xlfn.XLOOKUP(C547, customers!A:A, customers!C:C, "Not Found")=0,"",_xlfn.XLOOKUP(C547, customers!A:A, customers!C:C, "Not Found"))</f>
        <v>rflearf5@artisteer.com</v>
      </c>
      <c r="H547" s="2" t="str">
        <f>_xlfn.XLOOKUP(C547, customers!A:A, customers!G:G, "Not Found")</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10">
        <f>INDEX(products!$A$1:$G$49,MATCH(orders!$D547,products!$A$1:$A$49,0),MATCH(orders!L$1,products!$A$1:$G$1,0))</f>
        <v>3.8849999999999998</v>
      </c>
      <c r="M547" s="10">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_xlfn.XLOOKUP(C548,customers!A:A,customers!B:B,"Not Found")</f>
        <v>Dom Milella</v>
      </c>
      <c r="G548" t="str">
        <f>IF(_xlfn.XLOOKUP(C548, customers!A:A, customers!C:C, "Not Found")=0,"",_xlfn.XLOOKUP(C548, customers!A:A, customers!C:C, "Not Found"))</f>
        <v/>
      </c>
      <c r="H548" s="2" t="str">
        <f>_xlfn.XLOOKUP(C548, customers!A:A, customers!G:G, "Not Found")</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10">
        <f>INDEX(products!$A$1:$G$49,MATCH(orders!$D548,products!$A$1:$A$49,0),MATCH(orders!L$1,products!$A$1:$G$1,0))</f>
        <v>27.945</v>
      </c>
      <c r="M548" s="10">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_xlfn.XLOOKUP(C549,customers!A:A,customers!B:B,"Not Found")</f>
        <v>Wilek Lightollers</v>
      </c>
      <c r="G549" t="str">
        <f>IF(_xlfn.XLOOKUP(C549, customers!A:A, customers!C:C, "Not Found")=0,"",_xlfn.XLOOKUP(C549, customers!A:A, customers!C:C, "Not Found"))</f>
        <v>wlightollersf9@baidu.com</v>
      </c>
      <c r="H549" s="2" t="str">
        <f>_xlfn.XLOOKUP(C549, customers!A:A, customers!G:G, "Not Found")</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10">
        <f>INDEX(products!$A$1:$G$49,MATCH(orders!$D549,products!$A$1:$A$49,0),MATCH(orders!L$1,products!$A$1:$G$1,0))</f>
        <v>3.5849999999999995</v>
      </c>
      <c r="M549" s="10">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_xlfn.XLOOKUP(C550,customers!A:A,customers!B:B,"Not Found")</f>
        <v>Bette-ann Munden</v>
      </c>
      <c r="G550" t="str">
        <f>IF(_xlfn.XLOOKUP(C550, customers!A:A, customers!C:C, "Not Found")=0,"",_xlfn.XLOOKUP(C550, customers!A:A, customers!C:C, "Not Found"))</f>
        <v>bmundenf8@elpais.com</v>
      </c>
      <c r="H550" s="2" t="str">
        <f>_xlfn.XLOOKUP(C550, customers!A:A, customers!G:G, "Not Found")</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10">
        <f>INDEX(products!$A$1:$G$49,MATCH(orders!$D550,products!$A$1:$A$49,0),MATCH(orders!L$1,products!$A$1:$G$1,0))</f>
        <v>4.4550000000000001</v>
      </c>
      <c r="M550" s="10">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_xlfn.XLOOKUP(C551,customers!A:A,customers!B:B,"Not Found")</f>
        <v>Wilek Lightollers</v>
      </c>
      <c r="G551" t="str">
        <f>IF(_xlfn.XLOOKUP(C551, customers!A:A, customers!C:C, "Not Found")=0,"",_xlfn.XLOOKUP(C551, customers!A:A, customers!C:C, "Not Found"))</f>
        <v>wlightollersf9@baidu.com</v>
      </c>
      <c r="H551" s="2" t="str">
        <f>_xlfn.XLOOKUP(C551, customers!A:A, customers!G:G, "Not Found")</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10">
        <f>INDEX(products!$A$1:$G$49,MATCH(orders!$D551,products!$A$1:$A$49,0),MATCH(orders!L$1,products!$A$1:$G$1,0))</f>
        <v>4.4550000000000001</v>
      </c>
      <c r="M551" s="10">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_xlfn.XLOOKUP(C552,customers!A:A,customers!B:B,"Not Found")</f>
        <v>Nick Brakespear</v>
      </c>
      <c r="G552" t="str">
        <f>IF(_xlfn.XLOOKUP(C552, customers!A:A, customers!C:C, "Not Found")=0,"",_xlfn.XLOOKUP(C552, customers!A:A, customers!C:C, "Not Found"))</f>
        <v>nbrakespearfa@rediff.com</v>
      </c>
      <c r="H552" s="2" t="str">
        <f>_xlfn.XLOOKUP(C552, customers!A:A, customers!G:G, "Not Found")</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10">
        <f>INDEX(products!$A$1:$G$49,MATCH(orders!$D552,products!$A$1:$A$49,0),MATCH(orders!L$1,products!$A$1:$G$1,0))</f>
        <v>3.8849999999999998</v>
      </c>
      <c r="M552" s="10">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_xlfn.XLOOKUP(C553,customers!A:A,customers!B:B,"Not Found")</f>
        <v>Malynda Glawsop</v>
      </c>
      <c r="G553" t="str">
        <f>IF(_xlfn.XLOOKUP(C553, customers!A:A, customers!C:C, "Not Found")=0,"",_xlfn.XLOOKUP(C553, customers!A:A, customers!C:C, "Not Found"))</f>
        <v>mglawsopfb@reverbnation.com</v>
      </c>
      <c r="H553" s="2" t="str">
        <f>_xlfn.XLOOKUP(C553, customers!A:A, customers!G:G, "Not Found")</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10">
        <f>INDEX(products!$A$1:$G$49,MATCH(orders!$D553,products!$A$1:$A$49,0),MATCH(orders!L$1,products!$A$1:$G$1,0))</f>
        <v>3.645</v>
      </c>
      <c r="M553" s="10">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_xlfn.XLOOKUP(C554,customers!A:A,customers!B:B,"Not Found")</f>
        <v>Granville Alberts</v>
      </c>
      <c r="G554" t="str">
        <f>IF(_xlfn.XLOOKUP(C554, customers!A:A, customers!C:C, "Not Found")=0,"",_xlfn.XLOOKUP(C554, customers!A:A, customers!C:C, "Not Found"))</f>
        <v>galbertsfc@etsy.com</v>
      </c>
      <c r="H554" s="2" t="str">
        <f>_xlfn.XLOOKUP(C554, customers!A:A, customers!G:G, "Not Found")</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10">
        <f>INDEX(products!$A$1:$G$49,MATCH(orders!$D554,products!$A$1:$A$49,0),MATCH(orders!L$1,products!$A$1:$G$1,0))</f>
        <v>4.4550000000000001</v>
      </c>
      <c r="M554" s="10">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_xlfn.XLOOKUP(C555,customers!A:A,customers!B:B,"Not Found")</f>
        <v>Vasily Polglase</v>
      </c>
      <c r="G555" t="str">
        <f>IF(_xlfn.XLOOKUP(C555, customers!A:A, customers!C:C, "Not Found")=0,"",_xlfn.XLOOKUP(C555, customers!A:A, customers!C:C, "Not Found"))</f>
        <v>vpolglasefd@about.me</v>
      </c>
      <c r="H555" s="2" t="str">
        <f>_xlfn.XLOOKUP(C555, customers!A:A, customers!G:G, "Not Found")</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10">
        <f>INDEX(products!$A$1:$G$49,MATCH(orders!$D555,products!$A$1:$A$49,0),MATCH(orders!L$1,products!$A$1:$G$1,0))</f>
        <v>13.75</v>
      </c>
      <c r="M555" s="10">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_xlfn.XLOOKUP(C556,customers!A:A,customers!B:B,"Not Found")</f>
        <v>Madelaine Sharples</v>
      </c>
      <c r="G556" t="str">
        <f>IF(_xlfn.XLOOKUP(C556, customers!A:A, customers!C:C, "Not Found")=0,"",_xlfn.XLOOKUP(C556, customers!A:A, customers!C:C, "Not Found"))</f>
        <v/>
      </c>
      <c r="H556" s="2" t="str">
        <f>_xlfn.XLOOKUP(C556, customers!A:A, customers!G:G, "Not Found")</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10">
        <f>INDEX(products!$A$1:$G$49,MATCH(orders!$D556,products!$A$1:$A$49,0),MATCH(orders!L$1,products!$A$1:$G$1,0))</f>
        <v>27.484999999999996</v>
      </c>
      <c r="M556" s="10">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_xlfn.XLOOKUP(C557,customers!A:A,customers!B:B,"Not Found")</f>
        <v>Sigfrid Busch</v>
      </c>
      <c r="G557" t="str">
        <f>IF(_xlfn.XLOOKUP(C557, customers!A:A, customers!C:C, "Not Found")=0,"",_xlfn.XLOOKUP(C557, customers!A:A, customers!C:C, "Not Found"))</f>
        <v>sbuschff@so-net.ne.jp</v>
      </c>
      <c r="H557" s="2" t="str">
        <f>_xlfn.XLOOKUP(C557, customers!A:A, customers!G:G, "Not Found")</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10">
        <f>INDEX(products!$A$1:$G$49,MATCH(orders!$D557,products!$A$1:$A$49,0),MATCH(orders!L$1,products!$A$1:$G$1,0))</f>
        <v>13.75</v>
      </c>
      <c r="M557" s="10">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_xlfn.XLOOKUP(C558,customers!A:A,customers!B:B,"Not Found")</f>
        <v>Cissiee Raisbeck</v>
      </c>
      <c r="G558" t="str">
        <f>IF(_xlfn.XLOOKUP(C558, customers!A:A, customers!C:C, "Not Found")=0,"",_xlfn.XLOOKUP(C558, customers!A:A, customers!C:C, "Not Found"))</f>
        <v>craisbeckfg@webnode.com</v>
      </c>
      <c r="H558" s="2" t="str">
        <f>_xlfn.XLOOKUP(C558, customers!A:A, customers!G:G, "Not Found")</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10">
        <f>INDEX(products!$A$1:$G$49,MATCH(orders!$D558,products!$A$1:$A$49,0),MATCH(orders!L$1,products!$A$1:$G$1,0))</f>
        <v>4.3650000000000002</v>
      </c>
      <c r="M558" s="10">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_xlfn.XLOOKUP(C559,customers!A:A,customers!B:B,"Not Found")</f>
        <v>Marja Urion</v>
      </c>
      <c r="G559" t="str">
        <f>IF(_xlfn.XLOOKUP(C559, customers!A:A, customers!C:C, "Not Found")=0,"",_xlfn.XLOOKUP(C559, customers!A:A, customers!C:C, "Not Found"))</f>
        <v>murione5@alexa.com</v>
      </c>
      <c r="H559" s="2" t="str">
        <f>_xlfn.XLOOKUP(C559, customers!A:A, customers!G:G, "Not Found")</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10">
        <f>INDEX(products!$A$1:$G$49,MATCH(orders!$D559,products!$A$1:$A$49,0),MATCH(orders!L$1,products!$A$1:$G$1,0))</f>
        <v>14.85</v>
      </c>
      <c r="M559" s="10">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_xlfn.XLOOKUP(C560,customers!A:A,customers!B:B,"Not Found")</f>
        <v>Kenton Wetherick</v>
      </c>
      <c r="G560" t="str">
        <f>IF(_xlfn.XLOOKUP(C560, customers!A:A, customers!C:C, "Not Found")=0,"",_xlfn.XLOOKUP(C560, customers!A:A, customers!C:C, "Not Found"))</f>
        <v/>
      </c>
      <c r="H560" s="2" t="str">
        <f>_xlfn.XLOOKUP(C560, customers!A:A, customers!G:G, "Not Found")</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10">
        <f>INDEX(products!$A$1:$G$49,MATCH(orders!$D560,products!$A$1:$A$49,0),MATCH(orders!L$1,products!$A$1:$G$1,0))</f>
        <v>3.8849999999999998</v>
      </c>
      <c r="M560" s="10">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_xlfn.XLOOKUP(C561,customers!A:A,customers!B:B,"Not Found")</f>
        <v>Reamonn Aynold</v>
      </c>
      <c r="G561" t="str">
        <f>IF(_xlfn.XLOOKUP(C561, customers!A:A, customers!C:C, "Not Found")=0,"",_xlfn.XLOOKUP(C561, customers!A:A, customers!C:C, "Not Found"))</f>
        <v>raynoldfj@ustream.tv</v>
      </c>
      <c r="H561" s="2" t="str">
        <f>_xlfn.XLOOKUP(C561, customers!A:A, customers!G:G, "Not Found")</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10">
        <f>INDEX(products!$A$1:$G$49,MATCH(orders!$D561,products!$A$1:$A$49,0),MATCH(orders!L$1,products!$A$1:$G$1,0))</f>
        <v>12.95</v>
      </c>
      <c r="M561" s="10">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_xlfn.XLOOKUP(C562,customers!A:A,customers!B:B,"Not Found")</f>
        <v>Hatty Dovydenas</v>
      </c>
      <c r="G562" t="str">
        <f>IF(_xlfn.XLOOKUP(C562, customers!A:A, customers!C:C, "Not Found")=0,"",_xlfn.XLOOKUP(C562, customers!A:A, customers!C:C, "Not Found"))</f>
        <v/>
      </c>
      <c r="H562" s="2" t="str">
        <f>_xlfn.XLOOKUP(C562, customers!A:A, customers!G:G, "Not Found")</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10">
        <f>INDEX(products!$A$1:$G$49,MATCH(orders!$D562,products!$A$1:$A$49,0),MATCH(orders!L$1,products!$A$1:$G$1,0))</f>
        <v>31.624999999999996</v>
      </c>
      <c r="M562" s="10">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_xlfn.XLOOKUP(C563,customers!A:A,customers!B:B,"Not Found")</f>
        <v>Nathaniel Bloxland</v>
      </c>
      <c r="G563" t="str">
        <f>IF(_xlfn.XLOOKUP(C563, customers!A:A, customers!C:C, "Not Found")=0,"",_xlfn.XLOOKUP(C563, customers!A:A, customers!C:C, "Not Found"))</f>
        <v/>
      </c>
      <c r="H563" s="2" t="str">
        <f>_xlfn.XLOOKUP(C563, customers!A:A, customers!G:G, "Not Found")</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10">
        <f>INDEX(products!$A$1:$G$49,MATCH(orders!$D563,products!$A$1:$A$49,0),MATCH(orders!L$1,products!$A$1:$G$1,0))</f>
        <v>2.9849999999999999</v>
      </c>
      <c r="M563" s="10">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_xlfn.XLOOKUP(C564,customers!A:A,customers!B:B,"Not Found")</f>
        <v>Brendan Grece</v>
      </c>
      <c r="G564" t="str">
        <f>IF(_xlfn.XLOOKUP(C564, customers!A:A, customers!C:C, "Not Found")=0,"",_xlfn.XLOOKUP(C564, customers!A:A, customers!C:C, "Not Found"))</f>
        <v>bgrecefm@naver.com</v>
      </c>
      <c r="H564" s="2" t="str">
        <f>_xlfn.XLOOKUP(C564, customers!A:A, customers!G:G, "Not Found")</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10">
        <f>INDEX(products!$A$1:$G$49,MATCH(orders!$D564,products!$A$1:$A$49,0),MATCH(orders!L$1,products!$A$1:$G$1,0))</f>
        <v>4.7549999999999999</v>
      </c>
      <c r="M564" s="10">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_xlfn.XLOOKUP(C565,customers!A:A,customers!B:B,"Not Found")</f>
        <v>Don Flintiff</v>
      </c>
      <c r="G565" t="str">
        <f>IF(_xlfn.XLOOKUP(C565, customers!A:A, customers!C:C, "Not Found")=0,"",_xlfn.XLOOKUP(C565, customers!A:A, customers!C:C, "Not Found"))</f>
        <v>dflintiffg1@e-recht24.de</v>
      </c>
      <c r="H565" s="2" t="str">
        <f>_xlfn.XLOOKUP(C565, customers!A:A, customers!G:G, "Not Found")</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10">
        <f>INDEX(products!$A$1:$G$49,MATCH(orders!$D565,products!$A$1:$A$49,0),MATCH(orders!L$1,products!$A$1:$G$1,0))</f>
        <v>13.75</v>
      </c>
      <c r="M565" s="10">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_xlfn.XLOOKUP(C566,customers!A:A,customers!B:B,"Not Found")</f>
        <v>Abbe Thys</v>
      </c>
      <c r="G566" t="str">
        <f>IF(_xlfn.XLOOKUP(C566, customers!A:A, customers!C:C, "Not Found")=0,"",_xlfn.XLOOKUP(C566, customers!A:A, customers!C:C, "Not Found"))</f>
        <v>athysfo@cdc.gov</v>
      </c>
      <c r="H566" s="2" t="str">
        <f>_xlfn.XLOOKUP(C566, customers!A:A, customers!G:G, "Not Found")</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10">
        <f>INDEX(products!$A$1:$G$49,MATCH(orders!$D566,products!$A$1:$A$49,0),MATCH(orders!L$1,products!$A$1:$G$1,0))</f>
        <v>7.169999999999999</v>
      </c>
      <c r="M566" s="10">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_xlfn.XLOOKUP(C567,customers!A:A,customers!B:B,"Not Found")</f>
        <v>Jackquelin Chugg</v>
      </c>
      <c r="G567" t="str">
        <f>IF(_xlfn.XLOOKUP(C567, customers!A:A, customers!C:C, "Not Found")=0,"",_xlfn.XLOOKUP(C567, customers!A:A, customers!C:C, "Not Found"))</f>
        <v>jchuggfp@about.me</v>
      </c>
      <c r="H567" s="2" t="str">
        <f>_xlfn.XLOOKUP(C567, customers!A:A, customers!G:G, "Not Found")</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10">
        <f>INDEX(products!$A$1:$G$49,MATCH(orders!$D567,products!$A$1:$A$49,0),MATCH(orders!L$1,products!$A$1:$G$1,0))</f>
        <v>20.584999999999997</v>
      </c>
      <c r="M567" s="10">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_xlfn.XLOOKUP(C568,customers!A:A,customers!B:B,"Not Found")</f>
        <v>Audra Kelston</v>
      </c>
      <c r="G568" t="str">
        <f>IF(_xlfn.XLOOKUP(C568, customers!A:A, customers!C:C, "Not Found")=0,"",_xlfn.XLOOKUP(C568, customers!A:A, customers!C:C, "Not Found"))</f>
        <v>akelstonfq@sakura.ne.jp</v>
      </c>
      <c r="H568" s="2" t="str">
        <f>_xlfn.XLOOKUP(C568, customers!A:A, customers!G:G, "Not Found")</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10">
        <f>INDEX(products!$A$1:$G$49,MATCH(orders!$D568,products!$A$1:$A$49,0),MATCH(orders!L$1,products!$A$1:$G$1,0))</f>
        <v>3.375</v>
      </c>
      <c r="M568" s="10">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_xlfn.XLOOKUP(C569,customers!A:A,customers!B:B,"Not Found")</f>
        <v>Elvina Angel</v>
      </c>
      <c r="G569" t="str">
        <f>IF(_xlfn.XLOOKUP(C569, customers!A:A, customers!C:C, "Not Found")=0,"",_xlfn.XLOOKUP(C569, customers!A:A, customers!C:C, "Not Found"))</f>
        <v/>
      </c>
      <c r="H569" s="2" t="str">
        <f>_xlfn.XLOOKUP(C569, customers!A:A, customers!G:G, "Not Found")</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10">
        <f>INDEX(products!$A$1:$G$49,MATCH(orders!$D569,products!$A$1:$A$49,0),MATCH(orders!L$1,products!$A$1:$G$1,0))</f>
        <v>27.484999999999996</v>
      </c>
      <c r="M569" s="10">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_xlfn.XLOOKUP(C570,customers!A:A,customers!B:B,"Not Found")</f>
        <v>Claiborne Mottram</v>
      </c>
      <c r="G570" t="str">
        <f>IF(_xlfn.XLOOKUP(C570, customers!A:A, customers!C:C, "Not Found")=0,"",_xlfn.XLOOKUP(C570, customers!A:A, customers!C:C, "Not Found"))</f>
        <v>cmottramfs@harvard.edu</v>
      </c>
      <c r="H570" s="2" t="str">
        <f>_xlfn.XLOOKUP(C570, customers!A:A, customers!G:G, "Not Found")</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10">
        <f>INDEX(products!$A$1:$G$49,MATCH(orders!$D570,products!$A$1:$A$49,0),MATCH(orders!L$1,products!$A$1:$G$1,0))</f>
        <v>4.7549999999999999</v>
      </c>
      <c r="M570" s="10">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_xlfn.XLOOKUP(C571,customers!A:A,customers!B:B,"Not Found")</f>
        <v>Don Flintiff</v>
      </c>
      <c r="G571" t="str">
        <f>IF(_xlfn.XLOOKUP(C571, customers!A:A, customers!C:C, "Not Found")=0,"",_xlfn.XLOOKUP(C571, customers!A:A, customers!C:C, "Not Found"))</f>
        <v>dflintiffg1@e-recht24.de</v>
      </c>
      <c r="H571" s="2" t="str">
        <f>_xlfn.XLOOKUP(C571, customers!A:A, customers!G:G, "Not Found")</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10">
        <f>INDEX(products!$A$1:$G$49,MATCH(orders!$D571,products!$A$1:$A$49,0),MATCH(orders!L$1,products!$A$1:$G$1,0))</f>
        <v>22.884999999999998</v>
      </c>
      <c r="M571" s="10">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_xlfn.XLOOKUP(C572,customers!A:A,customers!B:B,"Not Found")</f>
        <v>Donalt Sangwin</v>
      </c>
      <c r="G572" t="str">
        <f>IF(_xlfn.XLOOKUP(C572, customers!A:A, customers!C:C, "Not Found")=0,"",_xlfn.XLOOKUP(C572, customers!A:A, customers!C:C, "Not Found"))</f>
        <v>dsangwinfu@weebly.com</v>
      </c>
      <c r="H572" s="2" t="str">
        <f>_xlfn.XLOOKUP(C572, customers!A:A, customers!G:G, "Not Found")</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10">
        <f>INDEX(products!$A$1:$G$49,MATCH(orders!$D572,products!$A$1:$A$49,0),MATCH(orders!L$1,products!$A$1:$G$1,0))</f>
        <v>6.75</v>
      </c>
      <c r="M572" s="10">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_xlfn.XLOOKUP(C573,customers!A:A,customers!B:B,"Not Found")</f>
        <v>Elizabet Aizikowitz</v>
      </c>
      <c r="G573" t="str">
        <f>IF(_xlfn.XLOOKUP(C573, customers!A:A, customers!C:C, "Not Found")=0,"",_xlfn.XLOOKUP(C573, customers!A:A, customers!C:C, "Not Found"))</f>
        <v>eaizikowitzfv@virginia.edu</v>
      </c>
      <c r="H573" s="2" t="str">
        <f>_xlfn.XLOOKUP(C573, customers!A:A, customers!G:G, "Not Found")</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10">
        <f>INDEX(products!$A$1:$G$49,MATCH(orders!$D573,products!$A$1:$A$49,0),MATCH(orders!L$1,products!$A$1:$G$1,0))</f>
        <v>8.91</v>
      </c>
      <c r="M573" s="10">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_xlfn.XLOOKUP(C574,customers!A:A,customers!B:B,"Not Found")</f>
        <v>Herbie Peppard</v>
      </c>
      <c r="G574" t="str">
        <f>IF(_xlfn.XLOOKUP(C574, customers!A:A, customers!C:C, "Not Found")=0,"",_xlfn.XLOOKUP(C574, customers!A:A, customers!C:C, "Not Found"))</f>
        <v/>
      </c>
      <c r="H574" s="2" t="str">
        <f>_xlfn.XLOOKUP(C574, customers!A:A, customers!G:G, "Not Found")</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10">
        <f>INDEX(products!$A$1:$G$49,MATCH(orders!$D574,products!$A$1:$A$49,0),MATCH(orders!L$1,products!$A$1:$G$1,0))</f>
        <v>2.9849999999999999</v>
      </c>
      <c r="M574" s="10">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_xlfn.XLOOKUP(C575,customers!A:A,customers!B:B,"Not Found")</f>
        <v>Cornie Venour</v>
      </c>
      <c r="G575" t="str">
        <f>IF(_xlfn.XLOOKUP(C575, customers!A:A, customers!C:C, "Not Found")=0,"",_xlfn.XLOOKUP(C575, customers!A:A, customers!C:C, "Not Found"))</f>
        <v>cvenourfx@ask.com</v>
      </c>
      <c r="H575" s="2" t="str">
        <f>_xlfn.XLOOKUP(C575, customers!A:A, customers!G:G, "Not Found")</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10">
        <f>INDEX(products!$A$1:$G$49,MATCH(orders!$D575,products!$A$1:$A$49,0),MATCH(orders!L$1,products!$A$1:$G$1,0))</f>
        <v>11.25</v>
      </c>
      <c r="M575" s="10">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_xlfn.XLOOKUP(C576,customers!A:A,customers!B:B,"Not Found")</f>
        <v>Maggy Harby</v>
      </c>
      <c r="G576" t="str">
        <f>IF(_xlfn.XLOOKUP(C576, customers!A:A, customers!C:C, "Not Found")=0,"",_xlfn.XLOOKUP(C576, customers!A:A, customers!C:C, "Not Found"))</f>
        <v>mharbyfy@163.com</v>
      </c>
      <c r="H576" s="2" t="str">
        <f>_xlfn.XLOOKUP(C576, customers!A:A, customers!G:G, "Not Found")</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10">
        <f>INDEX(products!$A$1:$G$49,MATCH(orders!$D576,products!$A$1:$A$49,0),MATCH(orders!L$1,products!$A$1:$G$1,0))</f>
        <v>3.5849999999999995</v>
      </c>
      <c r="M576" s="10">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_xlfn.XLOOKUP(C577,customers!A:A,customers!B:B,"Not Found")</f>
        <v>Reggie Thickpenny</v>
      </c>
      <c r="G577" t="str">
        <f>IF(_xlfn.XLOOKUP(C577, customers!A:A, customers!C:C, "Not Found")=0,"",_xlfn.XLOOKUP(C577, customers!A:A, customers!C:C, "Not Found"))</f>
        <v>rthickpennyfz@cafepress.com</v>
      </c>
      <c r="H577" s="2" t="str">
        <f>_xlfn.XLOOKUP(C577, customers!A:A, customers!G:G, "Not Found")</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10">
        <f>INDEX(products!$A$1:$G$49,MATCH(orders!$D577,products!$A$1:$A$49,0),MATCH(orders!L$1,products!$A$1:$G$1,0))</f>
        <v>33.464999999999996</v>
      </c>
      <c r="M577" s="10">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_xlfn.XLOOKUP(C578,customers!A:A,customers!B:B,"Not Found")</f>
        <v>Phyllys Ormerod</v>
      </c>
      <c r="G578" t="str">
        <f>IF(_xlfn.XLOOKUP(C578, customers!A:A, customers!C:C, "Not Found")=0,"",_xlfn.XLOOKUP(C578, customers!A:A, customers!C:C, "Not Found"))</f>
        <v>pormerodg0@redcross.org</v>
      </c>
      <c r="H578" s="2" t="str">
        <f>_xlfn.XLOOKUP(C578, customers!A:A, customers!G:G, "Not Found")</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10">
        <f>INDEX(products!$A$1:$G$49,MATCH(orders!$D578,products!$A$1:$A$49,0),MATCH(orders!L$1,products!$A$1:$G$1,0))</f>
        <v>2.9849999999999999</v>
      </c>
      <c r="M578" s="10">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_xlfn.XLOOKUP(C579,customers!A:A,customers!B:B,"Not Found")</f>
        <v>Don Flintiff</v>
      </c>
      <c r="G579" t="str">
        <f>IF(_xlfn.XLOOKUP(C579, customers!A:A, customers!C:C, "Not Found")=0,"",_xlfn.XLOOKUP(C579, customers!A:A, customers!C:C, "Not Found"))</f>
        <v>dflintiffg1@e-recht24.de</v>
      </c>
      <c r="H579" s="2" t="str">
        <f>_xlfn.XLOOKUP(C579, customers!A:A, customers!G:G, "Not Found")</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10">
        <f>INDEX(products!$A$1:$G$49,MATCH(orders!$D579,products!$A$1:$A$49,0),MATCH(orders!L$1,products!$A$1:$G$1,0))</f>
        <v>14.55</v>
      </c>
      <c r="M579" s="10">
        <f t="shared" ref="M579:M642" si="27">L579*E579</f>
        <v>58.2</v>
      </c>
      <c r="N579" t="str">
        <f t="shared" ref="N579:N642" si="28">IF(I579="Rob","Robusta", IF(I579 = "Exc","Excelsa", IF(I579="Ara","Arabica", IF(I579="Lib","Liberica",""))))</f>
        <v>Liberica</v>
      </c>
      <c r="O579" t="str">
        <f t="shared" ref="O579:O642" si="29">IF(J579="M","Medium", IF(J579 ="L","Light",IF(J579="D","Dark","")))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_xlfn.XLOOKUP(C580,customers!A:A,customers!B:B,"Not Found")</f>
        <v>Tymon Zanetti</v>
      </c>
      <c r="G580" t="str">
        <f>IF(_xlfn.XLOOKUP(C580, customers!A:A, customers!C:C, "Not Found")=0,"",_xlfn.XLOOKUP(C580, customers!A:A, customers!C:C, "Not Found"))</f>
        <v>tzanettig2@gravatar.com</v>
      </c>
      <c r="H580" s="2" t="str">
        <f>_xlfn.XLOOKUP(C580, customers!A:A, customers!G:G, "Not Found")</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10">
        <f>INDEX(products!$A$1:$G$49,MATCH(orders!$D580,products!$A$1:$A$49,0),MATCH(orders!L$1,products!$A$1:$G$1,0))</f>
        <v>4.4550000000000001</v>
      </c>
      <c r="M580" s="10">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_xlfn.XLOOKUP(C581,customers!A:A,customers!B:B,"Not Found")</f>
        <v>Tymon Zanetti</v>
      </c>
      <c r="G581" t="str">
        <f>IF(_xlfn.XLOOKUP(C581, customers!A:A, customers!C:C, "Not Found")=0,"",_xlfn.XLOOKUP(C581, customers!A:A, customers!C:C, "Not Found"))</f>
        <v>tzanettig2@gravatar.com</v>
      </c>
      <c r="H581" s="2" t="str">
        <f>_xlfn.XLOOKUP(C581, customers!A:A, customers!G:G, "Not Found")</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10">
        <f>INDEX(products!$A$1:$G$49,MATCH(orders!$D581,products!$A$1:$A$49,0),MATCH(orders!L$1,products!$A$1:$G$1,0))</f>
        <v>6.75</v>
      </c>
      <c r="M581" s="10">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_xlfn.XLOOKUP(C582,customers!A:A,customers!B:B,"Not Found")</f>
        <v>Reinaldos Kirtley</v>
      </c>
      <c r="G582" t="str">
        <f>IF(_xlfn.XLOOKUP(C582, customers!A:A, customers!C:C, "Not Found")=0,"",_xlfn.XLOOKUP(C582, customers!A:A, customers!C:C, "Not Found"))</f>
        <v>rkirtleyg4@hatena.ne.jp</v>
      </c>
      <c r="H582" s="2" t="str">
        <f>_xlfn.XLOOKUP(C582, customers!A:A, customers!G:G, "Not Found")</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10">
        <f>INDEX(products!$A$1:$G$49,MATCH(orders!$D582,products!$A$1:$A$49,0),MATCH(orders!L$1,products!$A$1:$G$1,0))</f>
        <v>14.85</v>
      </c>
      <c r="M582" s="10">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_xlfn.XLOOKUP(C583,customers!A:A,customers!B:B,"Not Found")</f>
        <v>Carney Clemencet</v>
      </c>
      <c r="G583" t="str">
        <f>IF(_xlfn.XLOOKUP(C583, customers!A:A, customers!C:C, "Not Found")=0,"",_xlfn.XLOOKUP(C583, customers!A:A, customers!C:C, "Not Found"))</f>
        <v>cclemencetg5@weather.com</v>
      </c>
      <c r="H583" s="2" t="str">
        <f>_xlfn.XLOOKUP(C583, customers!A:A, customers!G:G, "Not Found")</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10">
        <f>INDEX(products!$A$1:$G$49,MATCH(orders!$D583,products!$A$1:$A$49,0),MATCH(orders!L$1,products!$A$1:$G$1,0))</f>
        <v>8.91</v>
      </c>
      <c r="M583" s="10">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_xlfn.XLOOKUP(C584,customers!A:A,customers!B:B,"Not Found")</f>
        <v>Russell Donet</v>
      </c>
      <c r="G584" t="str">
        <f>IF(_xlfn.XLOOKUP(C584, customers!A:A, customers!C:C, "Not Found")=0,"",_xlfn.XLOOKUP(C584, customers!A:A, customers!C:C, "Not Found"))</f>
        <v>rdonetg6@oakley.com</v>
      </c>
      <c r="H584" s="2" t="str">
        <f>_xlfn.XLOOKUP(C584, customers!A:A, customers!G:G, "Not Found")</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10">
        <f>INDEX(products!$A$1:$G$49,MATCH(orders!$D584,products!$A$1:$A$49,0),MATCH(orders!L$1,products!$A$1:$G$1,0))</f>
        <v>12.15</v>
      </c>
      <c r="M584" s="10">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_xlfn.XLOOKUP(C585,customers!A:A,customers!B:B,"Not Found")</f>
        <v>Sidney Gawen</v>
      </c>
      <c r="G585" t="str">
        <f>IF(_xlfn.XLOOKUP(C585, customers!A:A, customers!C:C, "Not Found")=0,"",_xlfn.XLOOKUP(C585, customers!A:A, customers!C:C, "Not Found"))</f>
        <v>sgaweng7@creativecommons.org</v>
      </c>
      <c r="H585" s="2" t="str">
        <f>_xlfn.XLOOKUP(C585, customers!A:A, customers!G:G, "Not Found")</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10">
        <f>INDEX(products!$A$1:$G$49,MATCH(orders!$D585,products!$A$1:$A$49,0),MATCH(orders!L$1,products!$A$1:$G$1,0))</f>
        <v>3.5849999999999995</v>
      </c>
      <c r="M585" s="10">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_xlfn.XLOOKUP(C586,customers!A:A,customers!B:B,"Not Found")</f>
        <v>Rickey Readie</v>
      </c>
      <c r="G586" t="str">
        <f>IF(_xlfn.XLOOKUP(C586, customers!A:A, customers!C:C, "Not Found")=0,"",_xlfn.XLOOKUP(C586, customers!A:A, customers!C:C, "Not Found"))</f>
        <v>rreadieg8@guardian.co.uk</v>
      </c>
      <c r="H586" s="2" t="str">
        <f>_xlfn.XLOOKUP(C586, customers!A:A, customers!G:G, "Not Found")</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10">
        <f>INDEX(products!$A$1:$G$49,MATCH(orders!$D586,products!$A$1:$A$49,0),MATCH(orders!L$1,products!$A$1:$G$1,0))</f>
        <v>3.5849999999999995</v>
      </c>
      <c r="M586" s="10">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_xlfn.XLOOKUP(C587,customers!A:A,customers!B:B,"Not Found")</f>
        <v>Cody Verissimo</v>
      </c>
      <c r="G587" t="str">
        <f>IF(_xlfn.XLOOKUP(C587, customers!A:A, customers!C:C, "Not Found")=0,"",_xlfn.XLOOKUP(C587, customers!A:A, customers!C:C, "Not Found"))</f>
        <v>cverissimogh@theglobeandmail.com</v>
      </c>
      <c r="H587" s="2" t="str">
        <f>_xlfn.XLOOKUP(C587, customers!A:A, customers!G:G, "Not Found")</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10">
        <f>INDEX(products!$A$1:$G$49,MATCH(orders!$D587,products!$A$1:$A$49,0),MATCH(orders!L$1,products!$A$1:$G$1,0))</f>
        <v>8.25</v>
      </c>
      <c r="M587" s="10">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_xlfn.XLOOKUP(C588,customers!A:A,customers!B:B,"Not Found")</f>
        <v>Zilvia Claisse</v>
      </c>
      <c r="G588" t="str">
        <f>IF(_xlfn.XLOOKUP(C588, customers!A:A, customers!C:C, "Not Found")=0,"",_xlfn.XLOOKUP(C588, customers!A:A, customers!C:C, "Not Found"))</f>
        <v/>
      </c>
      <c r="H588" s="2" t="str">
        <f>_xlfn.XLOOKUP(C588, customers!A:A, customers!G:G, "Not Found")</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10">
        <f>INDEX(products!$A$1:$G$49,MATCH(orders!$D588,products!$A$1:$A$49,0),MATCH(orders!L$1,products!$A$1:$G$1,0))</f>
        <v>27.484999999999996</v>
      </c>
      <c r="M588" s="10">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_xlfn.XLOOKUP(C589,customers!A:A,customers!B:B,"Not Found")</f>
        <v>Bar O' Mahony</v>
      </c>
      <c r="G589" t="str">
        <f>IF(_xlfn.XLOOKUP(C589, customers!A:A, customers!C:C, "Not Found")=0,"",_xlfn.XLOOKUP(C589, customers!A:A, customers!C:C, "Not Found"))</f>
        <v>bogb@elpais.com</v>
      </c>
      <c r="H589" s="2" t="str">
        <f>_xlfn.XLOOKUP(C589, customers!A:A, customers!G:G, "Not Found")</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10">
        <f>INDEX(products!$A$1:$G$49,MATCH(orders!$D589,products!$A$1:$A$49,0),MATCH(orders!L$1,products!$A$1:$G$1,0))</f>
        <v>7.77</v>
      </c>
      <c r="M589" s="10">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_xlfn.XLOOKUP(C590,customers!A:A,customers!B:B,"Not Found")</f>
        <v>Valenka Stansbury</v>
      </c>
      <c r="G590" t="str">
        <f>IF(_xlfn.XLOOKUP(C590, customers!A:A, customers!C:C, "Not Found")=0,"",_xlfn.XLOOKUP(C590, customers!A:A, customers!C:C, "Not Found"))</f>
        <v>vstansburygc@unblog.fr</v>
      </c>
      <c r="H590" s="2" t="str">
        <f>_xlfn.XLOOKUP(C590, customers!A:A, customers!G:G, "Not Found")</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10">
        <f>INDEX(products!$A$1:$G$49,MATCH(orders!$D590,products!$A$1:$A$49,0),MATCH(orders!L$1,products!$A$1:$G$1,0))</f>
        <v>5.97</v>
      </c>
      <c r="M590" s="10">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_xlfn.XLOOKUP(C591,customers!A:A,customers!B:B,"Not Found")</f>
        <v>Daniel Heinonen</v>
      </c>
      <c r="G591" t="str">
        <f>IF(_xlfn.XLOOKUP(C591, customers!A:A, customers!C:C, "Not Found")=0,"",_xlfn.XLOOKUP(C591, customers!A:A, customers!C:C, "Not Found"))</f>
        <v>dheinonengd@printfriendly.com</v>
      </c>
      <c r="H591" s="2" t="str">
        <f>_xlfn.XLOOKUP(C591, customers!A:A, customers!G:G, "Not Found")</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10">
        <f>INDEX(products!$A$1:$G$49,MATCH(orders!$D591,products!$A$1:$A$49,0),MATCH(orders!L$1,products!$A$1:$G$1,0))</f>
        <v>34.154999999999994</v>
      </c>
      <c r="M591" s="10">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_xlfn.XLOOKUP(C592,customers!A:A,customers!B:B,"Not Found")</f>
        <v>Jewelle Shenton</v>
      </c>
      <c r="G592" t="str">
        <f>IF(_xlfn.XLOOKUP(C592, customers!A:A, customers!C:C, "Not Found")=0,"",_xlfn.XLOOKUP(C592, customers!A:A, customers!C:C, "Not Found"))</f>
        <v>jshentonge@google.com.hk</v>
      </c>
      <c r="H592" s="2" t="str">
        <f>_xlfn.XLOOKUP(C592, customers!A:A, customers!G:G, "Not Found")</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10">
        <f>INDEX(products!$A$1:$G$49,MATCH(orders!$D592,products!$A$1:$A$49,0),MATCH(orders!L$1,products!$A$1:$G$1,0))</f>
        <v>31.624999999999996</v>
      </c>
      <c r="M592" s="10">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_xlfn.XLOOKUP(C593,customers!A:A,customers!B:B,"Not Found")</f>
        <v>Jennifer Wilkisson</v>
      </c>
      <c r="G593" t="str">
        <f>IF(_xlfn.XLOOKUP(C593, customers!A:A, customers!C:C, "Not Found")=0,"",_xlfn.XLOOKUP(C593, customers!A:A, customers!C:C, "Not Found"))</f>
        <v>jwilkissongf@nba.com</v>
      </c>
      <c r="H593" s="2" t="str">
        <f>_xlfn.XLOOKUP(C593, customers!A:A, customers!G:G, "Not Found")</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10">
        <f>INDEX(products!$A$1:$G$49,MATCH(orders!$D593,products!$A$1:$A$49,0),MATCH(orders!L$1,products!$A$1:$G$1,0))</f>
        <v>2.6849999999999996</v>
      </c>
      <c r="M593" s="10">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_xlfn.XLOOKUP(C594,customers!A:A,customers!B:B,"Not Found")</f>
        <v>Kylie Mowat</v>
      </c>
      <c r="G594" t="str">
        <f>IF(_xlfn.XLOOKUP(C594, customers!A:A, customers!C:C, "Not Found")=0,"",_xlfn.XLOOKUP(C594, customers!A:A, customers!C:C, "Not Found"))</f>
        <v/>
      </c>
      <c r="H594" s="2" t="str">
        <f>_xlfn.XLOOKUP(C594, customers!A:A, customers!G:G, "Not Found")</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10">
        <f>INDEX(products!$A$1:$G$49,MATCH(orders!$D594,products!$A$1:$A$49,0),MATCH(orders!L$1,products!$A$1:$G$1,0))</f>
        <v>25.874999999999996</v>
      </c>
      <c r="M594" s="10">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_xlfn.XLOOKUP(C595,customers!A:A,customers!B:B,"Not Found")</f>
        <v>Cody Verissimo</v>
      </c>
      <c r="G595" t="str">
        <f>IF(_xlfn.XLOOKUP(C595, customers!A:A, customers!C:C, "Not Found")=0,"",_xlfn.XLOOKUP(C595, customers!A:A, customers!C:C, "Not Found"))</f>
        <v>cverissimogh@theglobeandmail.com</v>
      </c>
      <c r="H595" s="2" t="str">
        <f>_xlfn.XLOOKUP(C595, customers!A:A, customers!G:G, "Not Found")</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10">
        <f>INDEX(products!$A$1:$G$49,MATCH(orders!$D595,products!$A$1:$A$49,0),MATCH(orders!L$1,products!$A$1:$G$1,0))</f>
        <v>27.945</v>
      </c>
      <c r="M595" s="10">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_xlfn.XLOOKUP(C596,customers!A:A,customers!B:B,"Not Found")</f>
        <v>Gabriel Starcks</v>
      </c>
      <c r="G596" t="str">
        <f>IF(_xlfn.XLOOKUP(C596, customers!A:A, customers!C:C, "Not Found")=0,"",_xlfn.XLOOKUP(C596, customers!A:A, customers!C:C, "Not Found"))</f>
        <v>gstarcksgi@abc.net.au</v>
      </c>
      <c r="H596" s="2" t="str">
        <f>_xlfn.XLOOKUP(C596, customers!A:A, customers!G:G, "Not Found")</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10">
        <f>INDEX(products!$A$1:$G$49,MATCH(orders!$D596,products!$A$1:$A$49,0),MATCH(orders!L$1,products!$A$1:$G$1,0))</f>
        <v>29.784999999999997</v>
      </c>
      <c r="M596" s="10">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_xlfn.XLOOKUP(C597,customers!A:A,customers!B:B,"Not Found")</f>
        <v>Darby Dummer</v>
      </c>
      <c r="G597" t="str">
        <f>IF(_xlfn.XLOOKUP(C597, customers!A:A, customers!C:C, "Not Found")=0,"",_xlfn.XLOOKUP(C597, customers!A:A, customers!C:C, "Not Found"))</f>
        <v/>
      </c>
      <c r="H597" s="2" t="str">
        <f>_xlfn.XLOOKUP(C597, customers!A:A, customers!G:G, "Not Found")</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10">
        <f>INDEX(products!$A$1:$G$49,MATCH(orders!$D597,products!$A$1:$A$49,0),MATCH(orders!L$1,products!$A$1:$G$1,0))</f>
        <v>14.85</v>
      </c>
      <c r="M597" s="10">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_xlfn.XLOOKUP(C598,customers!A:A,customers!B:B,"Not Found")</f>
        <v>Kienan Scholard</v>
      </c>
      <c r="G598" t="str">
        <f>IF(_xlfn.XLOOKUP(C598, customers!A:A, customers!C:C, "Not Found")=0,"",_xlfn.XLOOKUP(C598, customers!A:A, customers!C:C, "Not Found"))</f>
        <v>kscholardgk@sbwire.com</v>
      </c>
      <c r="H598" s="2" t="str">
        <f>_xlfn.XLOOKUP(C598, customers!A:A, customers!G:G, "Not Found")</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10">
        <f>INDEX(products!$A$1:$G$49,MATCH(orders!$D598,products!$A$1:$A$49,0),MATCH(orders!L$1,products!$A$1:$G$1,0))</f>
        <v>6.75</v>
      </c>
      <c r="M598" s="10">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_xlfn.XLOOKUP(C599,customers!A:A,customers!B:B,"Not Found")</f>
        <v>Bo Kindley</v>
      </c>
      <c r="G599" t="str">
        <f>IF(_xlfn.XLOOKUP(C599, customers!A:A, customers!C:C, "Not Found")=0,"",_xlfn.XLOOKUP(C599, customers!A:A, customers!C:C, "Not Found"))</f>
        <v>bkindleygl@wikimedia.org</v>
      </c>
      <c r="H599" s="2" t="str">
        <f>_xlfn.XLOOKUP(C599, customers!A:A, customers!G:G, "Not Found")</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10">
        <f>INDEX(products!$A$1:$G$49,MATCH(orders!$D599,products!$A$1:$A$49,0),MATCH(orders!L$1,products!$A$1:$G$1,0))</f>
        <v>36.454999999999998</v>
      </c>
      <c r="M599" s="10">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_xlfn.XLOOKUP(C600,customers!A:A,customers!B:B,"Not Found")</f>
        <v>Krissie Hammett</v>
      </c>
      <c r="G600" t="str">
        <f>IF(_xlfn.XLOOKUP(C600, customers!A:A, customers!C:C, "Not Found")=0,"",_xlfn.XLOOKUP(C600, customers!A:A, customers!C:C, "Not Found"))</f>
        <v>khammettgm@dmoz.org</v>
      </c>
      <c r="H600" s="2" t="str">
        <f>_xlfn.XLOOKUP(C600, customers!A:A, customers!G:G, "Not Found")</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10">
        <f>INDEX(products!$A$1:$G$49,MATCH(orders!$D600,products!$A$1:$A$49,0),MATCH(orders!L$1,products!$A$1:$G$1,0))</f>
        <v>2.9849999999999999</v>
      </c>
      <c r="M600" s="10">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_xlfn.XLOOKUP(C601,customers!A:A,customers!B:B,"Not Found")</f>
        <v>Alisha Hulburt</v>
      </c>
      <c r="G601" t="str">
        <f>IF(_xlfn.XLOOKUP(C601, customers!A:A, customers!C:C, "Not Found")=0,"",_xlfn.XLOOKUP(C601, customers!A:A, customers!C:C, "Not Found"))</f>
        <v>ahulburtgn@fda.gov</v>
      </c>
      <c r="H601" s="2" t="str">
        <f>_xlfn.XLOOKUP(C601, customers!A:A, customers!G:G, "Not Found")</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10">
        <f>INDEX(products!$A$1:$G$49,MATCH(orders!$D601,products!$A$1:$A$49,0),MATCH(orders!L$1,products!$A$1:$G$1,0))</f>
        <v>2.9849999999999999</v>
      </c>
      <c r="M601" s="10">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_xlfn.XLOOKUP(C602,customers!A:A,customers!B:B,"Not Found")</f>
        <v>Peyter Lauritzen</v>
      </c>
      <c r="G602" t="str">
        <f>IF(_xlfn.XLOOKUP(C602, customers!A:A, customers!C:C, "Not Found")=0,"",_xlfn.XLOOKUP(C602, customers!A:A, customers!C:C, "Not Found"))</f>
        <v>plauritzengo@photobucket.com</v>
      </c>
      <c r="H602" s="2" t="str">
        <f>_xlfn.XLOOKUP(C602, customers!A:A, customers!G:G, "Not Found")</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10">
        <f>INDEX(products!$A$1:$G$49,MATCH(orders!$D602,products!$A$1:$A$49,0),MATCH(orders!L$1,products!$A$1:$G$1,0))</f>
        <v>7.77</v>
      </c>
      <c r="M602" s="10">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_xlfn.XLOOKUP(C603,customers!A:A,customers!B:B,"Not Found")</f>
        <v>Aurelia Burgwin</v>
      </c>
      <c r="G603" t="str">
        <f>IF(_xlfn.XLOOKUP(C603, customers!A:A, customers!C:C, "Not Found")=0,"",_xlfn.XLOOKUP(C603, customers!A:A, customers!C:C, "Not Found"))</f>
        <v>aburgwingp@redcross.org</v>
      </c>
      <c r="H603" s="2" t="str">
        <f>_xlfn.XLOOKUP(C603, customers!A:A, customers!G:G, "Not Found")</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10">
        <f>INDEX(products!$A$1:$G$49,MATCH(orders!$D603,products!$A$1:$A$49,0),MATCH(orders!L$1,products!$A$1:$G$1,0))</f>
        <v>27.484999999999996</v>
      </c>
      <c r="M603" s="10">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_xlfn.XLOOKUP(C604,customers!A:A,customers!B:B,"Not Found")</f>
        <v>Emalee Rolin</v>
      </c>
      <c r="G604" t="str">
        <f>IF(_xlfn.XLOOKUP(C604, customers!A:A, customers!C:C, "Not Found")=0,"",_xlfn.XLOOKUP(C604, customers!A:A, customers!C:C, "Not Found"))</f>
        <v>erolingq@google.fr</v>
      </c>
      <c r="H604" s="2" t="str">
        <f>_xlfn.XLOOKUP(C604, customers!A:A, customers!G:G, "Not Found")</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10">
        <f>INDEX(products!$A$1:$G$49,MATCH(orders!$D604,products!$A$1:$A$49,0),MATCH(orders!L$1,products!$A$1:$G$1,0))</f>
        <v>4.4550000000000001</v>
      </c>
      <c r="M604" s="10">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_xlfn.XLOOKUP(C605,customers!A:A,customers!B:B,"Not Found")</f>
        <v>Donavon Fowle</v>
      </c>
      <c r="G605" t="str">
        <f>IF(_xlfn.XLOOKUP(C605, customers!A:A, customers!C:C, "Not Found")=0,"",_xlfn.XLOOKUP(C605, customers!A:A, customers!C:C, "Not Found"))</f>
        <v>dfowlegr@epa.gov</v>
      </c>
      <c r="H605" s="2" t="str">
        <f>_xlfn.XLOOKUP(C605, customers!A:A, customers!G:G, "Not Found")</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10">
        <f>INDEX(products!$A$1:$G$49,MATCH(orders!$D605,products!$A$1:$A$49,0),MATCH(orders!L$1,products!$A$1:$G$1,0))</f>
        <v>2.9849999999999999</v>
      </c>
      <c r="M605" s="10">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_xlfn.XLOOKUP(C606,customers!A:A,customers!B:B,"Not Found")</f>
        <v>Jorge Bettison</v>
      </c>
      <c r="G606" t="str">
        <f>IF(_xlfn.XLOOKUP(C606, customers!A:A, customers!C:C, "Not Found")=0,"",_xlfn.XLOOKUP(C606, customers!A:A, customers!C:C, "Not Found"))</f>
        <v/>
      </c>
      <c r="H606" s="2" t="str">
        <f>_xlfn.XLOOKUP(C606, customers!A:A, customers!G:G, "Not Found")</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10">
        <f>INDEX(products!$A$1:$G$49,MATCH(orders!$D606,products!$A$1:$A$49,0),MATCH(orders!L$1,products!$A$1:$G$1,0))</f>
        <v>29.784999999999997</v>
      </c>
      <c r="M606" s="10">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_xlfn.XLOOKUP(C607,customers!A:A,customers!B:B,"Not Found")</f>
        <v>Wang Powlesland</v>
      </c>
      <c r="G607" t="str">
        <f>IF(_xlfn.XLOOKUP(C607, customers!A:A, customers!C:C, "Not Found")=0,"",_xlfn.XLOOKUP(C607, customers!A:A, customers!C:C, "Not Found"))</f>
        <v>wpowleslandgt@soundcloud.com</v>
      </c>
      <c r="H607" s="2" t="str">
        <f>_xlfn.XLOOKUP(C607, customers!A:A, customers!G:G, "Not Found")</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10">
        <f>INDEX(products!$A$1:$G$49,MATCH(orders!$D607,products!$A$1:$A$49,0),MATCH(orders!L$1,products!$A$1:$G$1,0))</f>
        <v>29.784999999999997</v>
      </c>
      <c r="M607" s="10">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_xlfn.XLOOKUP(C608,customers!A:A,customers!B:B,"Not Found")</f>
        <v>Cody Verissimo</v>
      </c>
      <c r="G608" t="str">
        <f>IF(_xlfn.XLOOKUP(C608, customers!A:A, customers!C:C, "Not Found")=0,"",_xlfn.XLOOKUP(C608, customers!A:A, customers!C:C, "Not Found"))</f>
        <v>cverissimogh@theglobeandmail.com</v>
      </c>
      <c r="H608" s="2" t="str">
        <f>_xlfn.XLOOKUP(C608, customers!A:A, customers!G:G, "Not Found")</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10">
        <f>INDEX(products!$A$1:$G$49,MATCH(orders!$D608,products!$A$1:$A$49,0),MATCH(orders!L$1,products!$A$1:$G$1,0))</f>
        <v>36.454999999999998</v>
      </c>
      <c r="M608" s="10">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_xlfn.XLOOKUP(C609,customers!A:A,customers!B:B,"Not Found")</f>
        <v>Laurence Ellingham</v>
      </c>
      <c r="G609" t="str">
        <f>IF(_xlfn.XLOOKUP(C609, customers!A:A, customers!C:C, "Not Found")=0,"",_xlfn.XLOOKUP(C609, customers!A:A, customers!C:C, "Not Found"))</f>
        <v>lellinghamgv@sciencedaily.com</v>
      </c>
      <c r="H609" s="2" t="str">
        <f>_xlfn.XLOOKUP(C609, customers!A:A, customers!G:G, "Not Found")</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10">
        <f>INDEX(products!$A$1:$G$49,MATCH(orders!$D609,products!$A$1:$A$49,0),MATCH(orders!L$1,products!$A$1:$G$1,0))</f>
        <v>3.645</v>
      </c>
      <c r="M609" s="10">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_xlfn.XLOOKUP(C610,customers!A:A,customers!B:B,"Not Found")</f>
        <v>Billy Neiland</v>
      </c>
      <c r="G610" t="str">
        <f>IF(_xlfn.XLOOKUP(C610, customers!A:A, customers!C:C, "Not Found")=0,"",_xlfn.XLOOKUP(C610, customers!A:A, customers!C:C, "Not Found"))</f>
        <v/>
      </c>
      <c r="H610" s="2" t="str">
        <f>_xlfn.XLOOKUP(C610, customers!A:A, customers!G:G, "Not Found")</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10">
        <f>INDEX(products!$A$1:$G$49,MATCH(orders!$D610,products!$A$1:$A$49,0),MATCH(orders!L$1,products!$A$1:$G$1,0))</f>
        <v>27.945</v>
      </c>
      <c r="M610" s="10">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_xlfn.XLOOKUP(C611,customers!A:A,customers!B:B,"Not Found")</f>
        <v>Ancell Fendt</v>
      </c>
      <c r="G611" t="str">
        <f>IF(_xlfn.XLOOKUP(C611, customers!A:A, customers!C:C, "Not Found")=0,"",_xlfn.XLOOKUP(C611, customers!A:A, customers!C:C, "Not Found"))</f>
        <v>afendtgx@forbes.com</v>
      </c>
      <c r="H611" s="2" t="str">
        <f>_xlfn.XLOOKUP(C611, customers!A:A, customers!G:G, "Not Found")</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10">
        <f>INDEX(products!$A$1:$G$49,MATCH(orders!$D611,products!$A$1:$A$49,0),MATCH(orders!L$1,products!$A$1:$G$1,0))</f>
        <v>4.3650000000000002</v>
      </c>
      <c r="M611" s="10">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_xlfn.XLOOKUP(C612,customers!A:A,customers!B:B,"Not Found")</f>
        <v>Angelia Cleyburn</v>
      </c>
      <c r="G612" t="str">
        <f>IF(_xlfn.XLOOKUP(C612, customers!A:A, customers!C:C, "Not Found")=0,"",_xlfn.XLOOKUP(C612, customers!A:A, customers!C:C, "Not Found"))</f>
        <v>acleyburngy@lycos.com</v>
      </c>
      <c r="H612" s="2" t="str">
        <f>_xlfn.XLOOKUP(C612, customers!A:A, customers!G:G, "Not Found")</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10">
        <f>INDEX(products!$A$1:$G$49,MATCH(orders!$D612,products!$A$1:$A$49,0),MATCH(orders!L$1,products!$A$1:$G$1,0))</f>
        <v>9.9499999999999993</v>
      </c>
      <c r="M612" s="10">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_xlfn.XLOOKUP(C613,customers!A:A,customers!B:B,"Not Found")</f>
        <v>Temple Castiglione</v>
      </c>
      <c r="G613" t="str">
        <f>IF(_xlfn.XLOOKUP(C613, customers!A:A, customers!C:C, "Not Found")=0,"",_xlfn.XLOOKUP(C613, customers!A:A, customers!C:C, "Not Found"))</f>
        <v>tcastiglionegz@xing.com</v>
      </c>
      <c r="H613" s="2" t="str">
        <f>_xlfn.XLOOKUP(C613, customers!A:A, customers!G:G, "Not Found")</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10">
        <f>INDEX(products!$A$1:$G$49,MATCH(orders!$D613,products!$A$1:$A$49,0),MATCH(orders!L$1,products!$A$1:$G$1,0))</f>
        <v>34.154999999999994</v>
      </c>
      <c r="M613" s="10">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_xlfn.XLOOKUP(C614,customers!A:A,customers!B:B,"Not Found")</f>
        <v>Betti Lacasa</v>
      </c>
      <c r="G614" t="str">
        <f>IF(_xlfn.XLOOKUP(C614, customers!A:A, customers!C:C, "Not Found")=0,"",_xlfn.XLOOKUP(C614, customers!A:A, customers!C:C, "Not Found"))</f>
        <v/>
      </c>
      <c r="H614" s="2" t="str">
        <f>_xlfn.XLOOKUP(C614, customers!A:A, customers!G:G, "Not Found")</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10">
        <f>INDEX(products!$A$1:$G$49,MATCH(orders!$D614,products!$A$1:$A$49,0),MATCH(orders!L$1,products!$A$1:$G$1,0))</f>
        <v>3.375</v>
      </c>
      <c r="M614" s="10">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_xlfn.XLOOKUP(C615,customers!A:A,customers!B:B,"Not Found")</f>
        <v>Gunilla Lynch</v>
      </c>
      <c r="G615" t="str">
        <f>IF(_xlfn.XLOOKUP(C615, customers!A:A, customers!C:C, "Not Found")=0,"",_xlfn.XLOOKUP(C615, customers!A:A, customers!C:C, "Not Found"))</f>
        <v/>
      </c>
      <c r="H615" s="2" t="str">
        <f>_xlfn.XLOOKUP(C615, customers!A:A, customers!G:G, "Not Found")</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10">
        <f>INDEX(products!$A$1:$G$49,MATCH(orders!$D615,products!$A$1:$A$49,0),MATCH(orders!L$1,products!$A$1:$G$1,0))</f>
        <v>5.97</v>
      </c>
      <c r="M615" s="10">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_xlfn.XLOOKUP(C616,customers!A:A,customers!B:B,"Not Found")</f>
        <v>Cody Verissimo</v>
      </c>
      <c r="G616" t="str">
        <f>IF(_xlfn.XLOOKUP(C616, customers!A:A, customers!C:C, "Not Found")=0,"",_xlfn.XLOOKUP(C616, customers!A:A, customers!C:C, "Not Found"))</f>
        <v>cverissimogh@theglobeandmail.com</v>
      </c>
      <c r="H616" s="2" t="str">
        <f>_xlfn.XLOOKUP(C616, customers!A:A, customers!G:G, "Not Found")</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10">
        <f>INDEX(products!$A$1:$G$49,MATCH(orders!$D616,products!$A$1:$A$49,0),MATCH(orders!L$1,products!$A$1:$G$1,0))</f>
        <v>5.97</v>
      </c>
      <c r="M616" s="10">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_xlfn.XLOOKUP(C617,customers!A:A,customers!B:B,"Not Found")</f>
        <v>Shay Couronne</v>
      </c>
      <c r="G617" t="str">
        <f>IF(_xlfn.XLOOKUP(C617, customers!A:A, customers!C:C, "Not Found")=0,"",_xlfn.XLOOKUP(C617, customers!A:A, customers!C:C, "Not Found"))</f>
        <v>scouronneh3@mozilla.org</v>
      </c>
      <c r="H617" s="2" t="str">
        <f>_xlfn.XLOOKUP(C617, customers!A:A, customers!G:G, "Not Found")</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10">
        <f>INDEX(products!$A$1:$G$49,MATCH(orders!$D617,products!$A$1:$A$49,0),MATCH(orders!L$1,products!$A$1:$G$1,0))</f>
        <v>36.454999999999998</v>
      </c>
      <c r="M617" s="10">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_xlfn.XLOOKUP(C618,customers!A:A,customers!B:B,"Not Found")</f>
        <v>Linus Flippelli</v>
      </c>
      <c r="G618" t="str">
        <f>IF(_xlfn.XLOOKUP(C618, customers!A:A, customers!C:C, "Not Found")=0,"",_xlfn.XLOOKUP(C618, customers!A:A, customers!C:C, "Not Found"))</f>
        <v>lflippellih4@github.io</v>
      </c>
      <c r="H618" s="2" t="str">
        <f>_xlfn.XLOOKUP(C618, customers!A:A, customers!G:G, "Not Found")</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10">
        <f>INDEX(products!$A$1:$G$49,MATCH(orders!$D618,products!$A$1:$A$49,0),MATCH(orders!L$1,products!$A$1:$G$1,0))</f>
        <v>31.624999999999996</v>
      </c>
      <c r="M618" s="10">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_xlfn.XLOOKUP(C619,customers!A:A,customers!B:B,"Not Found")</f>
        <v>Rachelle Elizabeth</v>
      </c>
      <c r="G619" t="str">
        <f>IF(_xlfn.XLOOKUP(C619, customers!A:A, customers!C:C, "Not Found")=0,"",_xlfn.XLOOKUP(C619, customers!A:A, customers!C:C, "Not Found"))</f>
        <v>relizabethh5@live.com</v>
      </c>
      <c r="H619" s="2" t="str">
        <f>_xlfn.XLOOKUP(C619, customers!A:A, customers!G:G, "Not Found")</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10">
        <f>INDEX(products!$A$1:$G$49,MATCH(orders!$D619,products!$A$1:$A$49,0),MATCH(orders!L$1,products!$A$1:$G$1,0))</f>
        <v>33.464999999999996</v>
      </c>
      <c r="M619" s="10">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_xlfn.XLOOKUP(C620,customers!A:A,customers!B:B,"Not Found")</f>
        <v>Innis Renhard</v>
      </c>
      <c r="G620" t="str">
        <f>IF(_xlfn.XLOOKUP(C620, customers!A:A, customers!C:C, "Not Found")=0,"",_xlfn.XLOOKUP(C620, customers!A:A, customers!C:C, "Not Found"))</f>
        <v>irenhardh6@i2i.jp</v>
      </c>
      <c r="H620" s="2" t="str">
        <f>_xlfn.XLOOKUP(C620, customers!A:A, customers!G:G, "Not Found")</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10">
        <f>INDEX(products!$A$1:$G$49,MATCH(orders!$D620,products!$A$1:$A$49,0),MATCH(orders!L$1,products!$A$1:$G$1,0))</f>
        <v>12.15</v>
      </c>
      <c r="M620" s="10">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_xlfn.XLOOKUP(C621,customers!A:A,customers!B:B,"Not Found")</f>
        <v>Winne Roche</v>
      </c>
      <c r="G621" t="str">
        <f>IF(_xlfn.XLOOKUP(C621, customers!A:A, customers!C:C, "Not Found")=0,"",_xlfn.XLOOKUP(C621, customers!A:A, customers!C:C, "Not Found"))</f>
        <v>wrocheh7@xinhuanet.com</v>
      </c>
      <c r="H621" s="2" t="str">
        <f>_xlfn.XLOOKUP(C621, customers!A:A, customers!G:G, "Not Found")</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10">
        <f>INDEX(products!$A$1:$G$49,MATCH(orders!$D621,products!$A$1:$A$49,0),MATCH(orders!L$1,products!$A$1:$G$1,0))</f>
        <v>7.77</v>
      </c>
      <c r="M621" s="10">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_xlfn.XLOOKUP(C622,customers!A:A,customers!B:B,"Not Found")</f>
        <v>Linn Alaway</v>
      </c>
      <c r="G622" t="str">
        <f>IF(_xlfn.XLOOKUP(C622, customers!A:A, customers!C:C, "Not Found")=0,"",_xlfn.XLOOKUP(C622, customers!A:A, customers!C:C, "Not Found"))</f>
        <v>lalawayhh@weather.com</v>
      </c>
      <c r="H622" s="2" t="str">
        <f>_xlfn.XLOOKUP(C622, customers!A:A, customers!G:G, "Not Found")</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10">
        <f>INDEX(products!$A$1:$G$49,MATCH(orders!$D622,products!$A$1:$A$49,0),MATCH(orders!L$1,products!$A$1:$G$1,0))</f>
        <v>3.375</v>
      </c>
      <c r="M622" s="10">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_xlfn.XLOOKUP(C623,customers!A:A,customers!B:B,"Not Found")</f>
        <v>Cordy Odgaard</v>
      </c>
      <c r="G623" t="str">
        <f>IF(_xlfn.XLOOKUP(C623, customers!A:A, customers!C:C, "Not Found")=0,"",_xlfn.XLOOKUP(C623, customers!A:A, customers!C:C, "Not Found"))</f>
        <v>codgaardh9@nsw.gov.au</v>
      </c>
      <c r="H623" s="2" t="str">
        <f>_xlfn.XLOOKUP(C623, customers!A:A, customers!G:G, "Not Found")</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10">
        <f>INDEX(products!$A$1:$G$49,MATCH(orders!$D623,products!$A$1:$A$49,0),MATCH(orders!L$1,products!$A$1:$G$1,0))</f>
        <v>12.95</v>
      </c>
      <c r="M623" s="10">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_xlfn.XLOOKUP(C624,customers!A:A,customers!B:B,"Not Found")</f>
        <v>Bertine Byrd</v>
      </c>
      <c r="G624" t="str">
        <f>IF(_xlfn.XLOOKUP(C624, customers!A:A, customers!C:C, "Not Found")=0,"",_xlfn.XLOOKUP(C624, customers!A:A, customers!C:C, "Not Found"))</f>
        <v>bbyrdha@4shared.com</v>
      </c>
      <c r="H624" s="2" t="str">
        <f>_xlfn.XLOOKUP(C624, customers!A:A, customers!G:G, "Not Found")</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10">
        <f>INDEX(products!$A$1:$G$49,MATCH(orders!$D624,products!$A$1:$A$49,0),MATCH(orders!L$1,products!$A$1:$G$1,0))</f>
        <v>33.464999999999996</v>
      </c>
      <c r="M624" s="10">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_xlfn.XLOOKUP(C625,customers!A:A,customers!B:B,"Not Found")</f>
        <v>Nelie Garnson</v>
      </c>
      <c r="G625" t="str">
        <f>IF(_xlfn.XLOOKUP(C625, customers!A:A, customers!C:C, "Not Found")=0,"",_xlfn.XLOOKUP(C625, customers!A:A, customers!C:C, "Not Found"))</f>
        <v/>
      </c>
      <c r="H625" s="2" t="str">
        <f>_xlfn.XLOOKUP(C625, customers!A:A, customers!G:G, "Not Found")</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10">
        <f>INDEX(products!$A$1:$G$49,MATCH(orders!$D625,products!$A$1:$A$49,0),MATCH(orders!L$1,products!$A$1:$G$1,0))</f>
        <v>12.15</v>
      </c>
      <c r="M625" s="10">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_xlfn.XLOOKUP(C626,customers!A:A,customers!B:B,"Not Found")</f>
        <v>Dianne Chardin</v>
      </c>
      <c r="G626" t="str">
        <f>IF(_xlfn.XLOOKUP(C626, customers!A:A, customers!C:C, "Not Found")=0,"",_xlfn.XLOOKUP(C626, customers!A:A, customers!C:C, "Not Found"))</f>
        <v>dchardinhc@nhs.uk</v>
      </c>
      <c r="H626" s="2" t="str">
        <f>_xlfn.XLOOKUP(C626, customers!A:A, customers!G:G, "Not Found")</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10">
        <f>INDEX(products!$A$1:$G$49,MATCH(orders!$D626,products!$A$1:$A$49,0),MATCH(orders!L$1,products!$A$1:$G$1,0))</f>
        <v>31.624999999999996</v>
      </c>
      <c r="M626" s="10">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_xlfn.XLOOKUP(C627,customers!A:A,customers!B:B,"Not Found")</f>
        <v>Hailee Radbone</v>
      </c>
      <c r="G627" t="str">
        <f>IF(_xlfn.XLOOKUP(C627, customers!A:A, customers!C:C, "Not Found")=0,"",_xlfn.XLOOKUP(C627, customers!A:A, customers!C:C, "Not Found"))</f>
        <v>hradbonehd@newsvine.com</v>
      </c>
      <c r="H627" s="2" t="str">
        <f>_xlfn.XLOOKUP(C627, customers!A:A, customers!G:G, "Not Found")</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10">
        <f>INDEX(products!$A$1:$G$49,MATCH(orders!$D627,products!$A$1:$A$49,0),MATCH(orders!L$1,products!$A$1:$G$1,0))</f>
        <v>7.169999999999999</v>
      </c>
      <c r="M627" s="10">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_xlfn.XLOOKUP(C628,customers!A:A,customers!B:B,"Not Found")</f>
        <v>Wallis Bernth</v>
      </c>
      <c r="G628" t="str">
        <f>IF(_xlfn.XLOOKUP(C628, customers!A:A, customers!C:C, "Not Found")=0,"",_xlfn.XLOOKUP(C628, customers!A:A, customers!C:C, "Not Found"))</f>
        <v>wbernthhe@miitbeian.gov.cn</v>
      </c>
      <c r="H628" s="2" t="str">
        <f>_xlfn.XLOOKUP(C628, customers!A:A, customers!G:G, "Not Found")</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10">
        <f>INDEX(products!$A$1:$G$49,MATCH(orders!$D628,products!$A$1:$A$49,0),MATCH(orders!L$1,products!$A$1:$G$1,0))</f>
        <v>25.874999999999996</v>
      </c>
      <c r="M628" s="10">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_xlfn.XLOOKUP(C629,customers!A:A,customers!B:B,"Not Found")</f>
        <v>Byron Acarson</v>
      </c>
      <c r="G629" t="str">
        <f>IF(_xlfn.XLOOKUP(C629, customers!A:A, customers!C:C, "Not Found")=0,"",_xlfn.XLOOKUP(C629, customers!A:A, customers!C:C, "Not Found"))</f>
        <v>bacarsonhf@cnn.com</v>
      </c>
      <c r="H629" s="2" t="str">
        <f>_xlfn.XLOOKUP(C629, customers!A:A, customers!G:G, "Not Found")</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10">
        <f>INDEX(products!$A$1:$G$49,MATCH(orders!$D629,products!$A$1:$A$49,0),MATCH(orders!L$1,products!$A$1:$G$1,0))</f>
        <v>31.624999999999996</v>
      </c>
      <c r="M629" s="10">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_xlfn.XLOOKUP(C630,customers!A:A,customers!B:B,"Not Found")</f>
        <v>Faunie Brigham</v>
      </c>
      <c r="G630" t="str">
        <f>IF(_xlfn.XLOOKUP(C630, customers!A:A, customers!C:C, "Not Found")=0,"",_xlfn.XLOOKUP(C630, customers!A:A, customers!C:C, "Not Found"))</f>
        <v>fbrighamhg@blog.com</v>
      </c>
      <c r="H630" s="2" t="str">
        <f>_xlfn.XLOOKUP(C630, customers!A:A, customers!G:G, "Not Found")</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10">
        <f>INDEX(products!$A$1:$G$49,MATCH(orders!$D630,products!$A$1:$A$49,0),MATCH(orders!L$1,products!$A$1:$G$1,0))</f>
        <v>4.4550000000000001</v>
      </c>
      <c r="M630" s="10">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_xlfn.XLOOKUP(C631,customers!A:A,customers!B:B,"Not Found")</f>
        <v>Faunie Brigham</v>
      </c>
      <c r="G631" t="str">
        <f>IF(_xlfn.XLOOKUP(C631, customers!A:A, customers!C:C, "Not Found")=0,"",_xlfn.XLOOKUP(C631, customers!A:A, customers!C:C, "Not Found"))</f>
        <v>fbrighamhg@blog.com</v>
      </c>
      <c r="H631" s="2" t="str">
        <f>_xlfn.XLOOKUP(C631, customers!A:A, customers!G:G, "Not Found")</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10">
        <f>INDEX(products!$A$1:$G$49,MATCH(orders!$D631,products!$A$1:$A$49,0),MATCH(orders!L$1,products!$A$1:$G$1,0))</f>
        <v>7.77</v>
      </c>
      <c r="M631" s="10">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_xlfn.XLOOKUP(C632,customers!A:A,customers!B:B,"Not Found")</f>
        <v>Faunie Brigham</v>
      </c>
      <c r="G632" t="str">
        <f>IF(_xlfn.XLOOKUP(C632, customers!A:A, customers!C:C, "Not Found")=0,"",_xlfn.XLOOKUP(C632, customers!A:A, customers!C:C, "Not Found"))</f>
        <v>fbrighamhg@blog.com</v>
      </c>
      <c r="H632" s="2" t="str">
        <f>_xlfn.XLOOKUP(C632, customers!A:A, customers!G:G, "Not Found")</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10">
        <f>INDEX(products!$A$1:$G$49,MATCH(orders!$D632,products!$A$1:$A$49,0),MATCH(orders!L$1,products!$A$1:$G$1,0))</f>
        <v>2.9849999999999999</v>
      </c>
      <c r="M632" s="10">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_xlfn.XLOOKUP(C633,customers!A:A,customers!B:B,"Not Found")</f>
        <v>Faunie Brigham</v>
      </c>
      <c r="G633" t="str">
        <f>IF(_xlfn.XLOOKUP(C633, customers!A:A, customers!C:C, "Not Found")=0,"",_xlfn.XLOOKUP(C633, customers!A:A, customers!C:C, "Not Found"))</f>
        <v>fbrighamhg@blog.com</v>
      </c>
      <c r="H633" s="2" t="str">
        <f>_xlfn.XLOOKUP(C633, customers!A:A, customers!G:G, "Not Found")</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10">
        <f>INDEX(products!$A$1:$G$49,MATCH(orders!$D633,products!$A$1:$A$49,0),MATCH(orders!L$1,products!$A$1:$G$1,0))</f>
        <v>20.584999999999997</v>
      </c>
      <c r="M633" s="10">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_xlfn.XLOOKUP(C634,customers!A:A,customers!B:B,"Not Found")</f>
        <v>Marjorie Yoxen</v>
      </c>
      <c r="G634" t="str">
        <f>IF(_xlfn.XLOOKUP(C634, customers!A:A, customers!C:C, "Not Found")=0,"",_xlfn.XLOOKUP(C634, customers!A:A, customers!C:C, "Not Found"))</f>
        <v>myoxenhk@google.com</v>
      </c>
      <c r="H634" s="2" t="str">
        <f>_xlfn.XLOOKUP(C634, customers!A:A, customers!G:G, "Not Found")</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10">
        <f>INDEX(products!$A$1:$G$49,MATCH(orders!$D634,products!$A$1:$A$49,0),MATCH(orders!L$1,products!$A$1:$G$1,0))</f>
        <v>8.91</v>
      </c>
      <c r="M634" s="10">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_xlfn.XLOOKUP(C635,customers!A:A,customers!B:B,"Not Found")</f>
        <v>Gaspar McGavin</v>
      </c>
      <c r="G635" t="str">
        <f>IF(_xlfn.XLOOKUP(C635, customers!A:A, customers!C:C, "Not Found")=0,"",_xlfn.XLOOKUP(C635, customers!A:A, customers!C:C, "Not Found"))</f>
        <v>gmcgavinhl@histats.com</v>
      </c>
      <c r="H635" s="2" t="str">
        <f>_xlfn.XLOOKUP(C635, customers!A:A, customers!G:G, "Not Found")</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10">
        <f>INDEX(products!$A$1:$G$49,MATCH(orders!$D635,products!$A$1:$A$49,0),MATCH(orders!L$1,products!$A$1:$G$1,0))</f>
        <v>11.95</v>
      </c>
      <c r="M635" s="10">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_xlfn.XLOOKUP(C636,customers!A:A,customers!B:B,"Not Found")</f>
        <v>Lindy Uttermare</v>
      </c>
      <c r="G636" t="str">
        <f>IF(_xlfn.XLOOKUP(C636, customers!A:A, customers!C:C, "Not Found")=0,"",_xlfn.XLOOKUP(C636, customers!A:A, customers!C:C, "Not Found"))</f>
        <v>luttermarehm@engadget.com</v>
      </c>
      <c r="H636" s="2" t="str">
        <f>_xlfn.XLOOKUP(C636, customers!A:A, customers!G:G, "Not Found")</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10">
        <f>INDEX(products!$A$1:$G$49,MATCH(orders!$D636,products!$A$1:$A$49,0),MATCH(orders!L$1,products!$A$1:$G$1,0))</f>
        <v>14.55</v>
      </c>
      <c r="M636" s="10">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_xlfn.XLOOKUP(C637,customers!A:A,customers!B:B,"Not Found")</f>
        <v>Eal D'Ambrogio</v>
      </c>
      <c r="G637" t="str">
        <f>IF(_xlfn.XLOOKUP(C637, customers!A:A, customers!C:C, "Not Found")=0,"",_xlfn.XLOOKUP(C637, customers!A:A, customers!C:C, "Not Found"))</f>
        <v>edambrogiohn@techcrunch.com</v>
      </c>
      <c r="H637" s="2" t="str">
        <f>_xlfn.XLOOKUP(C637, customers!A:A, customers!G:G, "Not Found")</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10">
        <f>INDEX(products!$A$1:$G$49,MATCH(orders!$D637,products!$A$1:$A$49,0),MATCH(orders!L$1,products!$A$1:$G$1,0))</f>
        <v>8.91</v>
      </c>
      <c r="M637" s="10">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_xlfn.XLOOKUP(C638,customers!A:A,customers!B:B,"Not Found")</f>
        <v>Carolee Winchcombe</v>
      </c>
      <c r="G638" t="str">
        <f>IF(_xlfn.XLOOKUP(C638, customers!A:A, customers!C:C, "Not Found")=0,"",_xlfn.XLOOKUP(C638, customers!A:A, customers!C:C, "Not Found"))</f>
        <v>cwinchcombeho@jiathis.com</v>
      </c>
      <c r="H638" s="2" t="str">
        <f>_xlfn.XLOOKUP(C638, customers!A:A, customers!G:G, "Not Found")</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10">
        <f>INDEX(products!$A$1:$G$49,MATCH(orders!$D638,products!$A$1:$A$49,0),MATCH(orders!L$1,products!$A$1:$G$1,0))</f>
        <v>15.85</v>
      </c>
      <c r="M638" s="10">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_xlfn.XLOOKUP(C639,customers!A:A,customers!B:B,"Not Found")</f>
        <v>Benedikta Paumier</v>
      </c>
      <c r="G639" t="str">
        <f>IF(_xlfn.XLOOKUP(C639, customers!A:A, customers!C:C, "Not Found")=0,"",_xlfn.XLOOKUP(C639, customers!A:A, customers!C:C, "Not Found"))</f>
        <v>bpaumierhp@umn.edu</v>
      </c>
      <c r="H639" s="2" t="str">
        <f>_xlfn.XLOOKUP(C639, customers!A:A, customers!G:G, "Not Found")</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10">
        <f>INDEX(products!$A$1:$G$49,MATCH(orders!$D639,products!$A$1:$A$49,0),MATCH(orders!L$1,products!$A$1:$G$1,0))</f>
        <v>31.624999999999996</v>
      </c>
      <c r="M639" s="10">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_xlfn.XLOOKUP(C640,customers!A:A,customers!B:B,"Not Found")</f>
        <v>Neville Piatto</v>
      </c>
      <c r="G640" t="str">
        <f>IF(_xlfn.XLOOKUP(C640, customers!A:A, customers!C:C, "Not Found")=0,"",_xlfn.XLOOKUP(C640, customers!A:A, customers!C:C, "Not Found"))</f>
        <v/>
      </c>
      <c r="H640" s="2" t="str">
        <f>_xlfn.XLOOKUP(C640, customers!A:A, customers!G:G, "Not Found")</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10">
        <f>INDEX(products!$A$1:$G$49,MATCH(orders!$D640,products!$A$1:$A$49,0),MATCH(orders!L$1,products!$A$1:$G$1,0))</f>
        <v>25.874999999999996</v>
      </c>
      <c r="M640" s="10">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_xlfn.XLOOKUP(C641,customers!A:A,customers!B:B,"Not Found")</f>
        <v>Jeno Capey</v>
      </c>
      <c r="G641" t="str">
        <f>IF(_xlfn.XLOOKUP(C641, customers!A:A, customers!C:C, "Not Found")=0,"",_xlfn.XLOOKUP(C641, customers!A:A, customers!C:C, "Not Found"))</f>
        <v>jcapeyhr@bravesites.com</v>
      </c>
      <c r="H641" s="2" t="str">
        <f>_xlfn.XLOOKUP(C641, customers!A:A, customers!G:G, "Not Found")</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10">
        <f>INDEX(products!$A$1:$G$49,MATCH(orders!$D641,products!$A$1:$A$49,0),MATCH(orders!L$1,products!$A$1:$G$1,0))</f>
        <v>3.8849999999999998</v>
      </c>
      <c r="M641" s="10">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_xlfn.XLOOKUP(C642,customers!A:A,customers!B:B,"Not Found")</f>
        <v>Tuckie Mathonnet</v>
      </c>
      <c r="G642" t="str">
        <f>IF(_xlfn.XLOOKUP(C642, customers!A:A, customers!C:C, "Not Found")=0,"",_xlfn.XLOOKUP(C642, customers!A:A, customers!C:C, "Not Found"))</f>
        <v>tmathonneti0@google.co.jp</v>
      </c>
      <c r="H642" s="2" t="str">
        <f>_xlfn.XLOOKUP(C642, customers!A:A, customers!G:G, "Not Found")</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10">
        <f>INDEX(products!$A$1:$G$49,MATCH(orders!$D642,products!$A$1:$A$49,0),MATCH(orders!L$1,products!$A$1:$G$1,0))</f>
        <v>27.484999999999996</v>
      </c>
      <c r="M642" s="10">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_xlfn.XLOOKUP(C643,customers!A:A,customers!B:B,"Not Found")</f>
        <v>Yardley Basill</v>
      </c>
      <c r="G643" t="str">
        <f>IF(_xlfn.XLOOKUP(C643, customers!A:A, customers!C:C, "Not Found")=0,"",_xlfn.XLOOKUP(C643, customers!A:A, customers!C:C, "Not Found"))</f>
        <v>ybasillht@theguardian.com</v>
      </c>
      <c r="H643" s="2" t="str">
        <f>_xlfn.XLOOKUP(C643, customers!A:A, customers!G:G, "Not Found")</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10">
        <f>INDEX(products!$A$1:$G$49,MATCH(orders!$D643,products!$A$1:$A$49,0),MATCH(orders!L$1,products!$A$1:$G$1,0))</f>
        <v>11.95</v>
      </c>
      <c r="M643" s="10">
        <f t="shared" ref="M643:M706" si="30">L643*E643</f>
        <v>35.849999999999994</v>
      </c>
      <c r="N643" t="str">
        <f t="shared" ref="N643:N706" si="31">IF(I643="Rob","Robusta", IF(I643 = "Exc","Excelsa", IF(I643="Ara","Arabica", IF(I643="Lib","Liberica",""))))</f>
        <v>Robusta</v>
      </c>
      <c r="O643" t="str">
        <f t="shared" ref="O643:O706" si="32">IF(J643="M","Medium", IF(J643 ="L","Light",IF(J643="D","Dark","")))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_xlfn.XLOOKUP(C644,customers!A:A,customers!B:B,"Not Found")</f>
        <v>Maggy Baistow</v>
      </c>
      <c r="G644" t="str">
        <f>IF(_xlfn.XLOOKUP(C644, customers!A:A, customers!C:C, "Not Found")=0,"",_xlfn.XLOOKUP(C644, customers!A:A, customers!C:C, "Not Found"))</f>
        <v>mbaistowhu@i2i.jp</v>
      </c>
      <c r="H644" s="2" t="str">
        <f>_xlfn.XLOOKUP(C644, customers!A:A, customers!G:G, "Not Found")</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10">
        <f>INDEX(products!$A$1:$G$49,MATCH(orders!$D644,products!$A$1:$A$49,0),MATCH(orders!L$1,products!$A$1:$G$1,0))</f>
        <v>4.125</v>
      </c>
      <c r="M644" s="10">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_xlfn.XLOOKUP(C645,customers!A:A,customers!B:B,"Not Found")</f>
        <v>Courtney Pallant</v>
      </c>
      <c r="G645" t="str">
        <f>IF(_xlfn.XLOOKUP(C645, customers!A:A, customers!C:C, "Not Found")=0,"",_xlfn.XLOOKUP(C645, customers!A:A, customers!C:C, "Not Found"))</f>
        <v>cpallanthv@typepad.com</v>
      </c>
      <c r="H645" s="2" t="str">
        <f>_xlfn.XLOOKUP(C645, customers!A:A, customers!G:G, "Not Found")</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10">
        <f>INDEX(products!$A$1:$G$49,MATCH(orders!$D645,products!$A$1:$A$49,0),MATCH(orders!L$1,products!$A$1:$G$1,0))</f>
        <v>34.154999999999994</v>
      </c>
      <c r="M645" s="10">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_xlfn.XLOOKUP(C646,customers!A:A,customers!B:B,"Not Found")</f>
        <v>Marne Mingey</v>
      </c>
      <c r="G646" t="str">
        <f>IF(_xlfn.XLOOKUP(C646, customers!A:A, customers!C:C, "Not Found")=0,"",_xlfn.XLOOKUP(C646, customers!A:A, customers!C:C, "Not Found"))</f>
        <v/>
      </c>
      <c r="H646" s="2" t="str">
        <f>_xlfn.XLOOKUP(C646, customers!A:A, customers!G:G, "Not Found")</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10">
        <f>INDEX(products!$A$1:$G$49,MATCH(orders!$D646,products!$A$1:$A$49,0),MATCH(orders!L$1,products!$A$1:$G$1,0))</f>
        <v>20.584999999999997</v>
      </c>
      <c r="M646" s="10">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_xlfn.XLOOKUP(C647,customers!A:A,customers!B:B,"Not Found")</f>
        <v>Denny O' Ronan</v>
      </c>
      <c r="G647" t="str">
        <f>IF(_xlfn.XLOOKUP(C647, customers!A:A, customers!C:C, "Not Found")=0,"",_xlfn.XLOOKUP(C647, customers!A:A, customers!C:C, "Not Found"))</f>
        <v>dohx@redcross.org</v>
      </c>
      <c r="H647" s="2" t="str">
        <f>_xlfn.XLOOKUP(C647, customers!A:A, customers!G:G, "Not Found")</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10">
        <f>INDEX(products!$A$1:$G$49,MATCH(orders!$D647,products!$A$1:$A$49,0),MATCH(orders!L$1,products!$A$1:$G$1,0))</f>
        <v>22.884999999999998</v>
      </c>
      <c r="M647" s="10">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_xlfn.XLOOKUP(C648,customers!A:A,customers!B:B,"Not Found")</f>
        <v>Dottie Rallin</v>
      </c>
      <c r="G648" t="str">
        <f>IF(_xlfn.XLOOKUP(C648, customers!A:A, customers!C:C, "Not Found")=0,"",_xlfn.XLOOKUP(C648, customers!A:A, customers!C:C, "Not Found"))</f>
        <v>drallinhy@howstuffworks.com</v>
      </c>
      <c r="H648" s="2" t="str">
        <f>_xlfn.XLOOKUP(C648, customers!A:A, customers!G:G, "Not Found")</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10">
        <f>INDEX(products!$A$1:$G$49,MATCH(orders!$D648,products!$A$1:$A$49,0),MATCH(orders!L$1,products!$A$1:$G$1,0))</f>
        <v>9.9499999999999993</v>
      </c>
      <c r="M648" s="10">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_xlfn.XLOOKUP(C649,customers!A:A,customers!B:B,"Not Found")</f>
        <v>Ardith Chill</v>
      </c>
      <c r="G649" t="str">
        <f>IF(_xlfn.XLOOKUP(C649, customers!A:A, customers!C:C, "Not Found")=0,"",_xlfn.XLOOKUP(C649, customers!A:A, customers!C:C, "Not Found"))</f>
        <v>achillhz@epa.gov</v>
      </c>
      <c r="H649" s="2" t="str">
        <f>_xlfn.XLOOKUP(C649, customers!A:A, customers!G:G, "Not Found")</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10">
        <f>INDEX(products!$A$1:$G$49,MATCH(orders!$D649,products!$A$1:$A$49,0),MATCH(orders!L$1,products!$A$1:$G$1,0))</f>
        <v>9.51</v>
      </c>
      <c r="M649" s="10">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_xlfn.XLOOKUP(C650,customers!A:A,customers!B:B,"Not Found")</f>
        <v>Tuckie Mathonnet</v>
      </c>
      <c r="G650" t="str">
        <f>IF(_xlfn.XLOOKUP(C650, customers!A:A, customers!C:C, "Not Found")=0,"",_xlfn.XLOOKUP(C650, customers!A:A, customers!C:C, "Not Found"))</f>
        <v>tmathonneti0@google.co.jp</v>
      </c>
      <c r="H650" s="2" t="str">
        <f>_xlfn.XLOOKUP(C650, customers!A:A, customers!G:G, "Not Found")</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10">
        <f>INDEX(products!$A$1:$G$49,MATCH(orders!$D650,products!$A$1:$A$49,0),MATCH(orders!L$1,products!$A$1:$G$1,0))</f>
        <v>2.6849999999999996</v>
      </c>
      <c r="M650" s="10">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_xlfn.XLOOKUP(C651,customers!A:A,customers!B:B,"Not Found")</f>
        <v>Charmane Denys</v>
      </c>
      <c r="G651" t="str">
        <f>IF(_xlfn.XLOOKUP(C651, customers!A:A, customers!C:C, "Not Found")=0,"",_xlfn.XLOOKUP(C651, customers!A:A, customers!C:C, "Not Found"))</f>
        <v>cdenysi1@is.gd</v>
      </c>
      <c r="H651" s="2" t="str">
        <f>_xlfn.XLOOKUP(C651, customers!A:A, customers!G:G, "Not Found")</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10">
        <f>INDEX(products!$A$1:$G$49,MATCH(orders!$D651,products!$A$1:$A$49,0),MATCH(orders!L$1,products!$A$1:$G$1,0))</f>
        <v>15.85</v>
      </c>
      <c r="M651" s="10">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_xlfn.XLOOKUP(C652,customers!A:A,customers!B:B,"Not Found")</f>
        <v>Cecily Stebbings</v>
      </c>
      <c r="G652" t="str">
        <f>IF(_xlfn.XLOOKUP(C652, customers!A:A, customers!C:C, "Not Found")=0,"",_xlfn.XLOOKUP(C652, customers!A:A, customers!C:C, "Not Found"))</f>
        <v>cstebbingsi2@drupal.org</v>
      </c>
      <c r="H652" s="2" t="str">
        <f>_xlfn.XLOOKUP(C652, customers!A:A, customers!G:G, "Not Found")</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10">
        <f>INDEX(products!$A$1:$G$49,MATCH(orders!$D652,products!$A$1:$A$49,0),MATCH(orders!L$1,products!$A$1:$G$1,0))</f>
        <v>5.3699999999999992</v>
      </c>
      <c r="M652" s="10">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_xlfn.XLOOKUP(C653,customers!A:A,customers!B:B,"Not Found")</f>
        <v>Giana Tonnesen</v>
      </c>
      <c r="G653" t="str">
        <f>IF(_xlfn.XLOOKUP(C653, customers!A:A, customers!C:C, "Not Found")=0,"",_xlfn.XLOOKUP(C653, customers!A:A, customers!C:C, "Not Found"))</f>
        <v/>
      </c>
      <c r="H653" s="2" t="str">
        <f>_xlfn.XLOOKUP(C653, customers!A:A, customers!G:G, "Not Found")</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10">
        <f>INDEX(products!$A$1:$G$49,MATCH(orders!$D653,products!$A$1:$A$49,0),MATCH(orders!L$1,products!$A$1:$G$1,0))</f>
        <v>11.95</v>
      </c>
      <c r="M653" s="10">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_xlfn.XLOOKUP(C654,customers!A:A,customers!B:B,"Not Found")</f>
        <v>Rhetta Zywicki</v>
      </c>
      <c r="G654" t="str">
        <f>IF(_xlfn.XLOOKUP(C654, customers!A:A, customers!C:C, "Not Found")=0,"",_xlfn.XLOOKUP(C654, customers!A:A, customers!C:C, "Not Found"))</f>
        <v>rzywickii4@ifeng.com</v>
      </c>
      <c r="H654" s="2" t="str">
        <f>_xlfn.XLOOKUP(C654, customers!A:A, customers!G:G, "Not Found")</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10">
        <f>INDEX(products!$A$1:$G$49,MATCH(orders!$D654,products!$A$1:$A$49,0),MATCH(orders!L$1,products!$A$1:$G$1,0))</f>
        <v>15.85</v>
      </c>
      <c r="M654" s="10">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_xlfn.XLOOKUP(C655,customers!A:A,customers!B:B,"Not Found")</f>
        <v>Almeria Burgett</v>
      </c>
      <c r="G655" t="str">
        <f>IF(_xlfn.XLOOKUP(C655, customers!A:A, customers!C:C, "Not Found")=0,"",_xlfn.XLOOKUP(C655, customers!A:A, customers!C:C, "Not Found"))</f>
        <v>aburgetti5@moonfruit.com</v>
      </c>
      <c r="H655" s="2" t="str">
        <f>_xlfn.XLOOKUP(C655, customers!A:A, customers!G:G, "Not Found")</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10">
        <f>INDEX(products!$A$1:$G$49,MATCH(orders!$D655,products!$A$1:$A$49,0),MATCH(orders!L$1,products!$A$1:$G$1,0))</f>
        <v>25.874999999999996</v>
      </c>
      <c r="M655" s="10">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_xlfn.XLOOKUP(C656,customers!A:A,customers!B:B,"Not Found")</f>
        <v>Marvin Malloy</v>
      </c>
      <c r="G656" t="str">
        <f>IF(_xlfn.XLOOKUP(C656, customers!A:A, customers!C:C, "Not Found")=0,"",_xlfn.XLOOKUP(C656, customers!A:A, customers!C:C, "Not Found"))</f>
        <v>mmalloyi6@seattletimes.com</v>
      </c>
      <c r="H656" s="2" t="str">
        <f>_xlfn.XLOOKUP(C656, customers!A:A, customers!G:G, "Not Found")</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10">
        <f>INDEX(products!$A$1:$G$49,MATCH(orders!$D656,products!$A$1:$A$49,0),MATCH(orders!L$1,products!$A$1:$G$1,0))</f>
        <v>22.884999999999998</v>
      </c>
      <c r="M656" s="10">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_xlfn.XLOOKUP(C657,customers!A:A,customers!B:B,"Not Found")</f>
        <v>Maxim McParland</v>
      </c>
      <c r="G657" t="str">
        <f>IF(_xlfn.XLOOKUP(C657, customers!A:A, customers!C:C, "Not Found")=0,"",_xlfn.XLOOKUP(C657, customers!A:A, customers!C:C, "Not Found"))</f>
        <v>mmcparlandi7@w3.org</v>
      </c>
      <c r="H657" s="2" t="str">
        <f>_xlfn.XLOOKUP(C657, customers!A:A, customers!G:G, "Not Found")</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10">
        <f>INDEX(products!$A$1:$G$49,MATCH(orders!$D657,products!$A$1:$A$49,0),MATCH(orders!L$1,products!$A$1:$G$1,0))</f>
        <v>22.884999999999998</v>
      </c>
      <c r="M657" s="10">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_xlfn.XLOOKUP(C658,customers!A:A,customers!B:B,"Not Found")</f>
        <v>Sylas Jennaroy</v>
      </c>
      <c r="G658" t="str">
        <f>IF(_xlfn.XLOOKUP(C658, customers!A:A, customers!C:C, "Not Found")=0,"",_xlfn.XLOOKUP(C658, customers!A:A, customers!C:C, "Not Found"))</f>
        <v>sjennaroyi8@purevolume.com</v>
      </c>
      <c r="H658" s="2" t="str">
        <f>_xlfn.XLOOKUP(C658, customers!A:A, customers!G:G, "Not Found")</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10">
        <f>INDEX(products!$A$1:$G$49,MATCH(orders!$D658,products!$A$1:$A$49,0),MATCH(orders!L$1,products!$A$1:$G$1,0))</f>
        <v>12.95</v>
      </c>
      <c r="M658" s="10">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_xlfn.XLOOKUP(C659,customers!A:A,customers!B:B,"Not Found")</f>
        <v>Wren Place</v>
      </c>
      <c r="G659" t="str">
        <f>IF(_xlfn.XLOOKUP(C659, customers!A:A, customers!C:C, "Not Found")=0,"",_xlfn.XLOOKUP(C659, customers!A:A, customers!C:C, "Not Found"))</f>
        <v>wplacei9@wsj.com</v>
      </c>
      <c r="H659" s="2" t="str">
        <f>_xlfn.XLOOKUP(C659, customers!A:A, customers!G:G, "Not Found")</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10">
        <f>INDEX(products!$A$1:$G$49,MATCH(orders!$D659,products!$A$1:$A$49,0),MATCH(orders!L$1,products!$A$1:$G$1,0))</f>
        <v>6.75</v>
      </c>
      <c r="M659" s="10">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_xlfn.XLOOKUP(C660,customers!A:A,customers!B:B,"Not Found")</f>
        <v>Janella Millett</v>
      </c>
      <c r="G660" t="str">
        <f>IF(_xlfn.XLOOKUP(C660, customers!A:A, customers!C:C, "Not Found")=0,"",_xlfn.XLOOKUP(C660, customers!A:A, customers!C:C, "Not Found"))</f>
        <v>jmillettik@addtoany.com</v>
      </c>
      <c r="H660" s="2" t="str">
        <f>_xlfn.XLOOKUP(C660, customers!A:A, customers!G:G, "Not Found")</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10">
        <f>INDEX(products!$A$1:$G$49,MATCH(orders!$D660,products!$A$1:$A$49,0),MATCH(orders!L$1,products!$A$1:$G$1,0))</f>
        <v>8.25</v>
      </c>
      <c r="M660" s="10">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_xlfn.XLOOKUP(C661,customers!A:A,customers!B:B,"Not Found")</f>
        <v>Dollie Gadsden</v>
      </c>
      <c r="G661" t="str">
        <f>IF(_xlfn.XLOOKUP(C661, customers!A:A, customers!C:C, "Not Found")=0,"",_xlfn.XLOOKUP(C661, customers!A:A, customers!C:C, "Not Found"))</f>
        <v>dgadsdenib@google.com.hk</v>
      </c>
      <c r="H661" s="2" t="str">
        <f>_xlfn.XLOOKUP(C661, customers!A:A, customers!G:G, "Not Found")</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10">
        <f>INDEX(products!$A$1:$G$49,MATCH(orders!$D661,products!$A$1:$A$49,0),MATCH(orders!L$1,products!$A$1:$G$1,0))</f>
        <v>22.884999999999998</v>
      </c>
      <c r="M661" s="10">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_xlfn.XLOOKUP(C662,customers!A:A,customers!B:B,"Not Found")</f>
        <v>Val Wakelin</v>
      </c>
      <c r="G662" t="str">
        <f>IF(_xlfn.XLOOKUP(C662, customers!A:A, customers!C:C, "Not Found")=0,"",_xlfn.XLOOKUP(C662, customers!A:A, customers!C:C, "Not Found"))</f>
        <v>vwakelinic@unesco.org</v>
      </c>
      <c r="H662" s="2" t="str">
        <f>_xlfn.XLOOKUP(C662, customers!A:A, customers!G:G, "Not Found")</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10">
        <f>INDEX(products!$A$1:$G$49,MATCH(orders!$D662,products!$A$1:$A$49,0),MATCH(orders!L$1,products!$A$1:$G$1,0))</f>
        <v>8.91</v>
      </c>
      <c r="M662" s="10">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_xlfn.XLOOKUP(C663,customers!A:A,customers!B:B,"Not Found")</f>
        <v>Annie Campsall</v>
      </c>
      <c r="G663" t="str">
        <f>IF(_xlfn.XLOOKUP(C663, customers!A:A, customers!C:C, "Not Found")=0,"",_xlfn.XLOOKUP(C663, customers!A:A, customers!C:C, "Not Found"))</f>
        <v>acampsallid@zimbio.com</v>
      </c>
      <c r="H663" s="2" t="str">
        <f>_xlfn.XLOOKUP(C663, customers!A:A, customers!G:G, "Not Found")</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10">
        <f>INDEX(products!$A$1:$G$49,MATCH(orders!$D663,products!$A$1:$A$49,0),MATCH(orders!L$1,products!$A$1:$G$1,0))</f>
        <v>3.375</v>
      </c>
      <c r="M663" s="10">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_xlfn.XLOOKUP(C664,customers!A:A,customers!B:B,"Not Found")</f>
        <v>Shermy Moseby</v>
      </c>
      <c r="G664" t="str">
        <f>IF(_xlfn.XLOOKUP(C664, customers!A:A, customers!C:C, "Not Found")=0,"",_xlfn.XLOOKUP(C664, customers!A:A, customers!C:C, "Not Found"))</f>
        <v>smosebyie@stanford.edu</v>
      </c>
      <c r="H664" s="2" t="str">
        <f>_xlfn.XLOOKUP(C664, customers!A:A, customers!G:G, "Not Found")</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10">
        <f>INDEX(products!$A$1:$G$49,MATCH(orders!$D664,products!$A$1:$A$49,0),MATCH(orders!L$1,products!$A$1:$G$1,0))</f>
        <v>29.784999999999997</v>
      </c>
      <c r="M664" s="10">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_xlfn.XLOOKUP(C665,customers!A:A,customers!B:B,"Not Found")</f>
        <v>Corrie Wass</v>
      </c>
      <c r="G665" t="str">
        <f>IF(_xlfn.XLOOKUP(C665, customers!A:A, customers!C:C, "Not Found")=0,"",_xlfn.XLOOKUP(C665, customers!A:A, customers!C:C, "Not Found"))</f>
        <v>cwassif@prweb.com</v>
      </c>
      <c r="H665" s="2" t="str">
        <f>_xlfn.XLOOKUP(C665, customers!A:A, customers!G:G, "Not Found")</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10">
        <f>INDEX(products!$A$1:$G$49,MATCH(orders!$D665,products!$A$1:$A$49,0),MATCH(orders!L$1,products!$A$1:$G$1,0))</f>
        <v>11.25</v>
      </c>
      <c r="M665" s="10">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_xlfn.XLOOKUP(C666,customers!A:A,customers!B:B,"Not Found")</f>
        <v>Ira Sjostrom</v>
      </c>
      <c r="G666" t="str">
        <f>IF(_xlfn.XLOOKUP(C666, customers!A:A, customers!C:C, "Not Found")=0,"",_xlfn.XLOOKUP(C666, customers!A:A, customers!C:C, "Not Found"))</f>
        <v>isjostromig@pbs.org</v>
      </c>
      <c r="H666" s="2" t="str">
        <f>_xlfn.XLOOKUP(C666, customers!A:A, customers!G:G, "Not Found")</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10">
        <f>INDEX(products!$A$1:$G$49,MATCH(orders!$D666,products!$A$1:$A$49,0),MATCH(orders!L$1,products!$A$1:$G$1,0))</f>
        <v>12.15</v>
      </c>
      <c r="M666" s="10">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_xlfn.XLOOKUP(C667,customers!A:A,customers!B:B,"Not Found")</f>
        <v>Ira Sjostrom</v>
      </c>
      <c r="G667" t="str">
        <f>IF(_xlfn.XLOOKUP(C667, customers!A:A, customers!C:C, "Not Found")=0,"",_xlfn.XLOOKUP(C667, customers!A:A, customers!C:C, "Not Found"))</f>
        <v>isjostromig@pbs.org</v>
      </c>
      <c r="H667" s="2" t="str">
        <f>_xlfn.XLOOKUP(C667, customers!A:A, customers!G:G, "Not Found")</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10">
        <f>INDEX(products!$A$1:$G$49,MATCH(orders!$D667,products!$A$1:$A$49,0),MATCH(orders!L$1,products!$A$1:$G$1,0))</f>
        <v>3.8849999999999998</v>
      </c>
      <c r="M667" s="10">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_xlfn.XLOOKUP(C668,customers!A:A,customers!B:B,"Not Found")</f>
        <v>Jermaine Branchett</v>
      </c>
      <c r="G668" t="str">
        <f>IF(_xlfn.XLOOKUP(C668, customers!A:A, customers!C:C, "Not Found")=0,"",_xlfn.XLOOKUP(C668, customers!A:A, customers!C:C, "Not Found"))</f>
        <v>jbranchettii@bravesites.com</v>
      </c>
      <c r="H668" s="2" t="str">
        <f>_xlfn.XLOOKUP(C668, customers!A:A, customers!G:G, "Not Found")</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10">
        <f>INDEX(products!$A$1:$G$49,MATCH(orders!$D668,products!$A$1:$A$49,0),MATCH(orders!L$1,products!$A$1:$G$1,0))</f>
        <v>22.884999999999998</v>
      </c>
      <c r="M668" s="10">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_xlfn.XLOOKUP(C669,customers!A:A,customers!B:B,"Not Found")</f>
        <v>Nissie Rudland</v>
      </c>
      <c r="G669" t="str">
        <f>IF(_xlfn.XLOOKUP(C669, customers!A:A, customers!C:C, "Not Found")=0,"",_xlfn.XLOOKUP(C669, customers!A:A, customers!C:C, "Not Found"))</f>
        <v>nrudlandij@blogs.com</v>
      </c>
      <c r="H669" s="2" t="str">
        <f>_xlfn.XLOOKUP(C669, customers!A:A, customers!G:G, "Not Found")</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10">
        <f>INDEX(products!$A$1:$G$49,MATCH(orders!$D669,products!$A$1:$A$49,0),MATCH(orders!L$1,products!$A$1:$G$1,0))</f>
        <v>9.9499999999999993</v>
      </c>
      <c r="M669" s="10">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_xlfn.XLOOKUP(C670,customers!A:A,customers!B:B,"Not Found")</f>
        <v>Janella Millett</v>
      </c>
      <c r="G670" t="str">
        <f>IF(_xlfn.XLOOKUP(C670, customers!A:A, customers!C:C, "Not Found")=0,"",_xlfn.XLOOKUP(C670, customers!A:A, customers!C:C, "Not Found"))</f>
        <v>jmillettik@addtoany.com</v>
      </c>
      <c r="H670" s="2" t="str">
        <f>_xlfn.XLOOKUP(C670, customers!A:A, customers!G:G, "Not Found")</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10">
        <f>INDEX(products!$A$1:$G$49,MATCH(orders!$D670,products!$A$1:$A$49,0),MATCH(orders!L$1,products!$A$1:$G$1,0))</f>
        <v>27.484999999999996</v>
      </c>
      <c r="M670" s="10">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_xlfn.XLOOKUP(C671,customers!A:A,customers!B:B,"Not Found")</f>
        <v>Ferdie Tourry</v>
      </c>
      <c r="G671" t="str">
        <f>IF(_xlfn.XLOOKUP(C671, customers!A:A, customers!C:C, "Not Found")=0,"",_xlfn.XLOOKUP(C671, customers!A:A, customers!C:C, "Not Found"))</f>
        <v>ftourryil@google.de</v>
      </c>
      <c r="H671" s="2" t="str">
        <f>_xlfn.XLOOKUP(C671, customers!A:A, customers!G:G, "Not Found")</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10">
        <f>INDEX(products!$A$1:$G$49,MATCH(orders!$D671,products!$A$1:$A$49,0),MATCH(orders!L$1,products!$A$1:$G$1,0))</f>
        <v>33.464999999999996</v>
      </c>
      <c r="M671" s="10">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_xlfn.XLOOKUP(C672,customers!A:A,customers!B:B,"Not Found")</f>
        <v>Cecil Weatherall</v>
      </c>
      <c r="G672" t="str">
        <f>IF(_xlfn.XLOOKUP(C672, customers!A:A, customers!C:C, "Not Found")=0,"",_xlfn.XLOOKUP(C672, customers!A:A, customers!C:C, "Not Found"))</f>
        <v>cweatherallim@toplist.cz</v>
      </c>
      <c r="H672" s="2" t="str">
        <f>_xlfn.XLOOKUP(C672, customers!A:A, customers!G:G, "Not Found")</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10">
        <f>INDEX(products!$A$1:$G$49,MATCH(orders!$D672,products!$A$1:$A$49,0),MATCH(orders!L$1,products!$A$1:$G$1,0))</f>
        <v>4.3650000000000002</v>
      </c>
      <c r="M672" s="10">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_xlfn.XLOOKUP(C673,customers!A:A,customers!B:B,"Not Found")</f>
        <v>Gale Heindrick</v>
      </c>
      <c r="G673" t="str">
        <f>IF(_xlfn.XLOOKUP(C673, customers!A:A, customers!C:C, "Not Found")=0,"",_xlfn.XLOOKUP(C673, customers!A:A, customers!C:C, "Not Found"))</f>
        <v>gheindrickin@usda.gov</v>
      </c>
      <c r="H673" s="2" t="str">
        <f>_xlfn.XLOOKUP(C673, customers!A:A, customers!G:G, "Not Found")</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10">
        <f>INDEX(products!$A$1:$G$49,MATCH(orders!$D673,products!$A$1:$A$49,0),MATCH(orders!L$1,products!$A$1:$G$1,0))</f>
        <v>11.95</v>
      </c>
      <c r="M673" s="10">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_xlfn.XLOOKUP(C674,customers!A:A,customers!B:B,"Not Found")</f>
        <v>Layne Imason</v>
      </c>
      <c r="G674" t="str">
        <f>IF(_xlfn.XLOOKUP(C674, customers!A:A, customers!C:C, "Not Found")=0,"",_xlfn.XLOOKUP(C674, customers!A:A, customers!C:C, "Not Found"))</f>
        <v>limasonio@discuz.net</v>
      </c>
      <c r="H674" s="2" t="str">
        <f>_xlfn.XLOOKUP(C674, customers!A:A, customers!G:G, "Not Found")</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10">
        <f>INDEX(products!$A$1:$G$49,MATCH(orders!$D674,products!$A$1:$A$49,0),MATCH(orders!L$1,products!$A$1:$G$1,0))</f>
        <v>8.73</v>
      </c>
      <c r="M674" s="10">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_xlfn.XLOOKUP(C675,customers!A:A,customers!B:B,"Not Found")</f>
        <v>Hazel Saill</v>
      </c>
      <c r="G675" t="str">
        <f>IF(_xlfn.XLOOKUP(C675, customers!A:A, customers!C:C, "Not Found")=0,"",_xlfn.XLOOKUP(C675, customers!A:A, customers!C:C, "Not Found"))</f>
        <v>hsaillip@odnoklassniki.ru</v>
      </c>
      <c r="H675" s="2" t="str">
        <f>_xlfn.XLOOKUP(C675, customers!A:A, customers!G:G, "Not Found")</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10">
        <f>INDEX(products!$A$1:$G$49,MATCH(orders!$D675,products!$A$1:$A$49,0),MATCH(orders!L$1,products!$A$1:$G$1,0))</f>
        <v>13.75</v>
      </c>
      <c r="M675" s="10">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_xlfn.XLOOKUP(C676,customers!A:A,customers!B:B,"Not Found")</f>
        <v>Hermann Larvor</v>
      </c>
      <c r="G676" t="str">
        <f>IF(_xlfn.XLOOKUP(C676, customers!A:A, customers!C:C, "Not Found")=0,"",_xlfn.XLOOKUP(C676, customers!A:A, customers!C:C, "Not Found"))</f>
        <v>hlarvoriq@last.fm</v>
      </c>
      <c r="H676" s="2" t="str">
        <f>_xlfn.XLOOKUP(C676, customers!A:A, customers!G:G, "Not Found")</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10">
        <f>INDEX(products!$A$1:$G$49,MATCH(orders!$D676,products!$A$1:$A$49,0),MATCH(orders!L$1,products!$A$1:$G$1,0))</f>
        <v>29.784999999999997</v>
      </c>
      <c r="M676" s="10">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_xlfn.XLOOKUP(C677,customers!A:A,customers!B:B,"Not Found")</f>
        <v>Terri Lyford</v>
      </c>
      <c r="G677" t="str">
        <f>IF(_xlfn.XLOOKUP(C677, customers!A:A, customers!C:C, "Not Found")=0,"",_xlfn.XLOOKUP(C677, customers!A:A, customers!C:C, "Not Found"))</f>
        <v/>
      </c>
      <c r="H677" s="2" t="str">
        <f>_xlfn.XLOOKUP(C677, customers!A:A, customers!G:G, "Not Found")</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10">
        <f>INDEX(products!$A$1:$G$49,MATCH(orders!$D677,products!$A$1:$A$49,0),MATCH(orders!L$1,products!$A$1:$G$1,0))</f>
        <v>29.784999999999997</v>
      </c>
      <c r="M677" s="10">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_xlfn.XLOOKUP(C678,customers!A:A,customers!B:B,"Not Found")</f>
        <v>Gabey Cogan</v>
      </c>
      <c r="G678" t="str">
        <f>IF(_xlfn.XLOOKUP(C678, customers!A:A, customers!C:C, "Not Found")=0,"",_xlfn.XLOOKUP(C678, customers!A:A, customers!C:C, "Not Found"))</f>
        <v/>
      </c>
      <c r="H678" s="2" t="str">
        <f>_xlfn.XLOOKUP(C678, customers!A:A, customers!G:G, "Not Found")</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10">
        <f>INDEX(products!$A$1:$G$49,MATCH(orders!$D678,products!$A$1:$A$49,0),MATCH(orders!L$1,products!$A$1:$G$1,0))</f>
        <v>9.51</v>
      </c>
      <c r="M678" s="10">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_xlfn.XLOOKUP(C679,customers!A:A,customers!B:B,"Not Found")</f>
        <v>Charin Penwarden</v>
      </c>
      <c r="G679" t="str">
        <f>IF(_xlfn.XLOOKUP(C679, customers!A:A, customers!C:C, "Not Found")=0,"",_xlfn.XLOOKUP(C679, customers!A:A, customers!C:C, "Not Found"))</f>
        <v>cpenwardenit@mlb.com</v>
      </c>
      <c r="H679" s="2" t="str">
        <f>_xlfn.XLOOKUP(C679, customers!A:A, customers!G:G, "Not Found")</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10">
        <f>INDEX(products!$A$1:$G$49,MATCH(orders!$D679,products!$A$1:$A$49,0),MATCH(orders!L$1,products!$A$1:$G$1,0))</f>
        <v>8.73</v>
      </c>
      <c r="M679" s="10">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_xlfn.XLOOKUP(C680,customers!A:A,customers!B:B,"Not Found")</f>
        <v>Milty Middis</v>
      </c>
      <c r="G680" t="str">
        <f>IF(_xlfn.XLOOKUP(C680, customers!A:A, customers!C:C, "Not Found")=0,"",_xlfn.XLOOKUP(C680, customers!A:A, customers!C:C, "Not Found"))</f>
        <v>mmiddisiu@dmoz.org</v>
      </c>
      <c r="H680" s="2" t="str">
        <f>_xlfn.XLOOKUP(C680, customers!A:A, customers!G:G, "Not Found")</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10">
        <f>INDEX(products!$A$1:$G$49,MATCH(orders!$D680,products!$A$1:$A$49,0),MATCH(orders!L$1,products!$A$1:$G$1,0))</f>
        <v>29.784999999999997</v>
      </c>
      <c r="M680" s="10">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_xlfn.XLOOKUP(C681,customers!A:A,customers!B:B,"Not Found")</f>
        <v>Adrianne Vairow</v>
      </c>
      <c r="G681" t="str">
        <f>IF(_xlfn.XLOOKUP(C681, customers!A:A, customers!C:C, "Not Found")=0,"",_xlfn.XLOOKUP(C681, customers!A:A, customers!C:C, "Not Found"))</f>
        <v>avairowiv@studiopress.com</v>
      </c>
      <c r="H681" s="2" t="str">
        <f>_xlfn.XLOOKUP(C681, customers!A:A, customers!G:G, "Not Found")</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10">
        <f>INDEX(products!$A$1:$G$49,MATCH(orders!$D681,products!$A$1:$A$49,0),MATCH(orders!L$1,products!$A$1:$G$1,0))</f>
        <v>27.484999999999996</v>
      </c>
      <c r="M681" s="10">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_xlfn.XLOOKUP(C682,customers!A:A,customers!B:B,"Not Found")</f>
        <v>Anjanette Goldie</v>
      </c>
      <c r="G682" t="str">
        <f>IF(_xlfn.XLOOKUP(C682, customers!A:A, customers!C:C, "Not Found")=0,"",_xlfn.XLOOKUP(C682, customers!A:A, customers!C:C, "Not Found"))</f>
        <v>agoldieiw@goo.gl</v>
      </c>
      <c r="H682" s="2" t="str">
        <f>_xlfn.XLOOKUP(C682, customers!A:A, customers!G:G, "Not Found")</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10">
        <f>INDEX(products!$A$1:$G$49,MATCH(orders!$D682,products!$A$1:$A$49,0),MATCH(orders!L$1,products!$A$1:$G$1,0))</f>
        <v>11.25</v>
      </c>
      <c r="M682" s="10">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_xlfn.XLOOKUP(C683,customers!A:A,customers!B:B,"Not Found")</f>
        <v>Nicky Ayris</v>
      </c>
      <c r="G683" t="str">
        <f>IF(_xlfn.XLOOKUP(C683, customers!A:A, customers!C:C, "Not Found")=0,"",_xlfn.XLOOKUP(C683, customers!A:A, customers!C:C, "Not Found"))</f>
        <v>nayrisix@t-online.de</v>
      </c>
      <c r="H683" s="2" t="str">
        <f>_xlfn.XLOOKUP(C683, customers!A:A, customers!G:G, "Not Found")</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10">
        <f>INDEX(products!$A$1:$G$49,MATCH(orders!$D683,products!$A$1:$A$49,0),MATCH(orders!L$1,products!$A$1:$G$1,0))</f>
        <v>4.7549999999999999</v>
      </c>
      <c r="M683" s="10">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_xlfn.XLOOKUP(C684,customers!A:A,customers!B:B,"Not Found")</f>
        <v>Laryssa Benediktovich</v>
      </c>
      <c r="G684" t="str">
        <f>IF(_xlfn.XLOOKUP(C684, customers!A:A, customers!C:C, "Not Found")=0,"",_xlfn.XLOOKUP(C684, customers!A:A, customers!C:C, "Not Found"))</f>
        <v>lbenediktovichiy@wunderground.com</v>
      </c>
      <c r="H684" s="2" t="str">
        <f>_xlfn.XLOOKUP(C684, customers!A:A, customers!G:G, "Not Found")</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10">
        <f>INDEX(products!$A$1:$G$49,MATCH(orders!$D684,products!$A$1:$A$49,0),MATCH(orders!L$1,products!$A$1:$G$1,0))</f>
        <v>4.125</v>
      </c>
      <c r="M684" s="10">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_xlfn.XLOOKUP(C685,customers!A:A,customers!B:B,"Not Found")</f>
        <v>Theo Jacobovitz</v>
      </c>
      <c r="G685" t="str">
        <f>IF(_xlfn.XLOOKUP(C685, customers!A:A, customers!C:C, "Not Found")=0,"",_xlfn.XLOOKUP(C685, customers!A:A, customers!C:C, "Not Found"))</f>
        <v>tjacobovitziz@cbc.ca</v>
      </c>
      <c r="H685" s="2" t="str">
        <f>_xlfn.XLOOKUP(C685, customers!A:A, customers!G:G, "Not Found")</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10">
        <f>INDEX(products!$A$1:$G$49,MATCH(orders!$D685,products!$A$1:$A$49,0),MATCH(orders!L$1,products!$A$1:$G$1,0))</f>
        <v>7.77</v>
      </c>
      <c r="M685" s="10">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_xlfn.XLOOKUP(C686,customers!A:A,customers!B:B,"Not Found")</f>
        <v>Becca Ableson</v>
      </c>
      <c r="G686" t="str">
        <f>IF(_xlfn.XLOOKUP(C686, customers!A:A, customers!C:C, "Not Found")=0,"",_xlfn.XLOOKUP(C686, customers!A:A, customers!C:C, "Not Found"))</f>
        <v/>
      </c>
      <c r="H686" s="2" t="str">
        <f>_xlfn.XLOOKUP(C686, customers!A:A, customers!G:G, "Not Found")</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10">
        <f>INDEX(products!$A$1:$G$49,MATCH(orders!$D686,products!$A$1:$A$49,0),MATCH(orders!L$1,products!$A$1:$G$1,0))</f>
        <v>11.95</v>
      </c>
      <c r="M686" s="10">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_xlfn.XLOOKUP(C687,customers!A:A,customers!B:B,"Not Found")</f>
        <v>Jeno Druitt</v>
      </c>
      <c r="G687" t="str">
        <f>IF(_xlfn.XLOOKUP(C687, customers!A:A, customers!C:C, "Not Found")=0,"",_xlfn.XLOOKUP(C687, customers!A:A, customers!C:C, "Not Found"))</f>
        <v>jdruittj1@feedburner.com</v>
      </c>
      <c r="H687" s="2" t="str">
        <f>_xlfn.XLOOKUP(C687, customers!A:A, customers!G:G, "Not Found")</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10">
        <f>INDEX(products!$A$1:$G$49,MATCH(orders!$D687,products!$A$1:$A$49,0),MATCH(orders!L$1,products!$A$1:$G$1,0))</f>
        <v>36.454999999999998</v>
      </c>
      <c r="M687" s="10">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_xlfn.XLOOKUP(C688,customers!A:A,customers!B:B,"Not Found")</f>
        <v>Deonne Shortall</v>
      </c>
      <c r="G688" t="str">
        <f>IF(_xlfn.XLOOKUP(C688, customers!A:A, customers!C:C, "Not Found")=0,"",_xlfn.XLOOKUP(C688, customers!A:A, customers!C:C, "Not Found"))</f>
        <v>dshortallj2@wikipedia.org</v>
      </c>
      <c r="H688" s="2" t="str">
        <f>_xlfn.XLOOKUP(C688, customers!A:A, customers!G:G, "Not Found")</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10">
        <f>INDEX(products!$A$1:$G$49,MATCH(orders!$D688,products!$A$1:$A$49,0),MATCH(orders!L$1,products!$A$1:$G$1,0))</f>
        <v>2.6849999999999996</v>
      </c>
      <c r="M688" s="10">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_xlfn.XLOOKUP(C689,customers!A:A,customers!B:B,"Not Found")</f>
        <v>Wilton Cottier</v>
      </c>
      <c r="G689" t="str">
        <f>IF(_xlfn.XLOOKUP(C689, customers!A:A, customers!C:C, "Not Found")=0,"",_xlfn.XLOOKUP(C689, customers!A:A, customers!C:C, "Not Found"))</f>
        <v>wcottierj3@cafepress.com</v>
      </c>
      <c r="H689" s="2" t="str">
        <f>_xlfn.XLOOKUP(C689, customers!A:A, customers!G:G, "Not Found")</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10">
        <f>INDEX(products!$A$1:$G$49,MATCH(orders!$D689,products!$A$1:$A$49,0),MATCH(orders!L$1,products!$A$1:$G$1,0))</f>
        <v>8.25</v>
      </c>
      <c r="M689" s="10">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_xlfn.XLOOKUP(C690,customers!A:A,customers!B:B,"Not Found")</f>
        <v>Kevan Grinsted</v>
      </c>
      <c r="G690" t="str">
        <f>IF(_xlfn.XLOOKUP(C690, customers!A:A, customers!C:C, "Not Found")=0,"",_xlfn.XLOOKUP(C690, customers!A:A, customers!C:C, "Not Found"))</f>
        <v>kgrinstedj4@google.com.br</v>
      </c>
      <c r="H690" s="2" t="str">
        <f>_xlfn.XLOOKUP(C690, customers!A:A, customers!G:G, "Not Found")</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10">
        <f>INDEX(products!$A$1:$G$49,MATCH(orders!$D690,products!$A$1:$A$49,0),MATCH(orders!L$1,products!$A$1:$G$1,0))</f>
        <v>12.95</v>
      </c>
      <c r="M690" s="10">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_xlfn.XLOOKUP(C691,customers!A:A,customers!B:B,"Not Found")</f>
        <v>Dionne Skyner</v>
      </c>
      <c r="G691" t="str">
        <f>IF(_xlfn.XLOOKUP(C691, customers!A:A, customers!C:C, "Not Found")=0,"",_xlfn.XLOOKUP(C691, customers!A:A, customers!C:C, "Not Found"))</f>
        <v>dskynerj5@hubpages.com</v>
      </c>
      <c r="H691" s="2" t="str">
        <f>_xlfn.XLOOKUP(C691, customers!A:A, customers!G:G, "Not Found")</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10">
        <f>INDEX(products!$A$1:$G$49,MATCH(orders!$D691,products!$A$1:$A$49,0),MATCH(orders!L$1,products!$A$1:$G$1,0))</f>
        <v>6.75</v>
      </c>
      <c r="M691" s="10">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_xlfn.XLOOKUP(C692,customers!A:A,customers!B:B,"Not Found")</f>
        <v>Francesco Dressel</v>
      </c>
      <c r="G692" t="str">
        <f>IF(_xlfn.XLOOKUP(C692, customers!A:A, customers!C:C, "Not Found")=0,"",_xlfn.XLOOKUP(C692, customers!A:A, customers!C:C, "Not Found"))</f>
        <v/>
      </c>
      <c r="H692" s="2" t="str">
        <f>_xlfn.XLOOKUP(C692, customers!A:A, customers!G:G, "Not Found")</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10">
        <f>INDEX(products!$A$1:$G$49,MATCH(orders!$D692,products!$A$1:$A$49,0),MATCH(orders!L$1,products!$A$1:$G$1,0))</f>
        <v>29.784999999999997</v>
      </c>
      <c r="M692" s="10">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_xlfn.XLOOKUP(C693,customers!A:A,customers!B:B,"Not Found")</f>
        <v>Jimmy Dymoke</v>
      </c>
      <c r="G693" t="str">
        <f>IF(_xlfn.XLOOKUP(C693, customers!A:A, customers!C:C, "Not Found")=0,"",_xlfn.XLOOKUP(C693, customers!A:A, customers!C:C, "Not Found"))</f>
        <v>jdymokeje@prnewswire.com</v>
      </c>
      <c r="H693" s="2" t="str">
        <f>_xlfn.XLOOKUP(C693, customers!A:A, customers!G:G, "Not Found")</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10">
        <f>INDEX(products!$A$1:$G$49,MATCH(orders!$D693,products!$A$1:$A$49,0),MATCH(orders!L$1,products!$A$1:$G$1,0))</f>
        <v>11.25</v>
      </c>
      <c r="M693" s="10">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_xlfn.XLOOKUP(C694,customers!A:A,customers!B:B,"Not Found")</f>
        <v>Ambrosio Weinmann</v>
      </c>
      <c r="G694" t="str">
        <f>IF(_xlfn.XLOOKUP(C694, customers!A:A, customers!C:C, "Not Found")=0,"",_xlfn.XLOOKUP(C694, customers!A:A, customers!C:C, "Not Found"))</f>
        <v>aweinmannj8@shinystat.com</v>
      </c>
      <c r="H694" s="2" t="str">
        <f>_xlfn.XLOOKUP(C694, customers!A:A, customers!G:G, "Not Found")</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10">
        <f>INDEX(products!$A$1:$G$49,MATCH(orders!$D694,products!$A$1:$A$49,0),MATCH(orders!L$1,products!$A$1:$G$1,0))</f>
        <v>12.95</v>
      </c>
      <c r="M694" s="10">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_xlfn.XLOOKUP(C695,customers!A:A,customers!B:B,"Not Found")</f>
        <v>Elden Andriessen</v>
      </c>
      <c r="G695" t="str">
        <f>IF(_xlfn.XLOOKUP(C695, customers!A:A, customers!C:C, "Not Found")=0,"",_xlfn.XLOOKUP(C695, customers!A:A, customers!C:C, "Not Found"))</f>
        <v>eandriessenj9@europa.eu</v>
      </c>
      <c r="H695" s="2" t="str">
        <f>_xlfn.XLOOKUP(C695, customers!A:A, customers!G:G, "Not Found")</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10">
        <f>INDEX(products!$A$1:$G$49,MATCH(orders!$D695,products!$A$1:$A$49,0),MATCH(orders!L$1,products!$A$1:$G$1,0))</f>
        <v>25.874999999999996</v>
      </c>
      <c r="M695" s="10">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_xlfn.XLOOKUP(C696,customers!A:A,customers!B:B,"Not Found")</f>
        <v>Roxie Deaconson</v>
      </c>
      <c r="G696" t="str">
        <f>IF(_xlfn.XLOOKUP(C696, customers!A:A, customers!C:C, "Not Found")=0,"",_xlfn.XLOOKUP(C696, customers!A:A, customers!C:C, "Not Found"))</f>
        <v>rdeaconsonja@archive.org</v>
      </c>
      <c r="H696" s="2" t="str">
        <f>_xlfn.XLOOKUP(C696, customers!A:A, customers!G:G, "Not Found")</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10">
        <f>INDEX(products!$A$1:$G$49,MATCH(orders!$D696,products!$A$1:$A$49,0),MATCH(orders!L$1,products!$A$1:$G$1,0))</f>
        <v>7.29</v>
      </c>
      <c r="M696" s="10">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_xlfn.XLOOKUP(C697,customers!A:A,customers!B:B,"Not Found")</f>
        <v>Davida Caro</v>
      </c>
      <c r="G697" t="str">
        <f>IF(_xlfn.XLOOKUP(C697, customers!A:A, customers!C:C, "Not Found")=0,"",_xlfn.XLOOKUP(C697, customers!A:A, customers!C:C, "Not Found"))</f>
        <v>dcarojb@twitter.com</v>
      </c>
      <c r="H697" s="2" t="str">
        <f>_xlfn.XLOOKUP(C697, customers!A:A, customers!G:G, "Not Found")</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10">
        <f>INDEX(products!$A$1:$G$49,MATCH(orders!$D697,products!$A$1:$A$49,0),MATCH(orders!L$1,products!$A$1:$G$1,0))</f>
        <v>36.454999999999998</v>
      </c>
      <c r="M697" s="10">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_xlfn.XLOOKUP(C698,customers!A:A,customers!B:B,"Not Found")</f>
        <v>Johna Bluck</v>
      </c>
      <c r="G698" t="str">
        <f>IF(_xlfn.XLOOKUP(C698, customers!A:A, customers!C:C, "Not Found")=0,"",_xlfn.XLOOKUP(C698, customers!A:A, customers!C:C, "Not Found"))</f>
        <v>jbluckjc@imageshack.us</v>
      </c>
      <c r="H698" s="2" t="str">
        <f>_xlfn.XLOOKUP(C698, customers!A:A, customers!G:G, "Not Found")</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10">
        <f>INDEX(products!$A$1:$G$49,MATCH(orders!$D698,products!$A$1:$A$49,0),MATCH(orders!L$1,products!$A$1:$G$1,0))</f>
        <v>7.77</v>
      </c>
      <c r="M698" s="10">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_xlfn.XLOOKUP(C699,customers!A:A,customers!B:B,"Not Found")</f>
        <v>Myrle Dearden</v>
      </c>
      <c r="G699" t="str">
        <f>IF(_xlfn.XLOOKUP(C699, customers!A:A, customers!C:C, "Not Found")=0,"",_xlfn.XLOOKUP(C699, customers!A:A, customers!C:C, "Not Found"))</f>
        <v/>
      </c>
      <c r="H699" s="2" t="str">
        <f>_xlfn.XLOOKUP(C699, customers!A:A, customers!G:G, "Not Found")</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10">
        <f>INDEX(products!$A$1:$G$49,MATCH(orders!$D699,products!$A$1:$A$49,0),MATCH(orders!L$1,products!$A$1:$G$1,0))</f>
        <v>6.75</v>
      </c>
      <c r="M699" s="10">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_xlfn.XLOOKUP(C700,customers!A:A,customers!B:B,"Not Found")</f>
        <v>Jimmy Dymoke</v>
      </c>
      <c r="G700" t="str">
        <f>IF(_xlfn.XLOOKUP(C700, customers!A:A, customers!C:C, "Not Found")=0,"",_xlfn.XLOOKUP(C700, customers!A:A, customers!C:C, "Not Found"))</f>
        <v>jdymokeje@prnewswire.com</v>
      </c>
      <c r="H700" s="2" t="str">
        <f>_xlfn.XLOOKUP(C700, customers!A:A, customers!G:G, "Not Found")</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10">
        <f>INDEX(products!$A$1:$G$49,MATCH(orders!$D700,products!$A$1:$A$49,0),MATCH(orders!L$1,products!$A$1:$G$1,0))</f>
        <v>12.95</v>
      </c>
      <c r="M700" s="10">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_xlfn.XLOOKUP(C701,customers!A:A,customers!B:B,"Not Found")</f>
        <v>Orland Tadman</v>
      </c>
      <c r="G701" t="str">
        <f>IF(_xlfn.XLOOKUP(C701, customers!A:A, customers!C:C, "Not Found")=0,"",_xlfn.XLOOKUP(C701, customers!A:A, customers!C:C, "Not Found"))</f>
        <v>otadmanjf@ft.com</v>
      </c>
      <c r="H701" s="2" t="str">
        <f>_xlfn.XLOOKUP(C701, customers!A:A, customers!G:G, "Not Found")</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10">
        <f>INDEX(products!$A$1:$G$49,MATCH(orders!$D701,products!$A$1:$A$49,0),MATCH(orders!L$1,products!$A$1:$G$1,0))</f>
        <v>5.97</v>
      </c>
      <c r="M701" s="10">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_xlfn.XLOOKUP(C702,customers!A:A,customers!B:B,"Not Found")</f>
        <v>Barrett Gudde</v>
      </c>
      <c r="G702" t="str">
        <f>IF(_xlfn.XLOOKUP(C702, customers!A:A, customers!C:C, "Not Found")=0,"",_xlfn.XLOOKUP(C702, customers!A:A, customers!C:C, "Not Found"))</f>
        <v>bguddejg@dailymotion.com</v>
      </c>
      <c r="H702" s="2" t="str">
        <f>_xlfn.XLOOKUP(C702, customers!A:A, customers!G:G, "Not Found")</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10">
        <f>INDEX(products!$A$1:$G$49,MATCH(orders!$D702,products!$A$1:$A$49,0),MATCH(orders!L$1,products!$A$1:$G$1,0))</f>
        <v>9.51</v>
      </c>
      <c r="M702" s="10">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_xlfn.XLOOKUP(C703,customers!A:A,customers!B:B,"Not Found")</f>
        <v>Nathan Sictornes</v>
      </c>
      <c r="G703" t="str">
        <f>IF(_xlfn.XLOOKUP(C703, customers!A:A, customers!C:C, "Not Found")=0,"",_xlfn.XLOOKUP(C703, customers!A:A, customers!C:C, "Not Found"))</f>
        <v>nsictornesjh@buzzfeed.com</v>
      </c>
      <c r="H703" s="2" t="str">
        <f>_xlfn.XLOOKUP(C703, customers!A:A, customers!G:G, "Not Found")</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10">
        <f>INDEX(products!$A$1:$G$49,MATCH(orders!$D703,products!$A$1:$A$49,0),MATCH(orders!L$1,products!$A$1:$G$1,0))</f>
        <v>5.97</v>
      </c>
      <c r="M703" s="10">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_xlfn.XLOOKUP(C704,customers!A:A,customers!B:B,"Not Found")</f>
        <v>Vivyan Dunning</v>
      </c>
      <c r="G704" t="str">
        <f>IF(_xlfn.XLOOKUP(C704, customers!A:A, customers!C:C, "Not Found")=0,"",_xlfn.XLOOKUP(C704, customers!A:A, customers!C:C, "Not Found"))</f>
        <v>vdunningji@independent.co.uk</v>
      </c>
      <c r="H704" s="2" t="str">
        <f>_xlfn.XLOOKUP(C704, customers!A:A, customers!G:G, "Not Found")</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10">
        <f>INDEX(products!$A$1:$G$49,MATCH(orders!$D704,products!$A$1:$A$49,0),MATCH(orders!L$1,products!$A$1:$G$1,0))</f>
        <v>7.77</v>
      </c>
      <c r="M704" s="10">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_xlfn.XLOOKUP(C705,customers!A:A,customers!B:B,"Not Found")</f>
        <v>Doralin Baison</v>
      </c>
      <c r="G705" t="str">
        <f>IF(_xlfn.XLOOKUP(C705, customers!A:A, customers!C:C, "Not Found")=0,"",_xlfn.XLOOKUP(C705, customers!A:A, customers!C:C, "Not Found"))</f>
        <v/>
      </c>
      <c r="H705" s="2" t="str">
        <f>_xlfn.XLOOKUP(C705, customers!A:A, customers!G:G, "Not Found")</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10">
        <f>INDEX(products!$A$1:$G$49,MATCH(orders!$D705,products!$A$1:$A$49,0),MATCH(orders!L$1,products!$A$1:$G$1,0))</f>
        <v>29.784999999999997</v>
      </c>
      <c r="M705" s="10">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_xlfn.XLOOKUP(C706,customers!A:A,customers!B:B,"Not Found")</f>
        <v>Josefina Ferens</v>
      </c>
      <c r="G706" t="str">
        <f>IF(_xlfn.XLOOKUP(C706, customers!A:A, customers!C:C, "Not Found")=0,"",_xlfn.XLOOKUP(C706, customers!A:A, customers!C:C, "Not Found"))</f>
        <v/>
      </c>
      <c r="H706" s="2" t="str">
        <f>_xlfn.XLOOKUP(C706, customers!A:A, customers!G:G, "Not Found")</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10">
        <f>INDEX(products!$A$1:$G$49,MATCH(orders!$D706,products!$A$1:$A$49,0),MATCH(orders!L$1,products!$A$1:$G$1,0))</f>
        <v>3.645</v>
      </c>
      <c r="M706" s="10">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_xlfn.XLOOKUP(C707,customers!A:A,customers!B:B,"Not Found")</f>
        <v>Shelley Gehring</v>
      </c>
      <c r="G707" t="str">
        <f>IF(_xlfn.XLOOKUP(C707, customers!A:A, customers!C:C, "Not Found")=0,"",_xlfn.XLOOKUP(C707, customers!A:A, customers!C:C, "Not Found"))</f>
        <v>sgehringjl@gnu.org</v>
      </c>
      <c r="H707" s="2" t="str">
        <f>_xlfn.XLOOKUP(C707, customers!A:A, customers!G:G, "Not Found")</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10">
        <f>INDEX(products!$A$1:$G$49,MATCH(orders!$D707,products!$A$1:$A$49,0),MATCH(orders!L$1,products!$A$1:$G$1,0))</f>
        <v>8.91</v>
      </c>
      <c r="M707" s="10">
        <f t="shared" ref="M707:M770" si="33">L707*E707</f>
        <v>17.82</v>
      </c>
      <c r="N707" t="str">
        <f t="shared" ref="N707:N770" si="34">IF(I707="Rob","Robusta", IF(I707 = "Exc","Excelsa", IF(I707="Ara","Arabica", IF(I707="Lib","Liberica",""))))</f>
        <v>Excelsa</v>
      </c>
      <c r="O707" t="str">
        <f t="shared" ref="O707:O770" si="35">IF(J707="M","Medium", IF(J707 ="L","Light",IF(J707="D","Dark","")))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_xlfn.XLOOKUP(C708,customers!A:A,customers!B:B,"Not Found")</f>
        <v>Barrie Fallowes</v>
      </c>
      <c r="G708" t="str">
        <f>IF(_xlfn.XLOOKUP(C708, customers!A:A, customers!C:C, "Not Found")=0,"",_xlfn.XLOOKUP(C708, customers!A:A, customers!C:C, "Not Found"))</f>
        <v>bfallowesjm@purevolume.com</v>
      </c>
      <c r="H708" s="2" t="str">
        <f>_xlfn.XLOOKUP(C708, customers!A:A, customers!G:G, "Not Found")</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10">
        <f>INDEX(products!$A$1:$G$49,MATCH(orders!$D708,products!$A$1:$A$49,0),MATCH(orders!L$1,products!$A$1:$G$1,0))</f>
        <v>4.125</v>
      </c>
      <c r="M708" s="10">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_xlfn.XLOOKUP(C709,customers!A:A,customers!B:B,"Not Found")</f>
        <v>Nicolas Aiton</v>
      </c>
      <c r="G709" t="str">
        <f>IF(_xlfn.XLOOKUP(C709, customers!A:A, customers!C:C, "Not Found")=0,"",_xlfn.XLOOKUP(C709, customers!A:A, customers!C:C, "Not Found"))</f>
        <v/>
      </c>
      <c r="H709" s="2" t="str">
        <f>_xlfn.XLOOKUP(C709, customers!A:A, customers!G:G, "Not Found")</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10">
        <f>INDEX(products!$A$1:$G$49,MATCH(orders!$D709,products!$A$1:$A$49,0),MATCH(orders!L$1,products!$A$1:$G$1,0))</f>
        <v>12.95</v>
      </c>
      <c r="M709" s="10">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_xlfn.XLOOKUP(C710,customers!A:A,customers!B:B,"Not Found")</f>
        <v>Shelli De Banke</v>
      </c>
      <c r="G710" t="str">
        <f>IF(_xlfn.XLOOKUP(C710, customers!A:A, customers!C:C, "Not Found")=0,"",_xlfn.XLOOKUP(C710, customers!A:A, customers!C:C, "Not Found"))</f>
        <v>sdejo@newsvine.com</v>
      </c>
      <c r="H710" s="2" t="str">
        <f>_xlfn.XLOOKUP(C710, customers!A:A, customers!G:G, "Not Found")</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10">
        <f>INDEX(products!$A$1:$G$49,MATCH(orders!$D710,products!$A$1:$A$49,0),MATCH(orders!L$1,products!$A$1:$G$1,0))</f>
        <v>6.75</v>
      </c>
      <c r="M710" s="10">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_xlfn.XLOOKUP(C711,customers!A:A,customers!B:B,"Not Found")</f>
        <v>Lyell Murch</v>
      </c>
      <c r="G711" t="str">
        <f>IF(_xlfn.XLOOKUP(C711, customers!A:A, customers!C:C, "Not Found")=0,"",_xlfn.XLOOKUP(C711, customers!A:A, customers!C:C, "Not Found"))</f>
        <v/>
      </c>
      <c r="H711" s="2" t="str">
        <f>_xlfn.XLOOKUP(C711, customers!A:A, customers!G:G, "Not Found")</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10">
        <f>INDEX(products!$A$1:$G$49,MATCH(orders!$D711,products!$A$1:$A$49,0),MATCH(orders!L$1,products!$A$1:$G$1,0))</f>
        <v>8.91</v>
      </c>
      <c r="M711" s="10">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_xlfn.XLOOKUP(C712,customers!A:A,customers!B:B,"Not Found")</f>
        <v>Stearne Count</v>
      </c>
      <c r="G712" t="str">
        <f>IF(_xlfn.XLOOKUP(C712, customers!A:A, customers!C:C, "Not Found")=0,"",_xlfn.XLOOKUP(C712, customers!A:A, customers!C:C, "Not Found"))</f>
        <v>scountjq@nba.com</v>
      </c>
      <c r="H712" s="2" t="str">
        <f>_xlfn.XLOOKUP(C712, customers!A:A, customers!G:G, "Not Found")</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10">
        <f>INDEX(products!$A$1:$G$49,MATCH(orders!$D712,products!$A$1:$A$49,0),MATCH(orders!L$1,products!$A$1:$G$1,0))</f>
        <v>8.25</v>
      </c>
      <c r="M712" s="10">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_xlfn.XLOOKUP(C713,customers!A:A,customers!B:B,"Not Found")</f>
        <v>Selia Ragles</v>
      </c>
      <c r="G713" t="str">
        <f>IF(_xlfn.XLOOKUP(C713, customers!A:A, customers!C:C, "Not Found")=0,"",_xlfn.XLOOKUP(C713, customers!A:A, customers!C:C, "Not Found"))</f>
        <v>sraglesjr@blogtalkradio.com</v>
      </c>
      <c r="H713" s="2" t="str">
        <f>_xlfn.XLOOKUP(C713, customers!A:A, customers!G:G, "Not Found")</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10">
        <f>INDEX(products!$A$1:$G$49,MATCH(orders!$D713,products!$A$1:$A$49,0),MATCH(orders!L$1,products!$A$1:$G$1,0))</f>
        <v>2.9849999999999999</v>
      </c>
      <c r="M713" s="10">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_xlfn.XLOOKUP(C714,customers!A:A,customers!B:B,"Not Found")</f>
        <v>Silas Deehan</v>
      </c>
      <c r="G714" t="str">
        <f>IF(_xlfn.XLOOKUP(C714, customers!A:A, customers!C:C, "Not Found")=0,"",_xlfn.XLOOKUP(C714, customers!A:A, customers!C:C, "Not Found"))</f>
        <v/>
      </c>
      <c r="H714" s="2" t="str">
        <f>_xlfn.XLOOKUP(C714, customers!A:A, customers!G:G, "Not Found")</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10">
        <f>INDEX(products!$A$1:$G$49,MATCH(orders!$D714,products!$A$1:$A$49,0),MATCH(orders!L$1,products!$A$1:$G$1,0))</f>
        <v>8.25</v>
      </c>
      <c r="M714" s="10">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_xlfn.XLOOKUP(C715,customers!A:A,customers!B:B,"Not Found")</f>
        <v>Sacha Bruun</v>
      </c>
      <c r="G715" t="str">
        <f>IF(_xlfn.XLOOKUP(C715, customers!A:A, customers!C:C, "Not Found")=0,"",_xlfn.XLOOKUP(C715, customers!A:A, customers!C:C, "Not Found"))</f>
        <v>sbruunjt@blogtalkradio.com</v>
      </c>
      <c r="H715" s="2" t="str">
        <f>_xlfn.XLOOKUP(C715, customers!A:A, customers!G:G, "Not Found")</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10">
        <f>INDEX(products!$A$1:$G$49,MATCH(orders!$D715,products!$A$1:$A$49,0),MATCH(orders!L$1,products!$A$1:$G$1,0))</f>
        <v>2.9849999999999999</v>
      </c>
      <c r="M715" s="10">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_xlfn.XLOOKUP(C716,customers!A:A,customers!B:B,"Not Found")</f>
        <v>Alon Pllu</v>
      </c>
      <c r="G716" t="str">
        <f>IF(_xlfn.XLOOKUP(C716, customers!A:A, customers!C:C, "Not Found")=0,"",_xlfn.XLOOKUP(C716, customers!A:A, customers!C:C, "Not Found"))</f>
        <v>aplluju@dagondesign.com</v>
      </c>
      <c r="H716" s="2" t="str">
        <f>_xlfn.XLOOKUP(C716, customers!A:A, customers!G:G, "Not Found")</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10">
        <f>INDEX(products!$A$1:$G$49,MATCH(orders!$D716,products!$A$1:$A$49,0),MATCH(orders!L$1,products!$A$1:$G$1,0))</f>
        <v>3.645</v>
      </c>
      <c r="M716" s="10">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_xlfn.XLOOKUP(C717,customers!A:A,customers!B:B,"Not Found")</f>
        <v>Gilberto Cornier</v>
      </c>
      <c r="G717" t="str">
        <f>IF(_xlfn.XLOOKUP(C717, customers!A:A, customers!C:C, "Not Found")=0,"",_xlfn.XLOOKUP(C717, customers!A:A, customers!C:C, "Not Found"))</f>
        <v>gcornierjv@techcrunch.com</v>
      </c>
      <c r="H717" s="2" t="str">
        <f>_xlfn.XLOOKUP(C717, customers!A:A, customers!G:G, "Not Found")</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10">
        <f>INDEX(products!$A$1:$G$49,MATCH(orders!$D717,products!$A$1:$A$49,0),MATCH(orders!L$1,products!$A$1:$G$1,0))</f>
        <v>14.85</v>
      </c>
      <c r="M717" s="10">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_xlfn.XLOOKUP(C718,customers!A:A,customers!B:B,"Not Found")</f>
        <v>Jimmy Dymoke</v>
      </c>
      <c r="G718" t="str">
        <f>IF(_xlfn.XLOOKUP(C718, customers!A:A, customers!C:C, "Not Found")=0,"",_xlfn.XLOOKUP(C718, customers!A:A, customers!C:C, "Not Found"))</f>
        <v>jdymokeje@prnewswire.com</v>
      </c>
      <c r="H718" s="2" t="str">
        <f>_xlfn.XLOOKUP(C718, customers!A:A, customers!G:G, "Not Found")</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10">
        <f>INDEX(products!$A$1:$G$49,MATCH(orders!$D718,products!$A$1:$A$49,0),MATCH(orders!L$1,products!$A$1:$G$1,0))</f>
        <v>11.95</v>
      </c>
      <c r="M718" s="10">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_xlfn.XLOOKUP(C719,customers!A:A,customers!B:B,"Not Found")</f>
        <v>Willabella Harvison</v>
      </c>
      <c r="G719" t="str">
        <f>IF(_xlfn.XLOOKUP(C719, customers!A:A, customers!C:C, "Not Found")=0,"",_xlfn.XLOOKUP(C719, customers!A:A, customers!C:C, "Not Found"))</f>
        <v>wharvisonjx@gizmodo.com</v>
      </c>
      <c r="H719" s="2" t="str">
        <f>_xlfn.XLOOKUP(C719, customers!A:A, customers!G:G, "Not Found")</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10">
        <f>INDEX(products!$A$1:$G$49,MATCH(orders!$D719,products!$A$1:$A$49,0),MATCH(orders!L$1,products!$A$1:$G$1,0))</f>
        <v>22.884999999999998</v>
      </c>
      <c r="M719" s="10">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_xlfn.XLOOKUP(C720,customers!A:A,customers!B:B,"Not Found")</f>
        <v>Darice Heaford</v>
      </c>
      <c r="G720" t="str">
        <f>IF(_xlfn.XLOOKUP(C720, customers!A:A, customers!C:C, "Not Found")=0,"",_xlfn.XLOOKUP(C720, customers!A:A, customers!C:C, "Not Found"))</f>
        <v>dheafordjy@twitpic.com</v>
      </c>
      <c r="H720" s="2" t="str">
        <f>_xlfn.XLOOKUP(C720, customers!A:A, customers!G:G, "Not Found")</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10">
        <f>INDEX(products!$A$1:$G$49,MATCH(orders!$D720,products!$A$1:$A$49,0),MATCH(orders!L$1,products!$A$1:$G$1,0))</f>
        <v>12.95</v>
      </c>
      <c r="M720" s="10">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_xlfn.XLOOKUP(C721,customers!A:A,customers!B:B,"Not Found")</f>
        <v>Granger Fantham</v>
      </c>
      <c r="G721" t="str">
        <f>IF(_xlfn.XLOOKUP(C721, customers!A:A, customers!C:C, "Not Found")=0,"",_xlfn.XLOOKUP(C721, customers!A:A, customers!C:C, "Not Found"))</f>
        <v>gfanthamjz@hexun.com</v>
      </c>
      <c r="H721" s="2" t="str">
        <f>_xlfn.XLOOKUP(C721, customers!A:A, customers!G:G, "Not Found")</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10">
        <f>INDEX(products!$A$1:$G$49,MATCH(orders!$D721,products!$A$1:$A$49,0),MATCH(orders!L$1,products!$A$1:$G$1,0))</f>
        <v>15.85</v>
      </c>
      <c r="M721" s="10">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_xlfn.XLOOKUP(C722,customers!A:A,customers!B:B,"Not Found")</f>
        <v>Reynolds Crookshanks</v>
      </c>
      <c r="G722" t="str">
        <f>IF(_xlfn.XLOOKUP(C722, customers!A:A, customers!C:C, "Not Found")=0,"",_xlfn.XLOOKUP(C722, customers!A:A, customers!C:C, "Not Found"))</f>
        <v>rcrookshanksk0@unc.edu</v>
      </c>
      <c r="H722" s="2" t="str">
        <f>_xlfn.XLOOKUP(C722, customers!A:A, customers!G:G, "Not Found")</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10">
        <f>INDEX(products!$A$1:$G$49,MATCH(orders!$D722,products!$A$1:$A$49,0),MATCH(orders!L$1,products!$A$1:$G$1,0))</f>
        <v>7.29</v>
      </c>
      <c r="M722" s="10">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_xlfn.XLOOKUP(C723,customers!A:A,customers!B:B,"Not Found")</f>
        <v>Niels Leake</v>
      </c>
      <c r="G723" t="str">
        <f>IF(_xlfn.XLOOKUP(C723, customers!A:A, customers!C:C, "Not Found")=0,"",_xlfn.XLOOKUP(C723, customers!A:A, customers!C:C, "Not Found"))</f>
        <v>nleakek1@cmu.edu</v>
      </c>
      <c r="H723" s="2" t="str">
        <f>_xlfn.XLOOKUP(C723, customers!A:A, customers!G:G, "Not Found")</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10">
        <f>INDEX(products!$A$1:$G$49,MATCH(orders!$D723,products!$A$1:$A$49,0),MATCH(orders!L$1,products!$A$1:$G$1,0))</f>
        <v>2.9849999999999999</v>
      </c>
      <c r="M723" s="10">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_xlfn.XLOOKUP(C724,customers!A:A,customers!B:B,"Not Found")</f>
        <v>Hetti Measures</v>
      </c>
      <c r="G724" t="str">
        <f>IF(_xlfn.XLOOKUP(C724, customers!A:A, customers!C:C, "Not Found")=0,"",_xlfn.XLOOKUP(C724, customers!A:A, customers!C:C, "Not Found"))</f>
        <v/>
      </c>
      <c r="H724" s="2" t="str">
        <f>_xlfn.XLOOKUP(C724, customers!A:A, customers!G:G, "Not Found")</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10">
        <f>INDEX(products!$A$1:$G$49,MATCH(orders!$D724,products!$A$1:$A$49,0),MATCH(orders!L$1,products!$A$1:$G$1,0))</f>
        <v>12.15</v>
      </c>
      <c r="M724" s="10">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_xlfn.XLOOKUP(C725,customers!A:A,customers!B:B,"Not Found")</f>
        <v>Gay Eilhersen</v>
      </c>
      <c r="G725" t="str">
        <f>IF(_xlfn.XLOOKUP(C725, customers!A:A, customers!C:C, "Not Found")=0,"",_xlfn.XLOOKUP(C725, customers!A:A, customers!C:C, "Not Found"))</f>
        <v>geilhersenk3@networksolutions.com</v>
      </c>
      <c r="H725" s="2" t="str">
        <f>_xlfn.XLOOKUP(C725, customers!A:A, customers!G:G, "Not Found")</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10">
        <f>INDEX(products!$A$1:$G$49,MATCH(orders!$D725,products!$A$1:$A$49,0),MATCH(orders!L$1,products!$A$1:$G$1,0))</f>
        <v>31.624999999999996</v>
      </c>
      <c r="M725" s="10">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_xlfn.XLOOKUP(C726,customers!A:A,customers!B:B,"Not Found")</f>
        <v>Nico Hubert</v>
      </c>
      <c r="G726" t="str">
        <f>IF(_xlfn.XLOOKUP(C726, customers!A:A, customers!C:C, "Not Found")=0,"",_xlfn.XLOOKUP(C726, customers!A:A, customers!C:C, "Not Found"))</f>
        <v/>
      </c>
      <c r="H726" s="2" t="str">
        <f>_xlfn.XLOOKUP(C726, customers!A:A, customers!G:G, "Not Found")</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10">
        <f>INDEX(products!$A$1:$G$49,MATCH(orders!$D726,products!$A$1:$A$49,0),MATCH(orders!L$1,products!$A$1:$G$1,0))</f>
        <v>3.375</v>
      </c>
      <c r="M726" s="10">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_xlfn.XLOOKUP(C727,customers!A:A,customers!B:B,"Not Found")</f>
        <v>Cristina Aleixo</v>
      </c>
      <c r="G727" t="str">
        <f>IF(_xlfn.XLOOKUP(C727, customers!A:A, customers!C:C, "Not Found")=0,"",_xlfn.XLOOKUP(C727, customers!A:A, customers!C:C, "Not Found"))</f>
        <v>caleixok5@globo.com</v>
      </c>
      <c r="H727" s="2" t="str">
        <f>_xlfn.XLOOKUP(C727, customers!A:A, customers!G:G, "Not Found")</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10">
        <f>INDEX(products!$A$1:$G$49,MATCH(orders!$D727,products!$A$1:$A$49,0),MATCH(orders!L$1,products!$A$1:$G$1,0))</f>
        <v>3.8849999999999998</v>
      </c>
      <c r="M727" s="10">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_xlfn.XLOOKUP(C728,customers!A:A,customers!B:B,"Not Found")</f>
        <v>Derrek Allpress</v>
      </c>
      <c r="G728" t="str">
        <f>IF(_xlfn.XLOOKUP(C728, customers!A:A, customers!C:C, "Not Found")=0,"",_xlfn.XLOOKUP(C728, customers!A:A, customers!C:C, "Not Found"))</f>
        <v/>
      </c>
      <c r="H728" s="2" t="str">
        <f>_xlfn.XLOOKUP(C728, customers!A:A, customers!G:G, "Not Found")</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10">
        <f>INDEX(products!$A$1:$G$49,MATCH(orders!$D728,products!$A$1:$A$49,0),MATCH(orders!L$1,products!$A$1:$G$1,0))</f>
        <v>36.454999999999998</v>
      </c>
      <c r="M728" s="10">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_xlfn.XLOOKUP(C729,customers!A:A,customers!B:B,"Not Found")</f>
        <v>Rikki Tomkowicz</v>
      </c>
      <c r="G729" t="str">
        <f>IF(_xlfn.XLOOKUP(C729, customers!A:A, customers!C:C, "Not Found")=0,"",_xlfn.XLOOKUP(C729, customers!A:A, customers!C:C, "Not Found"))</f>
        <v>rtomkowiczk7@bravesites.com</v>
      </c>
      <c r="H729" s="2" t="str">
        <f>_xlfn.XLOOKUP(C729, customers!A:A, customers!G:G, "Not Found")</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10">
        <f>INDEX(products!$A$1:$G$49,MATCH(orders!$D729,products!$A$1:$A$49,0),MATCH(orders!L$1,products!$A$1:$G$1,0))</f>
        <v>5.97</v>
      </c>
      <c r="M729" s="10">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_xlfn.XLOOKUP(C730,customers!A:A,customers!B:B,"Not Found")</f>
        <v>Rochette Huscroft</v>
      </c>
      <c r="G730" t="str">
        <f>IF(_xlfn.XLOOKUP(C730, customers!A:A, customers!C:C, "Not Found")=0,"",_xlfn.XLOOKUP(C730, customers!A:A, customers!C:C, "Not Found"))</f>
        <v>rhuscroftk8@jimdo.com</v>
      </c>
      <c r="H730" s="2" t="str">
        <f>_xlfn.XLOOKUP(C730, customers!A:A, customers!G:G, "Not Found")</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10">
        <f>INDEX(products!$A$1:$G$49,MATCH(orders!$D730,products!$A$1:$A$49,0),MATCH(orders!L$1,products!$A$1:$G$1,0))</f>
        <v>7.29</v>
      </c>
      <c r="M730" s="10">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_xlfn.XLOOKUP(C731,customers!A:A,customers!B:B,"Not Found")</f>
        <v>Selle Scurrer</v>
      </c>
      <c r="G731" t="str">
        <f>IF(_xlfn.XLOOKUP(C731, customers!A:A, customers!C:C, "Not Found")=0,"",_xlfn.XLOOKUP(C731, customers!A:A, customers!C:C, "Not Found"))</f>
        <v>sscurrerk9@flavors.me</v>
      </c>
      <c r="H731" s="2" t="str">
        <f>_xlfn.XLOOKUP(C731, customers!A:A, customers!G:G, "Not Found")</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10">
        <f>INDEX(products!$A$1:$G$49,MATCH(orders!$D731,products!$A$1:$A$49,0),MATCH(orders!L$1,products!$A$1:$G$1,0))</f>
        <v>4.3650000000000002</v>
      </c>
      <c r="M731" s="10">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_xlfn.XLOOKUP(C732,customers!A:A,customers!B:B,"Not Found")</f>
        <v>Andie Rudram</v>
      </c>
      <c r="G732" t="str">
        <f>IF(_xlfn.XLOOKUP(C732, customers!A:A, customers!C:C, "Not Found")=0,"",_xlfn.XLOOKUP(C732, customers!A:A, customers!C:C, "Not Found"))</f>
        <v>arudramka@prnewswire.com</v>
      </c>
      <c r="H732" s="2" t="str">
        <f>_xlfn.XLOOKUP(C732, customers!A:A, customers!G:G, "Not Found")</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10">
        <f>INDEX(products!$A$1:$G$49,MATCH(orders!$D732,products!$A$1:$A$49,0),MATCH(orders!L$1,products!$A$1:$G$1,0))</f>
        <v>36.454999999999998</v>
      </c>
      <c r="M732" s="10">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_xlfn.XLOOKUP(C733,customers!A:A,customers!B:B,"Not Found")</f>
        <v>Leta Clarricoates</v>
      </c>
      <c r="G733" t="str">
        <f>IF(_xlfn.XLOOKUP(C733, customers!A:A, customers!C:C, "Not Found")=0,"",_xlfn.XLOOKUP(C733, customers!A:A, customers!C:C, "Not Found"))</f>
        <v/>
      </c>
      <c r="H733" s="2" t="str">
        <f>_xlfn.XLOOKUP(C733, customers!A:A, customers!G:G, "Not Found")</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10">
        <f>INDEX(products!$A$1:$G$49,MATCH(orders!$D733,products!$A$1:$A$49,0),MATCH(orders!L$1,products!$A$1:$G$1,0))</f>
        <v>3.8849999999999998</v>
      </c>
      <c r="M733" s="10">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_xlfn.XLOOKUP(C734,customers!A:A,customers!B:B,"Not Found")</f>
        <v>Jacquelyn Maha</v>
      </c>
      <c r="G734" t="str">
        <f>IF(_xlfn.XLOOKUP(C734, customers!A:A, customers!C:C, "Not Found")=0,"",_xlfn.XLOOKUP(C734, customers!A:A, customers!C:C, "Not Found"))</f>
        <v>jmahakc@cyberchimps.com</v>
      </c>
      <c r="H734" s="2" t="str">
        <f>_xlfn.XLOOKUP(C734, customers!A:A, customers!G:G, "Not Found")</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10">
        <f>INDEX(products!$A$1:$G$49,MATCH(orders!$D734,products!$A$1:$A$49,0),MATCH(orders!L$1,products!$A$1:$G$1,0))</f>
        <v>4.4550000000000001</v>
      </c>
      <c r="M734" s="10">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_xlfn.XLOOKUP(C735,customers!A:A,customers!B:B,"Not Found")</f>
        <v>Glory Clemon</v>
      </c>
      <c r="G735" t="str">
        <f>IF(_xlfn.XLOOKUP(C735, customers!A:A, customers!C:C, "Not Found")=0,"",_xlfn.XLOOKUP(C735, customers!A:A, customers!C:C, "Not Found"))</f>
        <v>gclemonkd@networksolutions.com</v>
      </c>
      <c r="H735" s="2" t="str">
        <f>_xlfn.XLOOKUP(C735, customers!A:A, customers!G:G, "Not Found")</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10">
        <f>INDEX(products!$A$1:$G$49,MATCH(orders!$D735,products!$A$1:$A$49,0),MATCH(orders!L$1,products!$A$1:$G$1,0))</f>
        <v>33.464999999999996</v>
      </c>
      <c r="M735" s="10">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_xlfn.XLOOKUP(C736,customers!A:A,customers!B:B,"Not Found")</f>
        <v>Alica Kift</v>
      </c>
      <c r="G736" t="str">
        <f>IF(_xlfn.XLOOKUP(C736, customers!A:A, customers!C:C, "Not Found")=0,"",_xlfn.XLOOKUP(C736, customers!A:A, customers!C:C, "Not Found"))</f>
        <v/>
      </c>
      <c r="H736" s="2" t="str">
        <f>_xlfn.XLOOKUP(C736, customers!A:A, customers!G:G, "Not Found")</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10">
        <f>INDEX(products!$A$1:$G$49,MATCH(orders!$D736,products!$A$1:$A$49,0),MATCH(orders!L$1,products!$A$1:$G$1,0))</f>
        <v>2.6849999999999996</v>
      </c>
      <c r="M736" s="10">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_xlfn.XLOOKUP(C737,customers!A:A,customers!B:B,"Not Found")</f>
        <v>Babb Pollins</v>
      </c>
      <c r="G737" t="str">
        <f>IF(_xlfn.XLOOKUP(C737, customers!A:A, customers!C:C, "Not Found")=0,"",_xlfn.XLOOKUP(C737, customers!A:A, customers!C:C, "Not Found"))</f>
        <v>bpollinskf@shinystat.com</v>
      </c>
      <c r="H737" s="2" t="str">
        <f>_xlfn.XLOOKUP(C737, customers!A:A, customers!G:G, "Not Found")</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10">
        <f>INDEX(products!$A$1:$G$49,MATCH(orders!$D737,products!$A$1:$A$49,0),MATCH(orders!L$1,products!$A$1:$G$1,0))</f>
        <v>3.645</v>
      </c>
      <c r="M737" s="10">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_xlfn.XLOOKUP(C738,customers!A:A,customers!B:B,"Not Found")</f>
        <v>Jarret Toye</v>
      </c>
      <c r="G738" t="str">
        <f>IF(_xlfn.XLOOKUP(C738, customers!A:A, customers!C:C, "Not Found")=0,"",_xlfn.XLOOKUP(C738, customers!A:A, customers!C:C, "Not Found"))</f>
        <v>jtoyekg@pinterest.com</v>
      </c>
      <c r="H738" s="2" t="str">
        <f>_xlfn.XLOOKUP(C738, customers!A:A, customers!G:G, "Not Found")</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10">
        <f>INDEX(products!$A$1:$G$49,MATCH(orders!$D738,products!$A$1:$A$49,0),MATCH(orders!L$1,products!$A$1:$G$1,0))</f>
        <v>12.95</v>
      </c>
      <c r="M738" s="10">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_xlfn.XLOOKUP(C739,customers!A:A,customers!B:B,"Not Found")</f>
        <v>Carlie Linskill</v>
      </c>
      <c r="G739" t="str">
        <f>IF(_xlfn.XLOOKUP(C739, customers!A:A, customers!C:C, "Not Found")=0,"",_xlfn.XLOOKUP(C739, customers!A:A, customers!C:C, "Not Found"))</f>
        <v>clinskillkh@sphinn.com</v>
      </c>
      <c r="H739" s="2" t="str">
        <f>_xlfn.XLOOKUP(C739, customers!A:A, customers!G:G, "Not Found")</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10">
        <f>INDEX(products!$A$1:$G$49,MATCH(orders!$D739,products!$A$1:$A$49,0),MATCH(orders!L$1,products!$A$1:$G$1,0))</f>
        <v>11.25</v>
      </c>
      <c r="M739" s="10">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_xlfn.XLOOKUP(C740,customers!A:A,customers!B:B,"Not Found")</f>
        <v>Natal Vigrass</v>
      </c>
      <c r="G740" t="str">
        <f>IF(_xlfn.XLOOKUP(C740, customers!A:A, customers!C:C, "Not Found")=0,"",_xlfn.XLOOKUP(C740, customers!A:A, customers!C:C, "Not Found"))</f>
        <v>nvigrasski@ezinearticles.com</v>
      </c>
      <c r="H740" s="2" t="str">
        <f>_xlfn.XLOOKUP(C740, customers!A:A, customers!G:G, "Not Found")</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10">
        <f>INDEX(products!$A$1:$G$49,MATCH(orders!$D740,products!$A$1:$A$49,0),MATCH(orders!L$1,products!$A$1:$G$1,0))</f>
        <v>3.5849999999999995</v>
      </c>
      <c r="M740" s="10">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_xlfn.XLOOKUP(C741,customers!A:A,customers!B:B,"Not Found")</f>
        <v>Jimmy Dymoke</v>
      </c>
      <c r="G741" t="str">
        <f>IF(_xlfn.XLOOKUP(C741, customers!A:A, customers!C:C, "Not Found")=0,"",_xlfn.XLOOKUP(C741, customers!A:A, customers!C:C, "Not Found"))</f>
        <v>jdymokeje@prnewswire.com</v>
      </c>
      <c r="H741" s="2" t="str">
        <f>_xlfn.XLOOKUP(C741, customers!A:A, customers!G:G, "Not Found")</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10">
        <f>INDEX(products!$A$1:$G$49,MATCH(orders!$D741,products!$A$1:$A$49,0),MATCH(orders!L$1,products!$A$1:$G$1,0))</f>
        <v>3.645</v>
      </c>
      <c r="M741" s="10">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_xlfn.XLOOKUP(C742,customers!A:A,customers!B:B,"Not Found")</f>
        <v>Kandace Cragell</v>
      </c>
      <c r="G742" t="str">
        <f>IF(_xlfn.XLOOKUP(C742, customers!A:A, customers!C:C, "Not Found")=0,"",_xlfn.XLOOKUP(C742, customers!A:A, customers!C:C, "Not Found"))</f>
        <v>kcragellkk@google.com</v>
      </c>
      <c r="H742" s="2" t="str">
        <f>_xlfn.XLOOKUP(C742, customers!A:A, customers!G:G, "Not Found")</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10">
        <f>INDEX(products!$A$1:$G$49,MATCH(orders!$D742,products!$A$1:$A$49,0),MATCH(orders!L$1,products!$A$1:$G$1,0))</f>
        <v>7.169999999999999</v>
      </c>
      <c r="M742" s="10">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_xlfn.XLOOKUP(C743,customers!A:A,customers!B:B,"Not Found")</f>
        <v>Lyon Ibert</v>
      </c>
      <c r="G743" t="str">
        <f>IF(_xlfn.XLOOKUP(C743, customers!A:A, customers!C:C, "Not Found")=0,"",_xlfn.XLOOKUP(C743, customers!A:A, customers!C:C, "Not Found"))</f>
        <v>libertkl@huffingtonpost.com</v>
      </c>
      <c r="H743" s="2" t="str">
        <f>_xlfn.XLOOKUP(C743, customers!A:A, customers!G:G, "Not Found")</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10">
        <f>INDEX(products!$A$1:$G$49,MATCH(orders!$D743,products!$A$1:$A$49,0),MATCH(orders!L$1,products!$A$1:$G$1,0))</f>
        <v>4.3650000000000002</v>
      </c>
      <c r="M743" s="10">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_xlfn.XLOOKUP(C744,customers!A:A,customers!B:B,"Not Found")</f>
        <v>Reese Lidgey</v>
      </c>
      <c r="G744" t="str">
        <f>IF(_xlfn.XLOOKUP(C744, customers!A:A, customers!C:C, "Not Found")=0,"",_xlfn.XLOOKUP(C744, customers!A:A, customers!C:C, "Not Found"))</f>
        <v>rlidgeykm@vimeo.com</v>
      </c>
      <c r="H744" s="2" t="str">
        <f>_xlfn.XLOOKUP(C744, customers!A:A, customers!G:G, "Not Found")</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10">
        <f>INDEX(products!$A$1:$G$49,MATCH(orders!$D744,products!$A$1:$A$49,0),MATCH(orders!L$1,products!$A$1:$G$1,0))</f>
        <v>14.55</v>
      </c>
      <c r="M744" s="10">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_xlfn.XLOOKUP(C745,customers!A:A,customers!B:B,"Not Found")</f>
        <v>Tersina Castagne</v>
      </c>
      <c r="G745" t="str">
        <f>IF(_xlfn.XLOOKUP(C745, customers!A:A, customers!C:C, "Not Found")=0,"",_xlfn.XLOOKUP(C745, customers!A:A, customers!C:C, "Not Found"))</f>
        <v>tcastagnekn@wikia.com</v>
      </c>
      <c r="H745" s="2" t="str">
        <f>_xlfn.XLOOKUP(C745, customers!A:A, customers!G:G, "Not Found")</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10">
        <f>INDEX(products!$A$1:$G$49,MATCH(orders!$D745,products!$A$1:$A$49,0),MATCH(orders!L$1,products!$A$1:$G$1,0))</f>
        <v>5.97</v>
      </c>
      <c r="M745" s="10">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_xlfn.XLOOKUP(C746,customers!A:A,customers!B:B,"Not Found")</f>
        <v>Samuele Klaaassen</v>
      </c>
      <c r="G746" t="str">
        <f>IF(_xlfn.XLOOKUP(C746, customers!A:A, customers!C:C, "Not Found")=0,"",_xlfn.XLOOKUP(C746, customers!A:A, customers!C:C, "Not Found"))</f>
        <v/>
      </c>
      <c r="H746" s="2" t="str">
        <f>_xlfn.XLOOKUP(C746, customers!A:A, customers!G:G, "Not Found")</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10">
        <f>INDEX(products!$A$1:$G$49,MATCH(orders!$D746,products!$A$1:$A$49,0),MATCH(orders!L$1,products!$A$1:$G$1,0))</f>
        <v>2.9849999999999999</v>
      </c>
      <c r="M746" s="10">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_xlfn.XLOOKUP(C747,customers!A:A,customers!B:B,"Not Found")</f>
        <v>Jordana Halden</v>
      </c>
      <c r="G747" t="str">
        <f>IF(_xlfn.XLOOKUP(C747, customers!A:A, customers!C:C, "Not Found")=0,"",_xlfn.XLOOKUP(C747, customers!A:A, customers!C:C, "Not Found"))</f>
        <v>jhaldenkp@comcast.net</v>
      </c>
      <c r="H747" s="2" t="str">
        <f>_xlfn.XLOOKUP(C747, customers!A:A, customers!G:G, "Not Found")</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10">
        <f>INDEX(products!$A$1:$G$49,MATCH(orders!$D747,products!$A$1:$A$49,0),MATCH(orders!L$1,products!$A$1:$G$1,0))</f>
        <v>7.29</v>
      </c>
      <c r="M747" s="10">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_xlfn.XLOOKUP(C748,customers!A:A,customers!B:B,"Not Found")</f>
        <v>Hussein Olliff</v>
      </c>
      <c r="G748" t="str">
        <f>IF(_xlfn.XLOOKUP(C748, customers!A:A, customers!C:C, "Not Found")=0,"",_xlfn.XLOOKUP(C748, customers!A:A, customers!C:C, "Not Found"))</f>
        <v>holliffkq@sciencedirect.com</v>
      </c>
      <c r="H748" s="2" t="str">
        <f>_xlfn.XLOOKUP(C748, customers!A:A, customers!G:G, "Not Found")</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10">
        <f>INDEX(products!$A$1:$G$49,MATCH(orders!$D748,products!$A$1:$A$49,0),MATCH(orders!L$1,products!$A$1:$G$1,0))</f>
        <v>11.25</v>
      </c>
      <c r="M748" s="10">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_xlfn.XLOOKUP(C749,customers!A:A,customers!B:B,"Not Found")</f>
        <v>Teddi Quadri</v>
      </c>
      <c r="G749" t="str">
        <f>IF(_xlfn.XLOOKUP(C749, customers!A:A, customers!C:C, "Not Found")=0,"",_xlfn.XLOOKUP(C749, customers!A:A, customers!C:C, "Not Found"))</f>
        <v>tquadrikr@opensource.org</v>
      </c>
      <c r="H749" s="2" t="str">
        <f>_xlfn.XLOOKUP(C749, customers!A:A, customers!G:G, "Not Found")</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10">
        <f>INDEX(products!$A$1:$G$49,MATCH(orders!$D749,products!$A$1:$A$49,0),MATCH(orders!L$1,products!$A$1:$G$1,0))</f>
        <v>8.73</v>
      </c>
      <c r="M749" s="10">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_xlfn.XLOOKUP(C750,customers!A:A,customers!B:B,"Not Found")</f>
        <v>Felita Eshmade</v>
      </c>
      <c r="G750" t="str">
        <f>IF(_xlfn.XLOOKUP(C750, customers!A:A, customers!C:C, "Not Found")=0,"",_xlfn.XLOOKUP(C750, customers!A:A, customers!C:C, "Not Found"))</f>
        <v>feshmadeks@umn.edu</v>
      </c>
      <c r="H750" s="2" t="str">
        <f>_xlfn.XLOOKUP(C750, customers!A:A, customers!G:G, "Not Found")</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10">
        <f>INDEX(products!$A$1:$G$49,MATCH(orders!$D750,products!$A$1:$A$49,0),MATCH(orders!L$1,products!$A$1:$G$1,0))</f>
        <v>7.29</v>
      </c>
      <c r="M750" s="10">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_xlfn.XLOOKUP(C751,customers!A:A,customers!B:B,"Not Found")</f>
        <v>Melodie OIlier</v>
      </c>
      <c r="G751" t="str">
        <f>IF(_xlfn.XLOOKUP(C751, customers!A:A, customers!C:C, "Not Found")=0,"",_xlfn.XLOOKUP(C751, customers!A:A, customers!C:C, "Not Found"))</f>
        <v>moilierkt@paginegialle.it</v>
      </c>
      <c r="H751" s="2" t="str">
        <f>_xlfn.XLOOKUP(C751, customers!A:A, customers!G:G, "Not Found")</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10">
        <f>INDEX(products!$A$1:$G$49,MATCH(orders!$D751,products!$A$1:$A$49,0),MATCH(orders!L$1,products!$A$1:$G$1,0))</f>
        <v>2.6849999999999996</v>
      </c>
      <c r="M751" s="10">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_xlfn.XLOOKUP(C752,customers!A:A,customers!B:B,"Not Found")</f>
        <v>Hazel Iacopini</v>
      </c>
      <c r="G752" t="str">
        <f>IF(_xlfn.XLOOKUP(C752, customers!A:A, customers!C:C, "Not Found")=0,"",_xlfn.XLOOKUP(C752, customers!A:A, customers!C:C, "Not Found"))</f>
        <v/>
      </c>
      <c r="H752" s="2" t="str">
        <f>_xlfn.XLOOKUP(C752, customers!A:A, customers!G:G, "Not Found")</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10">
        <f>INDEX(products!$A$1:$G$49,MATCH(orders!$D752,products!$A$1:$A$49,0),MATCH(orders!L$1,products!$A$1:$G$1,0))</f>
        <v>5.97</v>
      </c>
      <c r="M752" s="10">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_xlfn.XLOOKUP(C753,customers!A:A,customers!B:B,"Not Found")</f>
        <v>Vinny Shoebotham</v>
      </c>
      <c r="G753" t="str">
        <f>IF(_xlfn.XLOOKUP(C753, customers!A:A, customers!C:C, "Not Found")=0,"",_xlfn.XLOOKUP(C753, customers!A:A, customers!C:C, "Not Found"))</f>
        <v>vshoebothamkv@redcross.org</v>
      </c>
      <c r="H753" s="2" t="str">
        <f>_xlfn.XLOOKUP(C753, customers!A:A, customers!G:G, "Not Found")</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10">
        <f>INDEX(products!$A$1:$G$49,MATCH(orders!$D753,products!$A$1:$A$49,0),MATCH(orders!L$1,products!$A$1:$G$1,0))</f>
        <v>9.51</v>
      </c>
      <c r="M753" s="10">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_xlfn.XLOOKUP(C754,customers!A:A,customers!B:B,"Not Found")</f>
        <v>Bran Sterke</v>
      </c>
      <c r="G754" t="str">
        <f>IF(_xlfn.XLOOKUP(C754, customers!A:A, customers!C:C, "Not Found")=0,"",_xlfn.XLOOKUP(C754, customers!A:A, customers!C:C, "Not Found"))</f>
        <v>bsterkekw@biblegateway.com</v>
      </c>
      <c r="H754" s="2" t="str">
        <f>_xlfn.XLOOKUP(C754, customers!A:A, customers!G:G, "Not Found")</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10">
        <f>INDEX(products!$A$1:$G$49,MATCH(orders!$D754,products!$A$1:$A$49,0),MATCH(orders!L$1,products!$A$1:$G$1,0))</f>
        <v>13.75</v>
      </c>
      <c r="M754" s="10">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_xlfn.XLOOKUP(C755,customers!A:A,customers!B:B,"Not Found")</f>
        <v>Simone Capon</v>
      </c>
      <c r="G755" t="str">
        <f>IF(_xlfn.XLOOKUP(C755, customers!A:A, customers!C:C, "Not Found")=0,"",_xlfn.XLOOKUP(C755, customers!A:A, customers!C:C, "Not Found"))</f>
        <v>scaponkx@craigslist.org</v>
      </c>
      <c r="H755" s="2" t="str">
        <f>_xlfn.XLOOKUP(C755, customers!A:A, customers!G:G, "Not Found")</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10">
        <f>INDEX(products!$A$1:$G$49,MATCH(orders!$D755,products!$A$1:$A$49,0),MATCH(orders!L$1,products!$A$1:$G$1,0))</f>
        <v>5.97</v>
      </c>
      <c r="M755" s="10">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_xlfn.XLOOKUP(C756,customers!A:A,customers!B:B,"Not Found")</f>
        <v>Jimmy Dymoke</v>
      </c>
      <c r="G756" t="str">
        <f>IF(_xlfn.XLOOKUP(C756, customers!A:A, customers!C:C, "Not Found")=0,"",_xlfn.XLOOKUP(C756, customers!A:A, customers!C:C, "Not Found"))</f>
        <v>jdymokeje@prnewswire.com</v>
      </c>
      <c r="H756" s="2" t="str">
        <f>_xlfn.XLOOKUP(C756, customers!A:A, customers!G:G, "Not Found")</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10">
        <f>INDEX(products!$A$1:$G$49,MATCH(orders!$D756,products!$A$1:$A$49,0),MATCH(orders!L$1,products!$A$1:$G$1,0))</f>
        <v>2.9849999999999999</v>
      </c>
      <c r="M756" s="10">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_xlfn.XLOOKUP(C757,customers!A:A,customers!B:B,"Not Found")</f>
        <v>Foster Constance</v>
      </c>
      <c r="G757" t="str">
        <f>IF(_xlfn.XLOOKUP(C757, customers!A:A, customers!C:C, "Not Found")=0,"",_xlfn.XLOOKUP(C757, customers!A:A, customers!C:C, "Not Found"))</f>
        <v>fconstancekz@ifeng.com</v>
      </c>
      <c r="H757" s="2" t="str">
        <f>_xlfn.XLOOKUP(C757, customers!A:A, customers!G:G, "Not Found")</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10">
        <f>INDEX(products!$A$1:$G$49,MATCH(orders!$D757,products!$A$1:$A$49,0),MATCH(orders!L$1,products!$A$1:$G$1,0))</f>
        <v>4.7549999999999999</v>
      </c>
      <c r="M757" s="10">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_xlfn.XLOOKUP(C758,customers!A:A,customers!B:B,"Not Found")</f>
        <v>Fernando Sulman</v>
      </c>
      <c r="G758" t="str">
        <f>IF(_xlfn.XLOOKUP(C758, customers!A:A, customers!C:C, "Not Found")=0,"",_xlfn.XLOOKUP(C758, customers!A:A, customers!C:C, "Not Found"))</f>
        <v>fsulmanl0@washington.edu</v>
      </c>
      <c r="H758" s="2" t="str">
        <f>_xlfn.XLOOKUP(C758, customers!A:A, customers!G:G, "Not Found")</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10">
        <f>INDEX(products!$A$1:$G$49,MATCH(orders!$D758,products!$A$1:$A$49,0),MATCH(orders!L$1,products!$A$1:$G$1,0))</f>
        <v>8.9499999999999993</v>
      </c>
      <c r="M758" s="10">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_xlfn.XLOOKUP(C759,customers!A:A,customers!B:B,"Not Found")</f>
        <v>Dorotea Hollyman</v>
      </c>
      <c r="G759" t="str">
        <f>IF(_xlfn.XLOOKUP(C759, customers!A:A, customers!C:C, "Not Found")=0,"",_xlfn.XLOOKUP(C759, customers!A:A, customers!C:C, "Not Found"))</f>
        <v>dhollymanl1@ibm.com</v>
      </c>
      <c r="H759" s="2" t="str">
        <f>_xlfn.XLOOKUP(C759, customers!A:A, customers!G:G, "Not Found")</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10">
        <f>INDEX(products!$A$1:$G$49,MATCH(orders!$D759,products!$A$1:$A$49,0),MATCH(orders!L$1,products!$A$1:$G$1,0))</f>
        <v>5.97</v>
      </c>
      <c r="M759" s="10">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_xlfn.XLOOKUP(C760,customers!A:A,customers!B:B,"Not Found")</f>
        <v>Lorelei Nardoni</v>
      </c>
      <c r="G760" t="str">
        <f>IF(_xlfn.XLOOKUP(C760, customers!A:A, customers!C:C, "Not Found")=0,"",_xlfn.XLOOKUP(C760, customers!A:A, customers!C:C, "Not Found"))</f>
        <v>lnardonil2@hao123.com</v>
      </c>
      <c r="H760" s="2" t="str">
        <f>_xlfn.XLOOKUP(C760, customers!A:A, customers!G:G, "Not Found")</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10">
        <f>INDEX(products!$A$1:$G$49,MATCH(orders!$D760,products!$A$1:$A$49,0),MATCH(orders!L$1,products!$A$1:$G$1,0))</f>
        <v>8.9499999999999993</v>
      </c>
      <c r="M760" s="10">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_xlfn.XLOOKUP(C761,customers!A:A,customers!B:B,"Not Found")</f>
        <v>Dallas Yarham</v>
      </c>
      <c r="G761" t="str">
        <f>IF(_xlfn.XLOOKUP(C761, customers!A:A, customers!C:C, "Not Found")=0,"",_xlfn.XLOOKUP(C761, customers!A:A, customers!C:C, "Not Found"))</f>
        <v>dyarhaml3@moonfruit.com</v>
      </c>
      <c r="H761" s="2" t="str">
        <f>_xlfn.XLOOKUP(C761, customers!A:A, customers!G:G, "Not Found")</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10">
        <f>INDEX(products!$A$1:$G$49,MATCH(orders!$D761,products!$A$1:$A$49,0),MATCH(orders!L$1,products!$A$1:$G$1,0))</f>
        <v>29.784999999999997</v>
      </c>
      <c r="M761" s="10">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_xlfn.XLOOKUP(C762,customers!A:A,customers!B:B,"Not Found")</f>
        <v>Arlana Ferrea</v>
      </c>
      <c r="G762" t="str">
        <f>IF(_xlfn.XLOOKUP(C762, customers!A:A, customers!C:C, "Not Found")=0,"",_xlfn.XLOOKUP(C762, customers!A:A, customers!C:C, "Not Found"))</f>
        <v>aferreal4@wikia.com</v>
      </c>
      <c r="H762" s="2" t="str">
        <f>_xlfn.XLOOKUP(C762, customers!A:A, customers!G:G, "Not Found")</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10">
        <f>INDEX(products!$A$1:$G$49,MATCH(orders!$D762,products!$A$1:$A$49,0),MATCH(orders!L$1,products!$A$1:$G$1,0))</f>
        <v>8.91</v>
      </c>
      <c r="M762" s="10">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_xlfn.XLOOKUP(C763,customers!A:A,customers!B:B,"Not Found")</f>
        <v>Chuck Kendrick</v>
      </c>
      <c r="G763" t="str">
        <f>IF(_xlfn.XLOOKUP(C763, customers!A:A, customers!C:C, "Not Found")=0,"",_xlfn.XLOOKUP(C763, customers!A:A, customers!C:C, "Not Found"))</f>
        <v>ckendrickl5@webnode.com</v>
      </c>
      <c r="H763" s="2" t="str">
        <f>_xlfn.XLOOKUP(C763, customers!A:A, customers!G:G, "Not Found")</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10">
        <f>INDEX(products!$A$1:$G$49,MATCH(orders!$D763,products!$A$1:$A$49,0),MATCH(orders!L$1,products!$A$1:$G$1,0))</f>
        <v>14.85</v>
      </c>
      <c r="M763" s="10">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_xlfn.XLOOKUP(C764,customers!A:A,customers!B:B,"Not Found")</f>
        <v>Sharona Danilchik</v>
      </c>
      <c r="G764" t="str">
        <f>IF(_xlfn.XLOOKUP(C764, customers!A:A, customers!C:C, "Not Found")=0,"",_xlfn.XLOOKUP(C764, customers!A:A, customers!C:C, "Not Found"))</f>
        <v>sdanilchikl6@mit.edu</v>
      </c>
      <c r="H764" s="2" t="str">
        <f>_xlfn.XLOOKUP(C764, customers!A:A, customers!G:G, "Not Found")</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10">
        <f>INDEX(products!$A$1:$G$49,MATCH(orders!$D764,products!$A$1:$A$49,0),MATCH(orders!L$1,products!$A$1:$G$1,0))</f>
        <v>8.73</v>
      </c>
      <c r="M764" s="10">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_xlfn.XLOOKUP(C765,customers!A:A,customers!B:B,"Not Found")</f>
        <v>Sarajane Potter</v>
      </c>
      <c r="G765" t="str">
        <f>IF(_xlfn.XLOOKUP(C765, customers!A:A, customers!C:C, "Not Found")=0,"",_xlfn.XLOOKUP(C765, customers!A:A, customers!C:C, "Not Found"))</f>
        <v/>
      </c>
      <c r="H765" s="2" t="str">
        <f>_xlfn.XLOOKUP(C765, customers!A:A, customers!G:G, "Not Found")</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10">
        <f>INDEX(products!$A$1:$G$49,MATCH(orders!$D765,products!$A$1:$A$49,0),MATCH(orders!L$1,products!$A$1:$G$1,0))</f>
        <v>7.77</v>
      </c>
      <c r="M765" s="10">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_xlfn.XLOOKUP(C766,customers!A:A,customers!B:B,"Not Found")</f>
        <v>Bobby Folomkin</v>
      </c>
      <c r="G766" t="str">
        <f>IF(_xlfn.XLOOKUP(C766, customers!A:A, customers!C:C, "Not Found")=0,"",_xlfn.XLOOKUP(C766, customers!A:A, customers!C:C, "Not Found"))</f>
        <v>bfolomkinl8@yolasite.com</v>
      </c>
      <c r="H766" s="2" t="str">
        <f>_xlfn.XLOOKUP(C766, customers!A:A, customers!G:G, "Not Found")</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10">
        <f>INDEX(products!$A$1:$G$49,MATCH(orders!$D766,products!$A$1:$A$49,0),MATCH(orders!L$1,products!$A$1:$G$1,0))</f>
        <v>29.784999999999997</v>
      </c>
      <c r="M766" s="10">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_xlfn.XLOOKUP(C767,customers!A:A,customers!B:B,"Not Found")</f>
        <v>Rafferty Pursglove</v>
      </c>
      <c r="G767" t="str">
        <f>IF(_xlfn.XLOOKUP(C767, customers!A:A, customers!C:C, "Not Found")=0,"",_xlfn.XLOOKUP(C767, customers!A:A, customers!C:C, "Not Found"))</f>
        <v>rpursglovel9@biblegateway.com</v>
      </c>
      <c r="H767" s="2" t="str">
        <f>_xlfn.XLOOKUP(C767, customers!A:A, customers!G:G, "Not Found")</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10">
        <f>INDEX(products!$A$1:$G$49,MATCH(orders!$D767,products!$A$1:$A$49,0),MATCH(orders!L$1,products!$A$1:$G$1,0))</f>
        <v>9.9499999999999993</v>
      </c>
      <c r="M767" s="10">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_xlfn.XLOOKUP(C768,customers!A:A,customers!B:B,"Not Found")</f>
        <v>Rafferty Pursglove</v>
      </c>
      <c r="G768" t="str">
        <f>IF(_xlfn.XLOOKUP(C768, customers!A:A, customers!C:C, "Not Found")=0,"",_xlfn.XLOOKUP(C768, customers!A:A, customers!C:C, "Not Found"))</f>
        <v>rpursglovel9@biblegateway.com</v>
      </c>
      <c r="H768" s="2" t="str">
        <f>_xlfn.XLOOKUP(C768, customers!A:A, customers!G:G, "Not Found")</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10">
        <f>INDEX(products!$A$1:$G$49,MATCH(orders!$D768,products!$A$1:$A$49,0),MATCH(orders!L$1,products!$A$1:$G$1,0))</f>
        <v>7.77</v>
      </c>
      <c r="M768" s="10">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_xlfn.XLOOKUP(C769,customers!A:A,customers!B:B,"Not Found")</f>
        <v>Foster Constance</v>
      </c>
      <c r="G769" t="str">
        <f>IF(_xlfn.XLOOKUP(C769, customers!A:A, customers!C:C, "Not Found")=0,"",_xlfn.XLOOKUP(C769, customers!A:A, customers!C:C, "Not Found"))</f>
        <v>fconstancekz@ifeng.com</v>
      </c>
      <c r="H769" s="2" t="str">
        <f>_xlfn.XLOOKUP(C769, customers!A:A, customers!G:G, "Not Found")</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10">
        <f>INDEX(products!$A$1:$G$49,MATCH(orders!$D769,products!$A$1:$A$49,0),MATCH(orders!L$1,products!$A$1:$G$1,0))</f>
        <v>29.784999999999997</v>
      </c>
      <c r="M769" s="10">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_xlfn.XLOOKUP(C770,customers!A:A,customers!B:B,"Not Found")</f>
        <v>Foster Constance</v>
      </c>
      <c r="G770" t="str">
        <f>IF(_xlfn.XLOOKUP(C770, customers!A:A, customers!C:C, "Not Found")=0,"",_xlfn.XLOOKUP(C770, customers!A:A, customers!C:C, "Not Found"))</f>
        <v>fconstancekz@ifeng.com</v>
      </c>
      <c r="H770" s="2" t="str">
        <f>_xlfn.XLOOKUP(C770, customers!A:A, customers!G:G, "Not Found")</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10">
        <f>INDEX(products!$A$1:$G$49,MATCH(orders!$D770,products!$A$1:$A$49,0),MATCH(orders!L$1,products!$A$1:$G$1,0))</f>
        <v>11.95</v>
      </c>
      <c r="M770" s="10">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_xlfn.XLOOKUP(C771,customers!A:A,customers!B:B,"Not Found")</f>
        <v>Dalia Eburah</v>
      </c>
      <c r="G771" t="str">
        <f>IF(_xlfn.XLOOKUP(C771, customers!A:A, customers!C:C, "Not Found")=0,"",_xlfn.XLOOKUP(C771, customers!A:A, customers!C:C, "Not Found"))</f>
        <v>deburahld@google.co.jp</v>
      </c>
      <c r="H771" s="2" t="str">
        <f>_xlfn.XLOOKUP(C771, customers!A:A, customers!G:G, "Not Found")</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10">
        <f>INDEX(products!$A$1:$G$49,MATCH(orders!$D771,products!$A$1:$A$49,0),MATCH(orders!L$1,products!$A$1:$G$1,0))</f>
        <v>22.884999999999998</v>
      </c>
      <c r="M771" s="10">
        <f t="shared" ref="M771:M834" si="36">L771*E771</f>
        <v>137.31</v>
      </c>
      <c r="N771" t="str">
        <f t="shared" ref="N771:N834" si="37">IF(I771="Rob","Robusta", IF(I771 = "Exc","Excelsa", IF(I771="Ara","Arabica", IF(I771="Lib","Liberica",""))))</f>
        <v>Robusta</v>
      </c>
      <c r="O771" t="str">
        <f t="shared" ref="O771:O834" si="38">IF(J771="M","Medium", IF(J771 ="L","Light",IF(J771="D","Dark","")))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_xlfn.XLOOKUP(C772,customers!A:A,customers!B:B,"Not Found")</f>
        <v>Martie Brimilcombe</v>
      </c>
      <c r="G772" t="str">
        <f>IF(_xlfn.XLOOKUP(C772, customers!A:A, customers!C:C, "Not Found")=0,"",_xlfn.XLOOKUP(C772, customers!A:A, customers!C:C, "Not Found"))</f>
        <v>mbrimilcombele@cnn.com</v>
      </c>
      <c r="H772" s="2" t="str">
        <f>_xlfn.XLOOKUP(C772, customers!A:A, customers!G:G, "Not Found")</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10">
        <f>INDEX(products!$A$1:$G$49,MATCH(orders!$D772,products!$A$1:$A$49,0),MATCH(orders!L$1,products!$A$1:$G$1,0))</f>
        <v>9.9499999999999993</v>
      </c>
      <c r="M772" s="10">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_xlfn.XLOOKUP(C773,customers!A:A,customers!B:B,"Not Found")</f>
        <v>Suzanna Bollam</v>
      </c>
      <c r="G773" t="str">
        <f>IF(_xlfn.XLOOKUP(C773, customers!A:A, customers!C:C, "Not Found")=0,"",_xlfn.XLOOKUP(C773, customers!A:A, customers!C:C, "Not Found"))</f>
        <v>sbollamlf@list-manage.com</v>
      </c>
      <c r="H773" s="2" t="str">
        <f>_xlfn.XLOOKUP(C773, customers!A:A, customers!G:G, "Not Found")</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10">
        <f>INDEX(products!$A$1:$G$49,MATCH(orders!$D773,products!$A$1:$A$49,0),MATCH(orders!L$1,products!$A$1:$G$1,0))</f>
        <v>7.169999999999999</v>
      </c>
      <c r="M773" s="10">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_xlfn.XLOOKUP(C774,customers!A:A,customers!B:B,"Not Found")</f>
        <v>Mellisa Mebes</v>
      </c>
      <c r="G774" t="str">
        <f>IF(_xlfn.XLOOKUP(C774, customers!A:A, customers!C:C, "Not Found")=0,"",_xlfn.XLOOKUP(C774, customers!A:A, customers!C:C, "Not Found"))</f>
        <v/>
      </c>
      <c r="H774" s="2" t="str">
        <f>_xlfn.XLOOKUP(C774, customers!A:A, customers!G:G, "Not Found")</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10">
        <f>INDEX(products!$A$1:$G$49,MATCH(orders!$D774,products!$A$1:$A$49,0),MATCH(orders!L$1,products!$A$1:$G$1,0))</f>
        <v>13.75</v>
      </c>
      <c r="M774" s="10">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_xlfn.XLOOKUP(C775,customers!A:A,customers!B:B,"Not Found")</f>
        <v>Alva Filipczak</v>
      </c>
      <c r="G775" t="str">
        <f>IF(_xlfn.XLOOKUP(C775, customers!A:A, customers!C:C, "Not Found")=0,"",_xlfn.XLOOKUP(C775, customers!A:A, customers!C:C, "Not Found"))</f>
        <v>afilipczaklh@ning.com</v>
      </c>
      <c r="H775" s="2" t="str">
        <f>_xlfn.XLOOKUP(C775, customers!A:A, customers!G:G, "Not Found")</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10">
        <f>INDEX(products!$A$1:$G$49,MATCH(orders!$D775,products!$A$1:$A$49,0),MATCH(orders!L$1,products!$A$1:$G$1,0))</f>
        <v>4.3650000000000002</v>
      </c>
      <c r="M775" s="10">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_xlfn.XLOOKUP(C776,customers!A:A,customers!B:B,"Not Found")</f>
        <v>Dorette Hinemoor</v>
      </c>
      <c r="G776" t="str">
        <f>IF(_xlfn.XLOOKUP(C776, customers!A:A, customers!C:C, "Not Found")=0,"",_xlfn.XLOOKUP(C776, customers!A:A, customers!C:C, "Not Found"))</f>
        <v/>
      </c>
      <c r="H776" s="2" t="str">
        <f>_xlfn.XLOOKUP(C776, customers!A:A, customers!G:G, "Not Found")</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10">
        <f>INDEX(products!$A$1:$G$49,MATCH(orders!$D776,products!$A$1:$A$49,0),MATCH(orders!L$1,products!$A$1:$G$1,0))</f>
        <v>9.9499999999999993</v>
      </c>
      <c r="M776" s="10">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_xlfn.XLOOKUP(C777,customers!A:A,customers!B:B,"Not Found")</f>
        <v>Rhetta Elnaugh</v>
      </c>
      <c r="G777" t="str">
        <f>IF(_xlfn.XLOOKUP(C777, customers!A:A, customers!C:C, "Not Found")=0,"",_xlfn.XLOOKUP(C777, customers!A:A, customers!C:C, "Not Found"))</f>
        <v>relnaughlj@comsenz.com</v>
      </c>
      <c r="H777" s="2" t="str">
        <f>_xlfn.XLOOKUP(C777, customers!A:A, customers!G:G, "Not Found")</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10">
        <f>INDEX(products!$A$1:$G$49,MATCH(orders!$D777,products!$A$1:$A$49,0),MATCH(orders!L$1,products!$A$1:$G$1,0))</f>
        <v>8.91</v>
      </c>
      <c r="M777" s="10">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_xlfn.XLOOKUP(C778,customers!A:A,customers!B:B,"Not Found")</f>
        <v>Jule Deehan</v>
      </c>
      <c r="G778" t="str">
        <f>IF(_xlfn.XLOOKUP(C778, customers!A:A, customers!C:C, "Not Found")=0,"",_xlfn.XLOOKUP(C778, customers!A:A, customers!C:C, "Not Found"))</f>
        <v>jdeehanlk@about.me</v>
      </c>
      <c r="H778" s="2" t="str">
        <f>_xlfn.XLOOKUP(C778, customers!A:A, customers!G:G, "Not Found")</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10">
        <f>INDEX(products!$A$1:$G$49,MATCH(orders!$D778,products!$A$1:$A$49,0),MATCH(orders!L$1,products!$A$1:$G$1,0))</f>
        <v>6.75</v>
      </c>
      <c r="M778" s="10">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_xlfn.XLOOKUP(C779,customers!A:A,customers!B:B,"Not Found")</f>
        <v>Janella Eden</v>
      </c>
      <c r="G779" t="str">
        <f>IF(_xlfn.XLOOKUP(C779, customers!A:A, customers!C:C, "Not Found")=0,"",_xlfn.XLOOKUP(C779, customers!A:A, customers!C:C, "Not Found"))</f>
        <v>jedenll@e-recht24.de</v>
      </c>
      <c r="H779" s="2" t="str">
        <f>_xlfn.XLOOKUP(C779, customers!A:A, customers!G:G, "Not Found")</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10">
        <f>INDEX(products!$A$1:$G$49,MATCH(orders!$D779,products!$A$1:$A$49,0),MATCH(orders!L$1,products!$A$1:$G$1,0))</f>
        <v>29.784999999999997</v>
      </c>
      <c r="M779" s="10">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_xlfn.XLOOKUP(C780,customers!A:A,customers!B:B,"Not Found")</f>
        <v>Cam Jewster</v>
      </c>
      <c r="G780" t="str">
        <f>IF(_xlfn.XLOOKUP(C780, customers!A:A, customers!C:C, "Not Found")=0,"",_xlfn.XLOOKUP(C780, customers!A:A, customers!C:C, "Not Found"))</f>
        <v>cjewsterlu@moonfruit.com</v>
      </c>
      <c r="H780" s="2" t="str">
        <f>_xlfn.XLOOKUP(C780, customers!A:A, customers!G:G, "Not Found")</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10">
        <f>INDEX(products!$A$1:$G$49,MATCH(orders!$D780,products!$A$1:$A$49,0),MATCH(orders!L$1,products!$A$1:$G$1,0))</f>
        <v>9.51</v>
      </c>
      <c r="M780" s="10">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_xlfn.XLOOKUP(C781,customers!A:A,customers!B:B,"Not Found")</f>
        <v>Ugo Southerden</v>
      </c>
      <c r="G781" t="str">
        <f>IF(_xlfn.XLOOKUP(C781, customers!A:A, customers!C:C, "Not Found")=0,"",_xlfn.XLOOKUP(C781, customers!A:A, customers!C:C, "Not Found"))</f>
        <v>usoutherdenln@hao123.com</v>
      </c>
      <c r="H781" s="2" t="str">
        <f>_xlfn.XLOOKUP(C781, customers!A:A, customers!G:G, "Not Found")</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10">
        <f>INDEX(products!$A$1:$G$49,MATCH(orders!$D781,products!$A$1:$A$49,0),MATCH(orders!L$1,products!$A$1:$G$1,0))</f>
        <v>12.95</v>
      </c>
      <c r="M781" s="10">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_xlfn.XLOOKUP(C782,customers!A:A,customers!B:B,"Not Found")</f>
        <v>Verne Dunkerley</v>
      </c>
      <c r="G782" t="str">
        <f>IF(_xlfn.XLOOKUP(C782, customers!A:A, customers!C:C, "Not Found")=0,"",_xlfn.XLOOKUP(C782, customers!A:A, customers!C:C, "Not Found"))</f>
        <v/>
      </c>
      <c r="H782" s="2" t="str">
        <f>_xlfn.XLOOKUP(C782, customers!A:A, customers!G:G, "Not Found")</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10">
        <f>INDEX(products!$A$1:$G$49,MATCH(orders!$D782,products!$A$1:$A$49,0),MATCH(orders!L$1,products!$A$1:$G$1,0))</f>
        <v>13.75</v>
      </c>
      <c r="M782" s="10">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_xlfn.XLOOKUP(C783,customers!A:A,customers!B:B,"Not Found")</f>
        <v>Lacee Burtenshaw</v>
      </c>
      <c r="G783" t="str">
        <f>IF(_xlfn.XLOOKUP(C783, customers!A:A, customers!C:C, "Not Found")=0,"",_xlfn.XLOOKUP(C783, customers!A:A, customers!C:C, "Not Found"))</f>
        <v>lburtenshawlp@shinystat.com</v>
      </c>
      <c r="H783" s="2" t="str">
        <f>_xlfn.XLOOKUP(C783, customers!A:A, customers!G:G, "Not Found")</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10">
        <f>INDEX(products!$A$1:$G$49,MATCH(orders!$D783,products!$A$1:$A$49,0),MATCH(orders!L$1,products!$A$1:$G$1,0))</f>
        <v>36.454999999999998</v>
      </c>
      <c r="M783" s="10">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_xlfn.XLOOKUP(C784,customers!A:A,customers!B:B,"Not Found")</f>
        <v>Adorne Gregoratti</v>
      </c>
      <c r="G784" t="str">
        <f>IF(_xlfn.XLOOKUP(C784, customers!A:A, customers!C:C, "Not Found")=0,"",_xlfn.XLOOKUP(C784, customers!A:A, customers!C:C, "Not Found"))</f>
        <v>agregorattilq@vistaprint.com</v>
      </c>
      <c r="H784" s="2" t="str">
        <f>_xlfn.XLOOKUP(C784, customers!A:A, customers!G:G, "Not Found")</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10">
        <f>INDEX(products!$A$1:$G$49,MATCH(orders!$D784,products!$A$1:$A$49,0),MATCH(orders!L$1,products!$A$1:$G$1,0))</f>
        <v>4.4550000000000001</v>
      </c>
      <c r="M784" s="10">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_xlfn.XLOOKUP(C785,customers!A:A,customers!B:B,"Not Found")</f>
        <v>Chris Croster</v>
      </c>
      <c r="G785" t="str">
        <f>IF(_xlfn.XLOOKUP(C785, customers!A:A, customers!C:C, "Not Found")=0,"",_xlfn.XLOOKUP(C785, customers!A:A, customers!C:C, "Not Found"))</f>
        <v>ccrosterlr@gov.uk</v>
      </c>
      <c r="H785" s="2" t="str">
        <f>_xlfn.XLOOKUP(C785, customers!A:A, customers!G:G, "Not Found")</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10">
        <f>INDEX(products!$A$1:$G$49,MATCH(orders!$D785,products!$A$1:$A$49,0),MATCH(orders!L$1,products!$A$1:$G$1,0))</f>
        <v>8.73</v>
      </c>
      <c r="M785" s="10">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_xlfn.XLOOKUP(C786,customers!A:A,customers!B:B,"Not Found")</f>
        <v>Graeme Whitehead</v>
      </c>
      <c r="G786" t="str">
        <f>IF(_xlfn.XLOOKUP(C786, customers!A:A, customers!C:C, "Not Found")=0,"",_xlfn.XLOOKUP(C786, customers!A:A, customers!C:C, "Not Found"))</f>
        <v>gwhiteheadls@hp.com</v>
      </c>
      <c r="H786" s="2" t="str">
        <f>_xlfn.XLOOKUP(C786, customers!A:A, customers!G:G, "Not Found")</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10">
        <f>INDEX(products!$A$1:$G$49,MATCH(orders!$D786,products!$A$1:$A$49,0),MATCH(orders!L$1,products!$A$1:$G$1,0))</f>
        <v>15.85</v>
      </c>
      <c r="M786" s="10">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_xlfn.XLOOKUP(C787,customers!A:A,customers!B:B,"Not Found")</f>
        <v>Haslett Jodrelle</v>
      </c>
      <c r="G787" t="str">
        <f>IF(_xlfn.XLOOKUP(C787, customers!A:A, customers!C:C, "Not Found")=0,"",_xlfn.XLOOKUP(C787, customers!A:A, customers!C:C, "Not Found"))</f>
        <v>hjodrellelt@samsung.com</v>
      </c>
      <c r="H787" s="2" t="str">
        <f>_xlfn.XLOOKUP(C787, customers!A:A, customers!G:G, "Not Found")</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10">
        <f>INDEX(products!$A$1:$G$49,MATCH(orders!$D787,products!$A$1:$A$49,0),MATCH(orders!L$1,products!$A$1:$G$1,0))</f>
        <v>22.884999999999998</v>
      </c>
      <c r="M787" s="10">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_xlfn.XLOOKUP(C788,customers!A:A,customers!B:B,"Not Found")</f>
        <v>Cam Jewster</v>
      </c>
      <c r="G788" t="str">
        <f>IF(_xlfn.XLOOKUP(C788, customers!A:A, customers!C:C, "Not Found")=0,"",_xlfn.XLOOKUP(C788, customers!A:A, customers!C:C, "Not Found"))</f>
        <v>cjewsterlu@moonfruit.com</v>
      </c>
      <c r="H788" s="2" t="str">
        <f>_xlfn.XLOOKUP(C788, customers!A:A, customers!G:G, "Not Found")</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10">
        <f>INDEX(products!$A$1:$G$49,MATCH(orders!$D788,products!$A$1:$A$49,0),MATCH(orders!L$1,products!$A$1:$G$1,0))</f>
        <v>27.945</v>
      </c>
      <c r="M788" s="10">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_xlfn.XLOOKUP(C789,customers!A:A,customers!B:B,"Not Found")</f>
        <v>Beryl Osborn</v>
      </c>
      <c r="G789" t="str">
        <f>IF(_xlfn.XLOOKUP(C789, customers!A:A, customers!C:C, "Not Found")=0,"",_xlfn.XLOOKUP(C789, customers!A:A, customers!C:C, "Not Found"))</f>
        <v/>
      </c>
      <c r="H789" s="2" t="str">
        <f>_xlfn.XLOOKUP(C789, customers!A:A, customers!G:G, "Not Found")</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10">
        <f>INDEX(products!$A$1:$G$49,MATCH(orders!$D789,products!$A$1:$A$49,0),MATCH(orders!L$1,products!$A$1:$G$1,0))</f>
        <v>13.75</v>
      </c>
      <c r="M789" s="10">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_xlfn.XLOOKUP(C790,customers!A:A,customers!B:B,"Not Found")</f>
        <v>Kaela Nottram</v>
      </c>
      <c r="G790" t="str">
        <f>IF(_xlfn.XLOOKUP(C790, customers!A:A, customers!C:C, "Not Found")=0,"",_xlfn.XLOOKUP(C790, customers!A:A, customers!C:C, "Not Found"))</f>
        <v>knottramlw@odnoklassniki.ru</v>
      </c>
      <c r="H790" s="2" t="str">
        <f>_xlfn.XLOOKUP(C790, customers!A:A, customers!G:G, "Not Found")</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10">
        <f>INDEX(products!$A$1:$G$49,MATCH(orders!$D790,products!$A$1:$A$49,0),MATCH(orders!L$1,products!$A$1:$G$1,0))</f>
        <v>22.884999999999998</v>
      </c>
      <c r="M790" s="10">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_xlfn.XLOOKUP(C791,customers!A:A,customers!B:B,"Not Found")</f>
        <v>Nobe Buney</v>
      </c>
      <c r="G791" t="str">
        <f>IF(_xlfn.XLOOKUP(C791, customers!A:A, customers!C:C, "Not Found")=0,"",_xlfn.XLOOKUP(C791, customers!A:A, customers!C:C, "Not Found"))</f>
        <v>nbuneylx@jugem.jp</v>
      </c>
      <c r="H791" s="2" t="str">
        <f>_xlfn.XLOOKUP(C791, customers!A:A, customers!G:G, "Not Found")</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10">
        <f>INDEX(products!$A$1:$G$49,MATCH(orders!$D791,products!$A$1:$A$49,0),MATCH(orders!L$1,products!$A$1:$G$1,0))</f>
        <v>12.95</v>
      </c>
      <c r="M791" s="10">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_xlfn.XLOOKUP(C792,customers!A:A,customers!B:B,"Not Found")</f>
        <v>Silvan McShea</v>
      </c>
      <c r="G792" t="str">
        <f>IF(_xlfn.XLOOKUP(C792, customers!A:A, customers!C:C, "Not Found")=0,"",_xlfn.XLOOKUP(C792, customers!A:A, customers!C:C, "Not Found"))</f>
        <v>smcshealy@photobucket.com</v>
      </c>
      <c r="H792" s="2" t="str">
        <f>_xlfn.XLOOKUP(C792, customers!A:A, customers!G:G, "Not Found")</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10">
        <f>INDEX(products!$A$1:$G$49,MATCH(orders!$D792,products!$A$1:$A$49,0),MATCH(orders!L$1,products!$A$1:$G$1,0))</f>
        <v>7.77</v>
      </c>
      <c r="M792" s="10">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_xlfn.XLOOKUP(C793,customers!A:A,customers!B:B,"Not Found")</f>
        <v>Karylin Huddart</v>
      </c>
      <c r="G793" t="str">
        <f>IF(_xlfn.XLOOKUP(C793, customers!A:A, customers!C:C, "Not Found")=0,"",_xlfn.XLOOKUP(C793, customers!A:A, customers!C:C, "Not Found"))</f>
        <v>khuddartlz@about.com</v>
      </c>
      <c r="H793" s="2" t="str">
        <f>_xlfn.XLOOKUP(C793, customers!A:A, customers!G:G, "Not Found")</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10">
        <f>INDEX(products!$A$1:$G$49,MATCH(orders!$D793,products!$A$1:$A$49,0),MATCH(orders!L$1,products!$A$1:$G$1,0))</f>
        <v>4.7549999999999999</v>
      </c>
      <c r="M793" s="10">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_xlfn.XLOOKUP(C794,customers!A:A,customers!B:B,"Not Found")</f>
        <v>Jereme Gippes</v>
      </c>
      <c r="G794" t="str">
        <f>IF(_xlfn.XLOOKUP(C794, customers!A:A, customers!C:C, "Not Found")=0,"",_xlfn.XLOOKUP(C794, customers!A:A, customers!C:C, "Not Found"))</f>
        <v>jgippesm0@cloudflare.com</v>
      </c>
      <c r="H794" s="2" t="str">
        <f>_xlfn.XLOOKUP(C794, customers!A:A, customers!G:G, "Not Found")</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10">
        <f>INDEX(products!$A$1:$G$49,MATCH(orders!$D794,products!$A$1:$A$49,0),MATCH(orders!L$1,products!$A$1:$G$1,0))</f>
        <v>8.73</v>
      </c>
      <c r="M794" s="10">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_xlfn.XLOOKUP(C795,customers!A:A,customers!B:B,"Not Found")</f>
        <v>Lukas Whittlesee</v>
      </c>
      <c r="G795" t="str">
        <f>IF(_xlfn.XLOOKUP(C795, customers!A:A, customers!C:C, "Not Found")=0,"",_xlfn.XLOOKUP(C795, customers!A:A, customers!C:C, "Not Found"))</f>
        <v>lwhittleseem1@e-recht24.de</v>
      </c>
      <c r="H795" s="2" t="str">
        <f>_xlfn.XLOOKUP(C795, customers!A:A, customers!G:G, "Not Found")</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10">
        <f>INDEX(products!$A$1:$G$49,MATCH(orders!$D795,products!$A$1:$A$49,0),MATCH(orders!L$1,products!$A$1:$G$1,0))</f>
        <v>3.5849999999999995</v>
      </c>
      <c r="M795" s="10">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_xlfn.XLOOKUP(C796,customers!A:A,customers!B:B,"Not Found")</f>
        <v>Gregorius Trengrove</v>
      </c>
      <c r="G796" t="str">
        <f>IF(_xlfn.XLOOKUP(C796, customers!A:A, customers!C:C, "Not Found")=0,"",_xlfn.XLOOKUP(C796, customers!A:A, customers!C:C, "Not Found"))</f>
        <v>gtrengrovem2@elpais.com</v>
      </c>
      <c r="H796" s="2" t="str">
        <f>_xlfn.XLOOKUP(C796, customers!A:A, customers!G:G, "Not Found")</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10">
        <f>INDEX(products!$A$1:$G$49,MATCH(orders!$D796,products!$A$1:$A$49,0),MATCH(orders!L$1,products!$A$1:$G$1,0))</f>
        <v>29.784999999999997</v>
      </c>
      <c r="M796" s="10">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_xlfn.XLOOKUP(C797,customers!A:A,customers!B:B,"Not Found")</f>
        <v>Wright Caldero</v>
      </c>
      <c r="G797" t="str">
        <f>IF(_xlfn.XLOOKUP(C797, customers!A:A, customers!C:C, "Not Found")=0,"",_xlfn.XLOOKUP(C797, customers!A:A, customers!C:C, "Not Found"))</f>
        <v>wcalderom3@stumbleupon.com</v>
      </c>
      <c r="H797" s="2" t="str">
        <f>_xlfn.XLOOKUP(C797, customers!A:A, customers!G:G, "Not Found")</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10">
        <f>INDEX(products!$A$1:$G$49,MATCH(orders!$D797,products!$A$1:$A$49,0),MATCH(orders!L$1,products!$A$1:$G$1,0))</f>
        <v>7.169999999999999</v>
      </c>
      <c r="M797" s="10">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_xlfn.XLOOKUP(C798,customers!A:A,customers!B:B,"Not Found")</f>
        <v>Merell Zanazzi</v>
      </c>
      <c r="G798" t="str">
        <f>IF(_xlfn.XLOOKUP(C798, customers!A:A, customers!C:C, "Not Found")=0,"",_xlfn.XLOOKUP(C798, customers!A:A, customers!C:C, "Not Found"))</f>
        <v/>
      </c>
      <c r="H798" s="2" t="str">
        <f>_xlfn.XLOOKUP(C798, customers!A:A, customers!G:G, "Not Found")</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10">
        <f>INDEX(products!$A$1:$G$49,MATCH(orders!$D798,products!$A$1:$A$49,0),MATCH(orders!L$1,products!$A$1:$G$1,0))</f>
        <v>9.51</v>
      </c>
      <c r="M798" s="10">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_xlfn.XLOOKUP(C799,customers!A:A,customers!B:B,"Not Found")</f>
        <v>Jed Kennicott</v>
      </c>
      <c r="G799" t="str">
        <f>IF(_xlfn.XLOOKUP(C799, customers!A:A, customers!C:C, "Not Found")=0,"",_xlfn.XLOOKUP(C799, customers!A:A, customers!C:C, "Not Found"))</f>
        <v>jkennicottm5@yahoo.co.jp</v>
      </c>
      <c r="H799" s="2" t="str">
        <f>_xlfn.XLOOKUP(C799, customers!A:A, customers!G:G, "Not Found")</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10">
        <f>INDEX(products!$A$1:$G$49,MATCH(orders!$D799,products!$A$1:$A$49,0),MATCH(orders!L$1,products!$A$1:$G$1,0))</f>
        <v>7.77</v>
      </c>
      <c r="M799" s="10">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_xlfn.XLOOKUP(C800,customers!A:A,customers!B:B,"Not Found")</f>
        <v>Guenevere Ruggen</v>
      </c>
      <c r="G800" t="str">
        <f>IF(_xlfn.XLOOKUP(C800, customers!A:A, customers!C:C, "Not Found")=0,"",_xlfn.XLOOKUP(C800, customers!A:A, customers!C:C, "Not Found"))</f>
        <v>gruggenm6@nymag.com</v>
      </c>
      <c r="H800" s="2" t="str">
        <f>_xlfn.XLOOKUP(C800, customers!A:A, customers!G:G, "Not Found")</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10">
        <f>INDEX(products!$A$1:$G$49,MATCH(orders!$D800,products!$A$1:$A$49,0),MATCH(orders!L$1,products!$A$1:$G$1,0))</f>
        <v>2.6849999999999996</v>
      </c>
      <c r="M800" s="10">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_xlfn.XLOOKUP(C801,customers!A:A,customers!B:B,"Not Found")</f>
        <v>Gonzales Cicculi</v>
      </c>
      <c r="G801" t="str">
        <f>IF(_xlfn.XLOOKUP(C801, customers!A:A, customers!C:C, "Not Found")=0,"",_xlfn.XLOOKUP(C801, customers!A:A, customers!C:C, "Not Found"))</f>
        <v/>
      </c>
      <c r="H801" s="2" t="str">
        <f>_xlfn.XLOOKUP(C801, customers!A:A, customers!G:G, "Not Found")</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10">
        <f>INDEX(products!$A$1:$G$49,MATCH(orders!$D801,products!$A$1:$A$49,0),MATCH(orders!L$1,products!$A$1:$G$1,0))</f>
        <v>12.15</v>
      </c>
      <c r="M801" s="10">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_xlfn.XLOOKUP(C802,customers!A:A,customers!B:B,"Not Found")</f>
        <v>Man Fright</v>
      </c>
      <c r="G802" t="str">
        <f>IF(_xlfn.XLOOKUP(C802, customers!A:A, customers!C:C, "Not Found")=0,"",_xlfn.XLOOKUP(C802, customers!A:A, customers!C:C, "Not Found"))</f>
        <v>mfrightm8@harvard.edu</v>
      </c>
      <c r="H802" s="2" t="str">
        <f>_xlfn.XLOOKUP(C802, customers!A:A, customers!G:G, "Not Found")</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10">
        <f>INDEX(products!$A$1:$G$49,MATCH(orders!$D802,products!$A$1:$A$49,0),MATCH(orders!L$1,products!$A$1:$G$1,0))</f>
        <v>2.6849999999999996</v>
      </c>
      <c r="M802" s="10">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_xlfn.XLOOKUP(C803,customers!A:A,customers!B:B,"Not Found")</f>
        <v>Boyce Tarte</v>
      </c>
      <c r="G803" t="str">
        <f>IF(_xlfn.XLOOKUP(C803, customers!A:A, customers!C:C, "Not Found")=0,"",_xlfn.XLOOKUP(C803, customers!A:A, customers!C:C, "Not Found"))</f>
        <v>btartem9@aol.com</v>
      </c>
      <c r="H803" s="2" t="str">
        <f>_xlfn.XLOOKUP(C803, customers!A:A, customers!G:G, "Not Found")</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10">
        <f>INDEX(products!$A$1:$G$49,MATCH(orders!$D803,products!$A$1:$A$49,0),MATCH(orders!L$1,products!$A$1:$G$1,0))</f>
        <v>20.584999999999997</v>
      </c>
      <c r="M803" s="10">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_xlfn.XLOOKUP(C804,customers!A:A,customers!B:B,"Not Found")</f>
        <v>Caddric Krzysztofiak</v>
      </c>
      <c r="G804" t="str">
        <f>IF(_xlfn.XLOOKUP(C804, customers!A:A, customers!C:C, "Not Found")=0,"",_xlfn.XLOOKUP(C804, customers!A:A, customers!C:C, "Not Found"))</f>
        <v>ckrzysztofiakma@skyrock.com</v>
      </c>
      <c r="H804" s="2" t="str">
        <f>_xlfn.XLOOKUP(C804, customers!A:A, customers!G:G, "Not Found")</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10">
        <f>INDEX(products!$A$1:$G$49,MATCH(orders!$D804,products!$A$1:$A$49,0),MATCH(orders!L$1,products!$A$1:$G$1,0))</f>
        <v>2.6849999999999996</v>
      </c>
      <c r="M804" s="10">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_xlfn.XLOOKUP(C805,customers!A:A,customers!B:B,"Not Found")</f>
        <v>Darn Penquet</v>
      </c>
      <c r="G805" t="str">
        <f>IF(_xlfn.XLOOKUP(C805, customers!A:A, customers!C:C, "Not Found")=0,"",_xlfn.XLOOKUP(C805, customers!A:A, customers!C:C, "Not Found"))</f>
        <v>dpenquetmb@diigo.com</v>
      </c>
      <c r="H805" s="2" t="str">
        <f>_xlfn.XLOOKUP(C805, customers!A:A, customers!G:G, "Not Found")</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10">
        <f>INDEX(products!$A$1:$G$49,MATCH(orders!$D805,products!$A$1:$A$49,0),MATCH(orders!L$1,products!$A$1:$G$1,0))</f>
        <v>31.624999999999996</v>
      </c>
      <c r="M805" s="10">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_xlfn.XLOOKUP(C806,customers!A:A,customers!B:B,"Not Found")</f>
        <v>Jammie Cloke</v>
      </c>
      <c r="G806" t="str">
        <f>IF(_xlfn.XLOOKUP(C806, customers!A:A, customers!C:C, "Not Found")=0,"",_xlfn.XLOOKUP(C806, customers!A:A, customers!C:C, "Not Found"))</f>
        <v/>
      </c>
      <c r="H806" s="2" t="str">
        <f>_xlfn.XLOOKUP(C806, customers!A:A, customers!G:G, "Not Found")</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10">
        <f>INDEX(products!$A$1:$G$49,MATCH(orders!$D806,products!$A$1:$A$49,0),MATCH(orders!L$1,products!$A$1:$G$1,0))</f>
        <v>11.95</v>
      </c>
      <c r="M806" s="10">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_xlfn.XLOOKUP(C807,customers!A:A,customers!B:B,"Not Found")</f>
        <v>Chester Clowton</v>
      </c>
      <c r="G807" t="str">
        <f>IF(_xlfn.XLOOKUP(C807, customers!A:A, customers!C:C, "Not Found")=0,"",_xlfn.XLOOKUP(C807, customers!A:A, customers!C:C, "Not Found"))</f>
        <v/>
      </c>
      <c r="H807" s="2" t="str">
        <f>_xlfn.XLOOKUP(C807, customers!A:A, customers!G:G, "Not Found")</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10">
        <f>INDEX(products!$A$1:$G$49,MATCH(orders!$D807,products!$A$1:$A$49,0),MATCH(orders!L$1,products!$A$1:$G$1,0))</f>
        <v>5.97</v>
      </c>
      <c r="M807" s="10">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_xlfn.XLOOKUP(C808,customers!A:A,customers!B:B,"Not Found")</f>
        <v>Kathleen Diable</v>
      </c>
      <c r="G808" t="str">
        <f>IF(_xlfn.XLOOKUP(C808, customers!A:A, customers!C:C, "Not Found")=0,"",_xlfn.XLOOKUP(C808, customers!A:A, customers!C:C, "Not Found"))</f>
        <v/>
      </c>
      <c r="H808" s="2" t="str">
        <f>_xlfn.XLOOKUP(C808, customers!A:A, customers!G:G, "Not Found")</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10">
        <f>INDEX(products!$A$1:$G$49,MATCH(orders!$D808,products!$A$1:$A$49,0),MATCH(orders!L$1,products!$A$1:$G$1,0))</f>
        <v>3.8849999999999998</v>
      </c>
      <c r="M808" s="10">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_xlfn.XLOOKUP(C809,customers!A:A,customers!B:B,"Not Found")</f>
        <v>Koren Ferretti</v>
      </c>
      <c r="G809" t="str">
        <f>IF(_xlfn.XLOOKUP(C809, customers!A:A, customers!C:C, "Not Found")=0,"",_xlfn.XLOOKUP(C809, customers!A:A, customers!C:C, "Not Found"))</f>
        <v>kferrettimf@huffingtonpost.com</v>
      </c>
      <c r="H809" s="2" t="str">
        <f>_xlfn.XLOOKUP(C809, customers!A:A, customers!G:G, "Not Found")</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10">
        <f>INDEX(products!$A$1:$G$49,MATCH(orders!$D809,products!$A$1:$A$49,0),MATCH(orders!L$1,products!$A$1:$G$1,0))</f>
        <v>7.77</v>
      </c>
      <c r="M809" s="10">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_xlfn.XLOOKUP(C810,customers!A:A,customers!B:B,"Not Found")</f>
        <v>Allis Wilmore</v>
      </c>
      <c r="G810" t="str">
        <f>IF(_xlfn.XLOOKUP(C810, customers!A:A, customers!C:C, "Not Found")=0,"",_xlfn.XLOOKUP(C810, customers!A:A, customers!C:C, "Not Found"))</f>
        <v/>
      </c>
      <c r="H810" s="2" t="str">
        <f>_xlfn.XLOOKUP(C810, customers!A:A, customers!G:G, "Not Found")</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10">
        <f>INDEX(products!$A$1:$G$49,MATCH(orders!$D810,products!$A$1:$A$49,0),MATCH(orders!L$1,products!$A$1:$G$1,0))</f>
        <v>27.484999999999996</v>
      </c>
      <c r="M810" s="10">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_xlfn.XLOOKUP(C811,customers!A:A,customers!B:B,"Not Found")</f>
        <v>Chaddie Bennie</v>
      </c>
      <c r="G811" t="str">
        <f>IF(_xlfn.XLOOKUP(C811, customers!A:A, customers!C:C, "Not Found")=0,"",_xlfn.XLOOKUP(C811, customers!A:A, customers!C:C, "Not Found"))</f>
        <v/>
      </c>
      <c r="H811" s="2" t="str">
        <f>_xlfn.XLOOKUP(C811, customers!A:A, customers!G:G, "Not Found")</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10">
        <f>INDEX(products!$A$1:$G$49,MATCH(orders!$D811,products!$A$1:$A$49,0),MATCH(orders!L$1,products!$A$1:$G$1,0))</f>
        <v>2.6849999999999996</v>
      </c>
      <c r="M811" s="10">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_xlfn.XLOOKUP(C812,customers!A:A,customers!B:B,"Not Found")</f>
        <v>Alberta Balsdone</v>
      </c>
      <c r="G812" t="str">
        <f>IF(_xlfn.XLOOKUP(C812, customers!A:A, customers!C:C, "Not Found")=0,"",_xlfn.XLOOKUP(C812, customers!A:A, customers!C:C, "Not Found"))</f>
        <v>abalsdonemi@toplist.cz</v>
      </c>
      <c r="H812" s="2" t="str">
        <f>_xlfn.XLOOKUP(C812, customers!A:A, customers!G:G, "Not Found")</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10">
        <f>INDEX(products!$A$1:$G$49,MATCH(orders!$D812,products!$A$1:$A$49,0),MATCH(orders!L$1,products!$A$1:$G$1,0))</f>
        <v>9.51</v>
      </c>
      <c r="M812" s="10">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_xlfn.XLOOKUP(C813,customers!A:A,customers!B:B,"Not Found")</f>
        <v>Brice Romera</v>
      </c>
      <c r="G813" t="str">
        <f>IF(_xlfn.XLOOKUP(C813, customers!A:A, customers!C:C, "Not Found")=0,"",_xlfn.XLOOKUP(C813, customers!A:A, customers!C:C, "Not Found"))</f>
        <v>bromeramj@list-manage.com</v>
      </c>
      <c r="H813" s="2" t="str">
        <f>_xlfn.XLOOKUP(C813, customers!A:A, customers!G:G, "Not Found")</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10">
        <f>INDEX(products!$A$1:$G$49,MATCH(orders!$D813,products!$A$1:$A$49,0),MATCH(orders!L$1,products!$A$1:$G$1,0))</f>
        <v>11.25</v>
      </c>
      <c r="M813" s="10">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_xlfn.XLOOKUP(C814,customers!A:A,customers!B:B,"Not Found")</f>
        <v>Brice Romera</v>
      </c>
      <c r="G814" t="str">
        <f>IF(_xlfn.XLOOKUP(C814, customers!A:A, customers!C:C, "Not Found")=0,"",_xlfn.XLOOKUP(C814, customers!A:A, customers!C:C, "Not Found"))</f>
        <v>bromeramj@list-manage.com</v>
      </c>
      <c r="H814" s="2" t="str">
        <f>_xlfn.XLOOKUP(C814, customers!A:A, customers!G:G, "Not Found")</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10">
        <f>INDEX(products!$A$1:$G$49,MATCH(orders!$D814,products!$A$1:$A$49,0),MATCH(orders!L$1,products!$A$1:$G$1,0))</f>
        <v>29.784999999999997</v>
      </c>
      <c r="M814" s="10">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_xlfn.XLOOKUP(C815,customers!A:A,customers!B:B,"Not Found")</f>
        <v>Conchita Bryde</v>
      </c>
      <c r="G815" t="str">
        <f>IF(_xlfn.XLOOKUP(C815, customers!A:A, customers!C:C, "Not Found")=0,"",_xlfn.XLOOKUP(C815, customers!A:A, customers!C:C, "Not Found"))</f>
        <v>cbrydeml@tuttocitta.it</v>
      </c>
      <c r="H815" s="2" t="str">
        <f>_xlfn.XLOOKUP(C815, customers!A:A, customers!G:G, "Not Found")</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10">
        <f>INDEX(products!$A$1:$G$49,MATCH(orders!$D815,products!$A$1:$A$49,0),MATCH(orders!L$1,products!$A$1:$G$1,0))</f>
        <v>31.624999999999996</v>
      </c>
      <c r="M815" s="10">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_xlfn.XLOOKUP(C816,customers!A:A,customers!B:B,"Not Found")</f>
        <v>Silvanus Enefer</v>
      </c>
      <c r="G816" t="str">
        <f>IF(_xlfn.XLOOKUP(C816, customers!A:A, customers!C:C, "Not Found")=0,"",_xlfn.XLOOKUP(C816, customers!A:A, customers!C:C, "Not Found"))</f>
        <v>senefermm@blog.com</v>
      </c>
      <c r="H816" s="2" t="str">
        <f>_xlfn.XLOOKUP(C816, customers!A:A, customers!G:G, "Not Found")</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10">
        <f>INDEX(products!$A$1:$G$49,MATCH(orders!$D816,products!$A$1:$A$49,0),MATCH(orders!L$1,products!$A$1:$G$1,0))</f>
        <v>4.4550000000000001</v>
      </c>
      <c r="M816" s="10">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_xlfn.XLOOKUP(C817,customers!A:A,customers!B:B,"Not Found")</f>
        <v>Lenci Haggerstone</v>
      </c>
      <c r="G817" t="str">
        <f>IF(_xlfn.XLOOKUP(C817, customers!A:A, customers!C:C, "Not Found")=0,"",_xlfn.XLOOKUP(C817, customers!A:A, customers!C:C, "Not Found"))</f>
        <v>lhaggerstonemn@independent.co.uk</v>
      </c>
      <c r="H817" s="2" t="str">
        <f>_xlfn.XLOOKUP(C817, customers!A:A, customers!G:G, "Not Found")</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10">
        <f>INDEX(products!$A$1:$G$49,MATCH(orders!$D817,products!$A$1:$A$49,0),MATCH(orders!L$1,products!$A$1:$G$1,0))</f>
        <v>5.97</v>
      </c>
      <c r="M817" s="10">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_xlfn.XLOOKUP(C818,customers!A:A,customers!B:B,"Not Found")</f>
        <v>Marvin Gundry</v>
      </c>
      <c r="G818" t="str">
        <f>IF(_xlfn.XLOOKUP(C818, customers!A:A, customers!C:C, "Not Found")=0,"",_xlfn.XLOOKUP(C818, customers!A:A, customers!C:C, "Not Found"))</f>
        <v>mgundrymo@omniture.com</v>
      </c>
      <c r="H818" s="2" t="str">
        <f>_xlfn.XLOOKUP(C818, customers!A:A, customers!G:G, "Not Found")</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10">
        <f>INDEX(products!$A$1:$G$49,MATCH(orders!$D818,products!$A$1:$A$49,0),MATCH(orders!L$1,products!$A$1:$G$1,0))</f>
        <v>9.51</v>
      </c>
      <c r="M818" s="10">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_xlfn.XLOOKUP(C819,customers!A:A,customers!B:B,"Not Found")</f>
        <v>Bayard Wellan</v>
      </c>
      <c r="G819" t="str">
        <f>IF(_xlfn.XLOOKUP(C819, customers!A:A, customers!C:C, "Not Found")=0,"",_xlfn.XLOOKUP(C819, customers!A:A, customers!C:C, "Not Found"))</f>
        <v>bwellanmp@cafepress.com</v>
      </c>
      <c r="H819" s="2" t="str">
        <f>_xlfn.XLOOKUP(C819, customers!A:A, customers!G:G, "Not Found")</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10">
        <f>INDEX(products!$A$1:$G$49,MATCH(orders!$D819,products!$A$1:$A$49,0),MATCH(orders!L$1,products!$A$1:$G$1,0))</f>
        <v>7.77</v>
      </c>
      <c r="M819" s="10">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_xlfn.XLOOKUP(C820,customers!A:A,customers!B:B,"Not Found")</f>
        <v>Allis Wilmore</v>
      </c>
      <c r="G820" t="str">
        <f>IF(_xlfn.XLOOKUP(C820, customers!A:A, customers!C:C, "Not Found")=0,"",_xlfn.XLOOKUP(C820, customers!A:A, customers!C:C, "Not Found"))</f>
        <v/>
      </c>
      <c r="H820" s="2" t="str">
        <f>_xlfn.XLOOKUP(C820, customers!A:A, customers!G:G, "Not Found")</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10">
        <f>INDEX(products!$A$1:$G$49,MATCH(orders!$D820,products!$A$1:$A$49,0),MATCH(orders!L$1,products!$A$1:$G$1,0))</f>
        <v>15.85</v>
      </c>
      <c r="M820" s="10">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_xlfn.XLOOKUP(C821,customers!A:A,customers!B:B,"Not Found")</f>
        <v>Caddric Atcheson</v>
      </c>
      <c r="G821" t="str">
        <f>IF(_xlfn.XLOOKUP(C821, customers!A:A, customers!C:C, "Not Found")=0,"",_xlfn.XLOOKUP(C821, customers!A:A, customers!C:C, "Not Found"))</f>
        <v>catchesonmr@xinhuanet.com</v>
      </c>
      <c r="H821" s="2" t="str">
        <f>_xlfn.XLOOKUP(C821, customers!A:A, customers!G:G, "Not Found")</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10">
        <f>INDEX(products!$A$1:$G$49,MATCH(orders!$D821,products!$A$1:$A$49,0),MATCH(orders!L$1,products!$A$1:$G$1,0))</f>
        <v>4.7549999999999999</v>
      </c>
      <c r="M821" s="10">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_xlfn.XLOOKUP(C822,customers!A:A,customers!B:B,"Not Found")</f>
        <v>Eustace Stenton</v>
      </c>
      <c r="G822" t="str">
        <f>IF(_xlfn.XLOOKUP(C822, customers!A:A, customers!C:C, "Not Found")=0,"",_xlfn.XLOOKUP(C822, customers!A:A, customers!C:C, "Not Found"))</f>
        <v>estentonms@google.it</v>
      </c>
      <c r="H822" s="2" t="str">
        <f>_xlfn.XLOOKUP(C822, customers!A:A, customers!G:G, "Not Found")</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10">
        <f>INDEX(products!$A$1:$G$49,MATCH(orders!$D822,products!$A$1:$A$49,0),MATCH(orders!L$1,products!$A$1:$G$1,0))</f>
        <v>13.75</v>
      </c>
      <c r="M822" s="10">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_xlfn.XLOOKUP(C823,customers!A:A,customers!B:B,"Not Found")</f>
        <v>Ericka Tripp</v>
      </c>
      <c r="G823" t="str">
        <f>IF(_xlfn.XLOOKUP(C823, customers!A:A, customers!C:C, "Not Found")=0,"",_xlfn.XLOOKUP(C823, customers!A:A, customers!C:C, "Not Found"))</f>
        <v>etrippmt@wp.com</v>
      </c>
      <c r="H823" s="2" t="str">
        <f>_xlfn.XLOOKUP(C823, customers!A:A, customers!G:G, "Not Found")</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10">
        <f>INDEX(products!$A$1:$G$49,MATCH(orders!$D823,products!$A$1:$A$49,0),MATCH(orders!L$1,products!$A$1:$G$1,0))</f>
        <v>5.3699999999999992</v>
      </c>
      <c r="M823" s="10">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_xlfn.XLOOKUP(C824,customers!A:A,customers!B:B,"Not Found")</f>
        <v>Lyndsey MacManus</v>
      </c>
      <c r="G824" t="str">
        <f>IF(_xlfn.XLOOKUP(C824, customers!A:A, customers!C:C, "Not Found")=0,"",_xlfn.XLOOKUP(C824, customers!A:A, customers!C:C, "Not Found"))</f>
        <v>lmacmanusmu@imdb.com</v>
      </c>
      <c r="H824" s="2" t="str">
        <f>_xlfn.XLOOKUP(C824, customers!A:A, customers!G:G, "Not Found")</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10">
        <f>INDEX(products!$A$1:$G$49,MATCH(orders!$D824,products!$A$1:$A$49,0),MATCH(orders!L$1,products!$A$1:$G$1,0))</f>
        <v>34.154999999999994</v>
      </c>
      <c r="M824" s="10">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_xlfn.XLOOKUP(C825,customers!A:A,customers!B:B,"Not Found")</f>
        <v>Tess Benediktovich</v>
      </c>
      <c r="G825" t="str">
        <f>IF(_xlfn.XLOOKUP(C825, customers!A:A, customers!C:C, "Not Found")=0,"",_xlfn.XLOOKUP(C825, customers!A:A, customers!C:C, "Not Found"))</f>
        <v>tbenediktovichmv@ebay.com</v>
      </c>
      <c r="H825" s="2" t="str">
        <f>_xlfn.XLOOKUP(C825, customers!A:A, customers!G:G, "Not Found")</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10">
        <f>INDEX(products!$A$1:$G$49,MATCH(orders!$D825,products!$A$1:$A$49,0),MATCH(orders!L$1,products!$A$1:$G$1,0))</f>
        <v>15.85</v>
      </c>
      <c r="M825" s="10">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_xlfn.XLOOKUP(C826,customers!A:A,customers!B:B,"Not Found")</f>
        <v>Correy Bourner</v>
      </c>
      <c r="G826" t="str">
        <f>IF(_xlfn.XLOOKUP(C826, customers!A:A, customers!C:C, "Not Found")=0,"",_xlfn.XLOOKUP(C826, customers!A:A, customers!C:C, "Not Found"))</f>
        <v>cbournermw@chronoengine.com</v>
      </c>
      <c r="H826" s="2" t="str">
        <f>_xlfn.XLOOKUP(C826, customers!A:A, customers!G:G, "Not Found")</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10">
        <f>INDEX(products!$A$1:$G$49,MATCH(orders!$D826,products!$A$1:$A$49,0),MATCH(orders!L$1,products!$A$1:$G$1,0))</f>
        <v>3.375</v>
      </c>
      <c r="M826" s="10">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_xlfn.XLOOKUP(C827,customers!A:A,customers!B:B,"Not Found")</f>
        <v>Odelia Skerme</v>
      </c>
      <c r="G827" t="str">
        <f>IF(_xlfn.XLOOKUP(C827, customers!A:A, customers!C:C, "Not Found")=0,"",_xlfn.XLOOKUP(C827, customers!A:A, customers!C:C, "Not Found"))</f>
        <v>oskermen3@hatena.ne.jp</v>
      </c>
      <c r="H827" s="2" t="str">
        <f>_xlfn.XLOOKUP(C827, customers!A:A, customers!G:G, "Not Found")</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10">
        <f>INDEX(products!$A$1:$G$49,MATCH(orders!$D827,products!$A$1:$A$49,0),MATCH(orders!L$1,products!$A$1:$G$1,0))</f>
        <v>9.9499999999999993</v>
      </c>
      <c r="M827" s="10">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_xlfn.XLOOKUP(C828,customers!A:A,customers!B:B,"Not Found")</f>
        <v>Kandy Heddan</v>
      </c>
      <c r="G828" t="str">
        <f>IF(_xlfn.XLOOKUP(C828, customers!A:A, customers!C:C, "Not Found")=0,"",_xlfn.XLOOKUP(C828, customers!A:A, customers!C:C, "Not Found"))</f>
        <v>kheddanmy@icq.com</v>
      </c>
      <c r="H828" s="2" t="str">
        <f>_xlfn.XLOOKUP(C828, customers!A:A, customers!G:G, "Not Found")</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10">
        <f>INDEX(products!$A$1:$G$49,MATCH(orders!$D828,products!$A$1:$A$49,0),MATCH(orders!L$1,products!$A$1:$G$1,0))</f>
        <v>8.25</v>
      </c>
      <c r="M828" s="10">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_xlfn.XLOOKUP(C829,customers!A:A,customers!B:B,"Not Found")</f>
        <v>Ibby Charters</v>
      </c>
      <c r="G829" t="str">
        <f>IF(_xlfn.XLOOKUP(C829, customers!A:A, customers!C:C, "Not Found")=0,"",_xlfn.XLOOKUP(C829, customers!A:A, customers!C:C, "Not Found"))</f>
        <v>ichartersmz@abc.net.au</v>
      </c>
      <c r="H829" s="2" t="str">
        <f>_xlfn.XLOOKUP(C829, customers!A:A, customers!G:G, "Not Found")</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10">
        <f>INDEX(products!$A$1:$G$49,MATCH(orders!$D829,products!$A$1:$A$49,0),MATCH(orders!L$1,products!$A$1:$G$1,0))</f>
        <v>4.125</v>
      </c>
      <c r="M829" s="10">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_xlfn.XLOOKUP(C830,customers!A:A,customers!B:B,"Not Found")</f>
        <v>Adora Roubert</v>
      </c>
      <c r="G830" t="str">
        <f>IF(_xlfn.XLOOKUP(C830, customers!A:A, customers!C:C, "Not Found")=0,"",_xlfn.XLOOKUP(C830, customers!A:A, customers!C:C, "Not Found"))</f>
        <v>aroubertn0@tmall.com</v>
      </c>
      <c r="H830" s="2" t="str">
        <f>_xlfn.XLOOKUP(C830, customers!A:A, customers!G:G, "Not Found")</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10">
        <f>INDEX(products!$A$1:$G$49,MATCH(orders!$D830,products!$A$1:$A$49,0),MATCH(orders!L$1,products!$A$1:$G$1,0))</f>
        <v>22.884999999999998</v>
      </c>
      <c r="M830" s="10">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_xlfn.XLOOKUP(C831,customers!A:A,customers!B:B,"Not Found")</f>
        <v>Hillel Mairs</v>
      </c>
      <c r="G831" t="str">
        <f>IF(_xlfn.XLOOKUP(C831, customers!A:A, customers!C:C, "Not Found")=0,"",_xlfn.XLOOKUP(C831, customers!A:A, customers!C:C, "Not Found"))</f>
        <v>hmairsn1@so-net.ne.jp</v>
      </c>
      <c r="H831" s="2" t="str">
        <f>_xlfn.XLOOKUP(C831, customers!A:A, customers!G:G, "Not Found")</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10">
        <f>INDEX(products!$A$1:$G$49,MATCH(orders!$D831,products!$A$1:$A$49,0),MATCH(orders!L$1,products!$A$1:$G$1,0))</f>
        <v>2.9849999999999999</v>
      </c>
      <c r="M831" s="10">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_xlfn.XLOOKUP(C832,customers!A:A,customers!B:B,"Not Found")</f>
        <v>Helaina Rainforth</v>
      </c>
      <c r="G832" t="str">
        <f>IF(_xlfn.XLOOKUP(C832, customers!A:A, customers!C:C, "Not Found")=0,"",_xlfn.XLOOKUP(C832, customers!A:A, customers!C:C, "Not Found"))</f>
        <v>hrainforthn2@blog.com</v>
      </c>
      <c r="H832" s="2" t="str">
        <f>_xlfn.XLOOKUP(C832, customers!A:A, customers!G:G, "Not Found")</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10">
        <f>INDEX(products!$A$1:$G$49,MATCH(orders!$D832,products!$A$1:$A$49,0),MATCH(orders!L$1,products!$A$1:$G$1,0))</f>
        <v>13.75</v>
      </c>
      <c r="M832" s="10">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_xlfn.XLOOKUP(C833,customers!A:A,customers!B:B,"Not Found")</f>
        <v>Helaina Rainforth</v>
      </c>
      <c r="G833" t="str">
        <f>IF(_xlfn.XLOOKUP(C833, customers!A:A, customers!C:C, "Not Found")=0,"",_xlfn.XLOOKUP(C833, customers!A:A, customers!C:C, "Not Found"))</f>
        <v>hrainforthn2@blog.com</v>
      </c>
      <c r="H833" s="2" t="str">
        <f>_xlfn.XLOOKUP(C833, customers!A:A, customers!G:G, "Not Found")</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10">
        <f>INDEX(products!$A$1:$G$49,MATCH(orders!$D833,products!$A$1:$A$49,0),MATCH(orders!L$1,products!$A$1:$G$1,0))</f>
        <v>2.9849999999999999</v>
      </c>
      <c r="M833" s="10">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_xlfn.XLOOKUP(C834,customers!A:A,customers!B:B,"Not Found")</f>
        <v>Isac Jesper</v>
      </c>
      <c r="G834" t="str">
        <f>IF(_xlfn.XLOOKUP(C834, customers!A:A, customers!C:C, "Not Found")=0,"",_xlfn.XLOOKUP(C834, customers!A:A, customers!C:C, "Not Found"))</f>
        <v>ijespern4@theglobeandmail.com</v>
      </c>
      <c r="H834" s="2" t="str">
        <f>_xlfn.XLOOKUP(C834, customers!A:A, customers!G:G, "Not Found")</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10">
        <f>INDEX(products!$A$1:$G$49,MATCH(orders!$D834,products!$A$1:$A$49,0),MATCH(orders!L$1,products!$A$1:$G$1,0))</f>
        <v>9.9499999999999993</v>
      </c>
      <c r="M834" s="10">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_xlfn.XLOOKUP(C835,customers!A:A,customers!B:B,"Not Found")</f>
        <v>Lenette Dwerryhouse</v>
      </c>
      <c r="G835" t="str">
        <f>IF(_xlfn.XLOOKUP(C835, customers!A:A, customers!C:C, "Not Found")=0,"",_xlfn.XLOOKUP(C835, customers!A:A, customers!C:C, "Not Found"))</f>
        <v>ldwerryhousen5@gravatar.com</v>
      </c>
      <c r="H835" s="2" t="str">
        <f>_xlfn.XLOOKUP(C835, customers!A:A, customers!G:G, "Not Found")</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10">
        <f>INDEX(products!$A$1:$G$49,MATCH(orders!$D835,products!$A$1:$A$49,0),MATCH(orders!L$1,products!$A$1:$G$1,0))</f>
        <v>20.584999999999997</v>
      </c>
      <c r="M835" s="10">
        <f t="shared" ref="M835:M898" si="39">L835*E835</f>
        <v>82.339999999999989</v>
      </c>
      <c r="N835" t="str">
        <f t="shared" ref="N835:N898" si="40">IF(I835="Rob","Robusta", IF(I835 = "Exc","Excelsa", IF(I835="Ara","Arabica", IF(I835="Lib","Liberica",""))))</f>
        <v>Robusta</v>
      </c>
      <c r="O835" t="str">
        <f t="shared" ref="O835:O898" si="41">IF(J835="M","Medium", IF(J835 ="L","Light",IF(J835="D","Dark","")))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_xlfn.XLOOKUP(C836,customers!A:A,customers!B:B,"Not Found")</f>
        <v>Nadeen Broomer</v>
      </c>
      <c r="G836" t="str">
        <f>IF(_xlfn.XLOOKUP(C836, customers!A:A, customers!C:C, "Not Found")=0,"",_xlfn.XLOOKUP(C836, customers!A:A, customers!C:C, "Not Found"))</f>
        <v>nbroomern6@examiner.com</v>
      </c>
      <c r="H836" s="2" t="str">
        <f>_xlfn.XLOOKUP(C836, customers!A:A, customers!G:G, "Not Found")</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10">
        <f>INDEX(products!$A$1:$G$49,MATCH(orders!$D836,products!$A$1:$A$49,0),MATCH(orders!L$1,products!$A$1:$G$1,0))</f>
        <v>22.884999999999998</v>
      </c>
      <c r="M836" s="10">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_xlfn.XLOOKUP(C837,customers!A:A,customers!B:B,"Not Found")</f>
        <v>Konstantine Thoumasson</v>
      </c>
      <c r="G837" t="str">
        <f>IF(_xlfn.XLOOKUP(C837, customers!A:A, customers!C:C, "Not Found")=0,"",_xlfn.XLOOKUP(C837, customers!A:A, customers!C:C, "Not Found"))</f>
        <v>kthoumassonn7@bloglovin.com</v>
      </c>
      <c r="H837" s="2" t="str">
        <f>_xlfn.XLOOKUP(C837, customers!A:A, customers!G:G, "Not Found")</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10">
        <f>INDEX(products!$A$1:$G$49,MATCH(orders!$D837,products!$A$1:$A$49,0),MATCH(orders!L$1,products!$A$1:$G$1,0))</f>
        <v>8.91</v>
      </c>
      <c r="M837" s="10">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_xlfn.XLOOKUP(C838,customers!A:A,customers!B:B,"Not Found")</f>
        <v>Frans Habbergham</v>
      </c>
      <c r="G838" t="str">
        <f>IF(_xlfn.XLOOKUP(C838, customers!A:A, customers!C:C, "Not Found")=0,"",_xlfn.XLOOKUP(C838, customers!A:A, customers!C:C, "Not Found"))</f>
        <v>fhabberghamn8@discovery.com</v>
      </c>
      <c r="H838" s="2" t="str">
        <f>_xlfn.XLOOKUP(C838, customers!A:A, customers!G:G, "Not Found")</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10">
        <f>INDEX(products!$A$1:$G$49,MATCH(orders!$D838,products!$A$1:$A$49,0),MATCH(orders!L$1,products!$A$1:$G$1,0))</f>
        <v>2.9849999999999999</v>
      </c>
      <c r="M838" s="10">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_xlfn.XLOOKUP(C839,customers!A:A,customers!B:B,"Not Found")</f>
        <v>Allis Wilmore</v>
      </c>
      <c r="G839" t="str">
        <f>IF(_xlfn.XLOOKUP(C839, customers!A:A, customers!C:C, "Not Found")=0,"",_xlfn.XLOOKUP(C839, customers!A:A, customers!C:C, "Not Found"))</f>
        <v/>
      </c>
      <c r="H839" s="2" t="str">
        <f>_xlfn.XLOOKUP(C839, customers!A:A, customers!G:G, "Not Found")</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10">
        <f>INDEX(products!$A$1:$G$49,MATCH(orders!$D839,products!$A$1:$A$49,0),MATCH(orders!L$1,products!$A$1:$G$1,0))</f>
        <v>33.464999999999996</v>
      </c>
      <c r="M839" s="10">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_xlfn.XLOOKUP(C840,customers!A:A,customers!B:B,"Not Found")</f>
        <v>Romain Avrashin</v>
      </c>
      <c r="G840" t="str">
        <f>IF(_xlfn.XLOOKUP(C840, customers!A:A, customers!C:C, "Not Found")=0,"",_xlfn.XLOOKUP(C840, customers!A:A, customers!C:C, "Not Found"))</f>
        <v>ravrashinna@tamu.edu</v>
      </c>
      <c r="H840" s="2" t="str">
        <f>_xlfn.XLOOKUP(C840, customers!A:A, customers!G:G, "Not Found")</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10">
        <f>INDEX(products!$A$1:$G$49,MATCH(orders!$D840,products!$A$1:$A$49,0),MATCH(orders!L$1,products!$A$1:$G$1,0))</f>
        <v>22.884999999999998</v>
      </c>
      <c r="M840" s="10">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_xlfn.XLOOKUP(C841,customers!A:A,customers!B:B,"Not Found")</f>
        <v>Miran Doidge</v>
      </c>
      <c r="G841" t="str">
        <f>IF(_xlfn.XLOOKUP(C841, customers!A:A, customers!C:C, "Not Found")=0,"",_xlfn.XLOOKUP(C841, customers!A:A, customers!C:C, "Not Found"))</f>
        <v>mdoidgenb@etsy.com</v>
      </c>
      <c r="H841" s="2" t="str">
        <f>_xlfn.XLOOKUP(C841, customers!A:A, customers!G:G, "Not Found")</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10">
        <f>INDEX(products!$A$1:$G$49,MATCH(orders!$D841,products!$A$1:$A$49,0),MATCH(orders!L$1,products!$A$1:$G$1,0))</f>
        <v>8.25</v>
      </c>
      <c r="M841" s="10">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_xlfn.XLOOKUP(C842,customers!A:A,customers!B:B,"Not Found")</f>
        <v>Janeva Edinboro</v>
      </c>
      <c r="G842" t="str">
        <f>IF(_xlfn.XLOOKUP(C842, customers!A:A, customers!C:C, "Not Found")=0,"",_xlfn.XLOOKUP(C842, customers!A:A, customers!C:C, "Not Found"))</f>
        <v>jedinboronc@reverbnation.com</v>
      </c>
      <c r="H842" s="2" t="str">
        <f>_xlfn.XLOOKUP(C842, customers!A:A, customers!G:G, "Not Found")</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10">
        <f>INDEX(products!$A$1:$G$49,MATCH(orders!$D842,products!$A$1:$A$49,0),MATCH(orders!L$1,products!$A$1:$G$1,0))</f>
        <v>7.169999999999999</v>
      </c>
      <c r="M842" s="10">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_xlfn.XLOOKUP(C843,customers!A:A,customers!B:B,"Not Found")</f>
        <v>Trumaine Tewelson</v>
      </c>
      <c r="G843" t="str">
        <f>IF(_xlfn.XLOOKUP(C843, customers!A:A, customers!C:C, "Not Found")=0,"",_xlfn.XLOOKUP(C843, customers!A:A, customers!C:C, "Not Found"))</f>
        <v>ttewelsonnd@cdbaby.com</v>
      </c>
      <c r="H843" s="2" t="str">
        <f>_xlfn.XLOOKUP(C843, customers!A:A, customers!G:G, "Not Found")</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10">
        <f>INDEX(products!$A$1:$G$49,MATCH(orders!$D843,products!$A$1:$A$49,0),MATCH(orders!L$1,products!$A$1:$G$1,0))</f>
        <v>4.3650000000000002</v>
      </c>
      <c r="M843" s="10">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_xlfn.XLOOKUP(C844,customers!A:A,customers!B:B,"Not Found")</f>
        <v>Odelia Skerme</v>
      </c>
      <c r="G844" t="str">
        <f>IF(_xlfn.XLOOKUP(C844, customers!A:A, customers!C:C, "Not Found")=0,"",_xlfn.XLOOKUP(C844, customers!A:A, customers!C:C, "Not Found"))</f>
        <v>oskermen3@hatena.ne.jp</v>
      </c>
      <c r="H844" s="2" t="str">
        <f>_xlfn.XLOOKUP(C844, customers!A:A, customers!G:G, "Not Found")</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10">
        <f>INDEX(products!$A$1:$G$49,MATCH(orders!$D844,products!$A$1:$A$49,0),MATCH(orders!L$1,products!$A$1:$G$1,0))</f>
        <v>4.125</v>
      </c>
      <c r="M844" s="10">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_xlfn.XLOOKUP(C845,customers!A:A,customers!B:B,"Not Found")</f>
        <v>De Drewitt</v>
      </c>
      <c r="G845" t="str">
        <f>IF(_xlfn.XLOOKUP(C845, customers!A:A, customers!C:C, "Not Found")=0,"",_xlfn.XLOOKUP(C845, customers!A:A, customers!C:C, "Not Found"))</f>
        <v>ddrewittnf@mapquest.com</v>
      </c>
      <c r="H845" s="2" t="str">
        <f>_xlfn.XLOOKUP(C845, customers!A:A, customers!G:G, "Not Found")</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10">
        <f>INDEX(products!$A$1:$G$49,MATCH(orders!$D845,products!$A$1:$A$49,0),MATCH(orders!L$1,products!$A$1:$G$1,0))</f>
        <v>4.125</v>
      </c>
      <c r="M845" s="10">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_xlfn.XLOOKUP(C846,customers!A:A,customers!B:B,"Not Found")</f>
        <v>Adelheid Gladhill</v>
      </c>
      <c r="G846" t="str">
        <f>IF(_xlfn.XLOOKUP(C846, customers!A:A, customers!C:C, "Not Found")=0,"",_xlfn.XLOOKUP(C846, customers!A:A, customers!C:C, "Not Found"))</f>
        <v>agladhillng@stanford.edu</v>
      </c>
      <c r="H846" s="2" t="str">
        <f>_xlfn.XLOOKUP(C846, customers!A:A, customers!G:G, "Not Found")</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10">
        <f>INDEX(products!$A$1:$G$49,MATCH(orders!$D846,products!$A$1:$A$49,0),MATCH(orders!L$1,products!$A$1:$G$1,0))</f>
        <v>5.97</v>
      </c>
      <c r="M846" s="10">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_xlfn.XLOOKUP(C847,customers!A:A,customers!B:B,"Not Found")</f>
        <v>Murielle Lorinez</v>
      </c>
      <c r="G847" t="str">
        <f>IF(_xlfn.XLOOKUP(C847, customers!A:A, customers!C:C, "Not Found")=0,"",_xlfn.XLOOKUP(C847, customers!A:A, customers!C:C, "Not Found"))</f>
        <v>mlorineznh@whitehouse.gov</v>
      </c>
      <c r="H847" s="2" t="str">
        <f>_xlfn.XLOOKUP(C847, customers!A:A, customers!G:G, "Not Found")</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10">
        <f>INDEX(products!$A$1:$G$49,MATCH(orders!$D847,products!$A$1:$A$49,0),MATCH(orders!L$1,products!$A$1:$G$1,0))</f>
        <v>27.945</v>
      </c>
      <c r="M847" s="10">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_xlfn.XLOOKUP(C848,customers!A:A,customers!B:B,"Not Found")</f>
        <v>Edin Mathe</v>
      </c>
      <c r="G848" t="str">
        <f>IF(_xlfn.XLOOKUP(C848, customers!A:A, customers!C:C, "Not Found")=0,"",_xlfn.XLOOKUP(C848, customers!A:A, customers!C:C, "Not Found"))</f>
        <v/>
      </c>
      <c r="H848" s="2" t="str">
        <f>_xlfn.XLOOKUP(C848, customers!A:A, customers!G:G, "Not Found")</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10">
        <f>INDEX(products!$A$1:$G$49,MATCH(orders!$D848,products!$A$1:$A$49,0),MATCH(orders!L$1,products!$A$1:$G$1,0))</f>
        <v>25.874999999999996</v>
      </c>
      <c r="M848" s="10">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_xlfn.XLOOKUP(C849,customers!A:A,customers!B:B,"Not Found")</f>
        <v>Mordy Van Der Vlies</v>
      </c>
      <c r="G849" t="str">
        <f>IF(_xlfn.XLOOKUP(C849, customers!A:A, customers!C:C, "Not Found")=0,"",_xlfn.XLOOKUP(C849, customers!A:A, customers!C:C, "Not Found"))</f>
        <v>mvannj@wikipedia.org</v>
      </c>
      <c r="H849" s="2" t="str">
        <f>_xlfn.XLOOKUP(C849, customers!A:A, customers!G:G, "Not Found")</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10">
        <f>INDEX(products!$A$1:$G$49,MATCH(orders!$D849,products!$A$1:$A$49,0),MATCH(orders!L$1,products!$A$1:$G$1,0))</f>
        <v>2.9849999999999999</v>
      </c>
      <c r="M849" s="10">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_xlfn.XLOOKUP(C850,customers!A:A,customers!B:B,"Not Found")</f>
        <v>Spencer Wastell</v>
      </c>
      <c r="G850" t="str">
        <f>IF(_xlfn.XLOOKUP(C850, customers!A:A, customers!C:C, "Not Found")=0,"",_xlfn.XLOOKUP(C850, customers!A:A, customers!C:C, "Not Found"))</f>
        <v/>
      </c>
      <c r="H850" s="2" t="str">
        <f>_xlfn.XLOOKUP(C850, customers!A:A, customers!G:G, "Not Found")</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10">
        <f>INDEX(products!$A$1:$G$49,MATCH(orders!$D850,products!$A$1:$A$49,0),MATCH(orders!L$1,products!$A$1:$G$1,0))</f>
        <v>8.91</v>
      </c>
      <c r="M850" s="10">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_xlfn.XLOOKUP(C851,customers!A:A,customers!B:B,"Not Found")</f>
        <v>Jemimah Ethelston</v>
      </c>
      <c r="G851" t="str">
        <f>IF(_xlfn.XLOOKUP(C851, customers!A:A, customers!C:C, "Not Found")=0,"",_xlfn.XLOOKUP(C851, customers!A:A, customers!C:C, "Not Found"))</f>
        <v>jethelstonnl@creativecommons.org</v>
      </c>
      <c r="H851" s="2" t="str">
        <f>_xlfn.XLOOKUP(C851, customers!A:A, customers!G:G, "Not Found")</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10">
        <f>INDEX(products!$A$1:$G$49,MATCH(orders!$D851,products!$A$1:$A$49,0),MATCH(orders!L$1,products!$A$1:$G$1,0))</f>
        <v>3.8849999999999998</v>
      </c>
      <c r="M851" s="10">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_xlfn.XLOOKUP(C852,customers!A:A,customers!B:B,"Not Found")</f>
        <v>Jemimah Ethelston</v>
      </c>
      <c r="G852" t="str">
        <f>IF(_xlfn.XLOOKUP(C852, customers!A:A, customers!C:C, "Not Found")=0,"",_xlfn.XLOOKUP(C852, customers!A:A, customers!C:C, "Not Found"))</f>
        <v>jethelstonnl@creativecommons.org</v>
      </c>
      <c r="H852" s="2" t="str">
        <f>_xlfn.XLOOKUP(C852, customers!A:A, customers!G:G, "Not Found")</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10">
        <f>INDEX(products!$A$1:$G$49,MATCH(orders!$D852,products!$A$1:$A$49,0),MATCH(orders!L$1,products!$A$1:$G$1,0))</f>
        <v>3.375</v>
      </c>
      <c r="M852" s="10">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_xlfn.XLOOKUP(C853,customers!A:A,customers!B:B,"Not Found")</f>
        <v>Perice Eberz</v>
      </c>
      <c r="G853" t="str">
        <f>IF(_xlfn.XLOOKUP(C853, customers!A:A, customers!C:C, "Not Found")=0,"",_xlfn.XLOOKUP(C853, customers!A:A, customers!C:C, "Not Found"))</f>
        <v>peberznn@woothemes.com</v>
      </c>
      <c r="H853" s="2" t="str">
        <f>_xlfn.XLOOKUP(C853, customers!A:A, customers!G:G, "Not Found")</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10">
        <f>INDEX(products!$A$1:$G$49,MATCH(orders!$D853,products!$A$1:$A$49,0),MATCH(orders!L$1,products!$A$1:$G$1,0))</f>
        <v>7.77</v>
      </c>
      <c r="M853" s="10">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_xlfn.XLOOKUP(C854,customers!A:A,customers!B:B,"Not Found")</f>
        <v>Bear Gaish</v>
      </c>
      <c r="G854" t="str">
        <f>IF(_xlfn.XLOOKUP(C854, customers!A:A, customers!C:C, "Not Found")=0,"",_xlfn.XLOOKUP(C854, customers!A:A, customers!C:C, "Not Found"))</f>
        <v>bgaishno@altervista.org</v>
      </c>
      <c r="H854" s="2" t="str">
        <f>_xlfn.XLOOKUP(C854, customers!A:A, customers!G:G, "Not Found")</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10">
        <f>INDEX(products!$A$1:$G$49,MATCH(orders!$D854,products!$A$1:$A$49,0),MATCH(orders!L$1,products!$A$1:$G$1,0))</f>
        <v>29.784999999999997</v>
      </c>
      <c r="M854" s="10">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_xlfn.XLOOKUP(C855,customers!A:A,customers!B:B,"Not Found")</f>
        <v>Lynnea Danton</v>
      </c>
      <c r="G855" t="str">
        <f>IF(_xlfn.XLOOKUP(C855, customers!A:A, customers!C:C, "Not Found")=0,"",_xlfn.XLOOKUP(C855, customers!A:A, customers!C:C, "Not Found"))</f>
        <v>ldantonnp@miitbeian.gov.cn</v>
      </c>
      <c r="H855" s="2" t="str">
        <f>_xlfn.XLOOKUP(C855, customers!A:A, customers!G:G, "Not Found")</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10">
        <f>INDEX(products!$A$1:$G$49,MATCH(orders!$D855,products!$A$1:$A$49,0),MATCH(orders!L$1,products!$A$1:$G$1,0))</f>
        <v>9.9499999999999993</v>
      </c>
      <c r="M855" s="10">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_xlfn.XLOOKUP(C856,customers!A:A,customers!B:B,"Not Found")</f>
        <v>Skipton Morrall</v>
      </c>
      <c r="G856" t="str">
        <f>IF(_xlfn.XLOOKUP(C856, customers!A:A, customers!C:C, "Not Found")=0,"",_xlfn.XLOOKUP(C856, customers!A:A, customers!C:C, "Not Found"))</f>
        <v>smorrallnq@answers.com</v>
      </c>
      <c r="H856" s="2" t="str">
        <f>_xlfn.XLOOKUP(C856, customers!A:A, customers!G:G, "Not Found")</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10">
        <f>INDEX(products!$A$1:$G$49,MATCH(orders!$D856,products!$A$1:$A$49,0),MATCH(orders!L$1,products!$A$1:$G$1,0))</f>
        <v>7.169999999999999</v>
      </c>
      <c r="M856" s="10">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_xlfn.XLOOKUP(C857,customers!A:A,customers!B:B,"Not Found")</f>
        <v>Devan Crownshaw</v>
      </c>
      <c r="G857" t="str">
        <f>IF(_xlfn.XLOOKUP(C857, customers!A:A, customers!C:C, "Not Found")=0,"",_xlfn.XLOOKUP(C857, customers!A:A, customers!C:C, "Not Found"))</f>
        <v>dcrownshawnr@photobucket.com</v>
      </c>
      <c r="H857" s="2" t="str">
        <f>_xlfn.XLOOKUP(C857, customers!A:A, customers!G:G, "Not Found")</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10">
        <f>INDEX(products!$A$1:$G$49,MATCH(orders!$D857,products!$A$1:$A$49,0),MATCH(orders!L$1,products!$A$1:$G$1,0))</f>
        <v>29.784999999999997</v>
      </c>
      <c r="M857" s="10">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_xlfn.XLOOKUP(C858,customers!A:A,customers!B:B,"Not Found")</f>
        <v>Odelia Skerme</v>
      </c>
      <c r="G858" t="str">
        <f>IF(_xlfn.XLOOKUP(C858, customers!A:A, customers!C:C, "Not Found")=0,"",_xlfn.XLOOKUP(C858, customers!A:A, customers!C:C, "Not Found"))</f>
        <v>oskermen3@hatena.ne.jp</v>
      </c>
      <c r="H858" s="2" t="str">
        <f>_xlfn.XLOOKUP(C858, customers!A:A, customers!G:G, "Not Found")</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10">
        <f>INDEX(products!$A$1:$G$49,MATCH(orders!$D858,products!$A$1:$A$49,0),MATCH(orders!L$1,products!$A$1:$G$1,0))</f>
        <v>4.3650000000000002</v>
      </c>
      <c r="M858" s="10">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_xlfn.XLOOKUP(C859,customers!A:A,customers!B:B,"Not Found")</f>
        <v>Joceline Reddoch</v>
      </c>
      <c r="G859" t="str">
        <f>IF(_xlfn.XLOOKUP(C859, customers!A:A, customers!C:C, "Not Found")=0,"",_xlfn.XLOOKUP(C859, customers!A:A, customers!C:C, "Not Found"))</f>
        <v>jreddochnt@sun.com</v>
      </c>
      <c r="H859" s="2" t="str">
        <f>_xlfn.XLOOKUP(C859, customers!A:A, customers!G:G, "Not Found")</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10">
        <f>INDEX(products!$A$1:$G$49,MATCH(orders!$D859,products!$A$1:$A$49,0),MATCH(orders!L$1,products!$A$1:$G$1,0))</f>
        <v>27.484999999999996</v>
      </c>
      <c r="M859" s="10">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_xlfn.XLOOKUP(C860,customers!A:A,customers!B:B,"Not Found")</f>
        <v>Shelley Titley</v>
      </c>
      <c r="G860" t="str">
        <f>IF(_xlfn.XLOOKUP(C860, customers!A:A, customers!C:C, "Not Found")=0,"",_xlfn.XLOOKUP(C860, customers!A:A, customers!C:C, "Not Found"))</f>
        <v>stitleynu@whitehouse.gov</v>
      </c>
      <c r="H860" s="2" t="str">
        <f>_xlfn.XLOOKUP(C860, customers!A:A, customers!G:G, "Not Found")</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10">
        <f>INDEX(products!$A$1:$G$49,MATCH(orders!$D860,products!$A$1:$A$49,0),MATCH(orders!L$1,products!$A$1:$G$1,0))</f>
        <v>8.73</v>
      </c>
      <c r="M860" s="10">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_xlfn.XLOOKUP(C861,customers!A:A,customers!B:B,"Not Found")</f>
        <v>Redd Simao</v>
      </c>
      <c r="G861" t="str">
        <f>IF(_xlfn.XLOOKUP(C861, customers!A:A, customers!C:C, "Not Found")=0,"",_xlfn.XLOOKUP(C861, customers!A:A, customers!C:C, "Not Found"))</f>
        <v>rsimaonv@simplemachines.org</v>
      </c>
      <c r="H861" s="2" t="str">
        <f>_xlfn.XLOOKUP(C861, customers!A:A, customers!G:G, "Not Found")</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10">
        <f>INDEX(products!$A$1:$G$49,MATCH(orders!$D861,products!$A$1:$A$49,0),MATCH(orders!L$1,products!$A$1:$G$1,0))</f>
        <v>29.784999999999997</v>
      </c>
      <c r="M861" s="10">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_xlfn.XLOOKUP(C862,customers!A:A,customers!B:B,"Not Found")</f>
        <v>Cece Inker</v>
      </c>
      <c r="G862" t="str">
        <f>IF(_xlfn.XLOOKUP(C862, customers!A:A, customers!C:C, "Not Found")=0,"",_xlfn.XLOOKUP(C862, customers!A:A, customers!C:C, "Not Found"))</f>
        <v/>
      </c>
      <c r="H862" s="2" t="str">
        <f>_xlfn.XLOOKUP(C862, customers!A:A, customers!G:G, "Not Found")</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10">
        <f>INDEX(products!$A$1:$G$49,MATCH(orders!$D862,products!$A$1:$A$49,0),MATCH(orders!L$1,products!$A$1:$G$1,0))</f>
        <v>25.874999999999996</v>
      </c>
      <c r="M862" s="10">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_xlfn.XLOOKUP(C863,customers!A:A,customers!B:B,"Not Found")</f>
        <v>Noel Chisholm</v>
      </c>
      <c r="G863" t="str">
        <f>IF(_xlfn.XLOOKUP(C863, customers!A:A, customers!C:C, "Not Found")=0,"",_xlfn.XLOOKUP(C863, customers!A:A, customers!C:C, "Not Found"))</f>
        <v>nchisholmnx@example.com</v>
      </c>
      <c r="H863" s="2" t="str">
        <f>_xlfn.XLOOKUP(C863, customers!A:A, customers!G:G, "Not Found")</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10">
        <f>INDEX(products!$A$1:$G$49,MATCH(orders!$D863,products!$A$1:$A$49,0),MATCH(orders!L$1,products!$A$1:$G$1,0))</f>
        <v>12.95</v>
      </c>
      <c r="M863" s="10">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_xlfn.XLOOKUP(C864,customers!A:A,customers!B:B,"Not Found")</f>
        <v>Grazia Oats</v>
      </c>
      <c r="G864" t="str">
        <f>IF(_xlfn.XLOOKUP(C864, customers!A:A, customers!C:C, "Not Found")=0,"",_xlfn.XLOOKUP(C864, customers!A:A, customers!C:C, "Not Found"))</f>
        <v>goatsny@live.com</v>
      </c>
      <c r="H864" s="2" t="str">
        <f>_xlfn.XLOOKUP(C864, customers!A:A, customers!G:G, "Not Found")</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10">
        <f>INDEX(products!$A$1:$G$49,MATCH(orders!$D864,products!$A$1:$A$49,0),MATCH(orders!L$1,products!$A$1:$G$1,0))</f>
        <v>9.9499999999999993</v>
      </c>
      <c r="M864" s="10">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_xlfn.XLOOKUP(C865,customers!A:A,customers!B:B,"Not Found")</f>
        <v>Meade Birkin</v>
      </c>
      <c r="G865" t="str">
        <f>IF(_xlfn.XLOOKUP(C865, customers!A:A, customers!C:C, "Not Found")=0,"",_xlfn.XLOOKUP(C865, customers!A:A, customers!C:C, "Not Found"))</f>
        <v>mbirkinnz@java.com</v>
      </c>
      <c r="H865" s="2" t="str">
        <f>_xlfn.XLOOKUP(C865, customers!A:A, customers!G:G, "Not Found")</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10">
        <f>INDEX(products!$A$1:$G$49,MATCH(orders!$D865,products!$A$1:$A$49,0),MATCH(orders!L$1,products!$A$1:$G$1,0))</f>
        <v>14.55</v>
      </c>
      <c r="M865" s="10">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_xlfn.XLOOKUP(C866,customers!A:A,customers!B:B,"Not Found")</f>
        <v>Ronda Pyson</v>
      </c>
      <c r="G866" t="str">
        <f>IF(_xlfn.XLOOKUP(C866, customers!A:A, customers!C:C, "Not Found")=0,"",_xlfn.XLOOKUP(C866, customers!A:A, customers!C:C, "Not Found"))</f>
        <v>rpysono0@constantcontact.com</v>
      </c>
      <c r="H866" s="2" t="str">
        <f>_xlfn.XLOOKUP(C866, customers!A:A, customers!G:G, "Not Found")</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10">
        <f>INDEX(products!$A$1:$G$49,MATCH(orders!$D866,products!$A$1:$A$49,0),MATCH(orders!L$1,products!$A$1:$G$1,0))</f>
        <v>3.5849999999999995</v>
      </c>
      <c r="M866" s="10">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_xlfn.XLOOKUP(C867,customers!A:A,customers!B:B,"Not Found")</f>
        <v>Modesty MacConnechie</v>
      </c>
      <c r="G867" t="str">
        <f>IF(_xlfn.XLOOKUP(C867, customers!A:A, customers!C:C, "Not Found")=0,"",_xlfn.XLOOKUP(C867, customers!A:A, customers!C:C, "Not Found"))</f>
        <v>mmacconnechieo9@reuters.com</v>
      </c>
      <c r="H867" s="2" t="str">
        <f>_xlfn.XLOOKUP(C867, customers!A:A, customers!G:G, "Not Found")</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10">
        <f>INDEX(products!$A$1:$G$49,MATCH(orders!$D867,products!$A$1:$A$49,0),MATCH(orders!L$1,products!$A$1:$G$1,0))</f>
        <v>6.75</v>
      </c>
      <c r="M867" s="10">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_xlfn.XLOOKUP(C868,customers!A:A,customers!B:B,"Not Found")</f>
        <v>Rafaela Treacher</v>
      </c>
      <c r="G868" t="str">
        <f>IF(_xlfn.XLOOKUP(C868, customers!A:A, customers!C:C, "Not Found")=0,"",_xlfn.XLOOKUP(C868, customers!A:A, customers!C:C, "Not Found"))</f>
        <v>rtreachero2@usa.gov</v>
      </c>
      <c r="H868" s="2" t="str">
        <f>_xlfn.XLOOKUP(C868, customers!A:A, customers!G:G, "Not Found")</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10">
        <f>INDEX(products!$A$1:$G$49,MATCH(orders!$D868,products!$A$1:$A$49,0),MATCH(orders!L$1,products!$A$1:$G$1,0))</f>
        <v>5.97</v>
      </c>
      <c r="M868" s="10">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_xlfn.XLOOKUP(C869,customers!A:A,customers!B:B,"Not Found")</f>
        <v>Bee Fattorini</v>
      </c>
      <c r="G869" t="str">
        <f>IF(_xlfn.XLOOKUP(C869, customers!A:A, customers!C:C, "Not Found")=0,"",_xlfn.XLOOKUP(C869, customers!A:A, customers!C:C, "Not Found"))</f>
        <v>bfattorinio3@quantcast.com</v>
      </c>
      <c r="H869" s="2" t="str">
        <f>_xlfn.XLOOKUP(C869, customers!A:A, customers!G:G, "Not Found")</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10">
        <f>INDEX(products!$A$1:$G$49,MATCH(orders!$D869,products!$A$1:$A$49,0),MATCH(orders!L$1,products!$A$1:$G$1,0))</f>
        <v>29.784999999999997</v>
      </c>
      <c r="M869" s="10">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_xlfn.XLOOKUP(C870,customers!A:A,customers!B:B,"Not Found")</f>
        <v>Margie Palleske</v>
      </c>
      <c r="G870" t="str">
        <f>IF(_xlfn.XLOOKUP(C870, customers!A:A, customers!C:C, "Not Found")=0,"",_xlfn.XLOOKUP(C870, customers!A:A, customers!C:C, "Not Found"))</f>
        <v>mpalleskeo4@nyu.edu</v>
      </c>
      <c r="H870" s="2" t="str">
        <f>_xlfn.XLOOKUP(C870, customers!A:A, customers!G:G, "Not Found")</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10">
        <f>INDEX(products!$A$1:$G$49,MATCH(orders!$D870,products!$A$1:$A$49,0),MATCH(orders!L$1,products!$A$1:$G$1,0))</f>
        <v>8.25</v>
      </c>
      <c r="M870" s="10">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_xlfn.XLOOKUP(C871,customers!A:A,customers!B:B,"Not Found")</f>
        <v>Alexina Randals</v>
      </c>
      <c r="G871" t="str">
        <f>IF(_xlfn.XLOOKUP(C871, customers!A:A, customers!C:C, "Not Found")=0,"",_xlfn.XLOOKUP(C871, customers!A:A, customers!C:C, "Not Found"))</f>
        <v/>
      </c>
      <c r="H871" s="2" t="str">
        <f>_xlfn.XLOOKUP(C871, customers!A:A, customers!G:G, "Not Found")</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10">
        <f>INDEX(products!$A$1:$G$49,MATCH(orders!$D871,products!$A$1:$A$49,0),MATCH(orders!L$1,products!$A$1:$G$1,0))</f>
        <v>5.97</v>
      </c>
      <c r="M871" s="10">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_xlfn.XLOOKUP(C872,customers!A:A,customers!B:B,"Not Found")</f>
        <v>Filip Antcliffe</v>
      </c>
      <c r="G872" t="str">
        <f>IF(_xlfn.XLOOKUP(C872, customers!A:A, customers!C:C, "Not Found")=0,"",_xlfn.XLOOKUP(C872, customers!A:A, customers!C:C, "Not Found"))</f>
        <v>fantcliffeo6@amazon.co.jp</v>
      </c>
      <c r="H872" s="2" t="str">
        <f>_xlfn.XLOOKUP(C872, customers!A:A, customers!G:G, "Not Found")</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10">
        <f>INDEX(products!$A$1:$G$49,MATCH(orders!$D872,products!$A$1:$A$49,0),MATCH(orders!L$1,products!$A$1:$G$1,0))</f>
        <v>7.29</v>
      </c>
      <c r="M872" s="10">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_xlfn.XLOOKUP(C873,customers!A:A,customers!B:B,"Not Found")</f>
        <v>Peyter Matignon</v>
      </c>
      <c r="G873" t="str">
        <f>IF(_xlfn.XLOOKUP(C873, customers!A:A, customers!C:C, "Not Found")=0,"",_xlfn.XLOOKUP(C873, customers!A:A, customers!C:C, "Not Found"))</f>
        <v>pmatignono7@harvard.edu</v>
      </c>
      <c r="H873" s="2" t="str">
        <f>_xlfn.XLOOKUP(C873, customers!A:A, customers!G:G, "Not Found")</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10">
        <f>INDEX(products!$A$1:$G$49,MATCH(orders!$D873,products!$A$1:$A$49,0),MATCH(orders!L$1,products!$A$1:$G$1,0))</f>
        <v>14.85</v>
      </c>
      <c r="M873" s="10">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_xlfn.XLOOKUP(C874,customers!A:A,customers!B:B,"Not Found")</f>
        <v>Claudie Weond</v>
      </c>
      <c r="G874" t="str">
        <f>IF(_xlfn.XLOOKUP(C874, customers!A:A, customers!C:C, "Not Found")=0,"",_xlfn.XLOOKUP(C874, customers!A:A, customers!C:C, "Not Found"))</f>
        <v>cweondo8@theglobeandmail.com</v>
      </c>
      <c r="H874" s="2" t="str">
        <f>_xlfn.XLOOKUP(C874, customers!A:A, customers!G:G, "Not Found")</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10">
        <f>INDEX(products!$A$1:$G$49,MATCH(orders!$D874,products!$A$1:$A$49,0),MATCH(orders!L$1,products!$A$1:$G$1,0))</f>
        <v>11.25</v>
      </c>
      <c r="M874" s="10">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_xlfn.XLOOKUP(C875,customers!A:A,customers!B:B,"Not Found")</f>
        <v>Modesty MacConnechie</v>
      </c>
      <c r="G875" t="str">
        <f>IF(_xlfn.XLOOKUP(C875, customers!A:A, customers!C:C, "Not Found")=0,"",_xlfn.XLOOKUP(C875, customers!A:A, customers!C:C, "Not Found"))</f>
        <v>mmacconnechieo9@reuters.com</v>
      </c>
      <c r="H875" s="2" t="str">
        <f>_xlfn.XLOOKUP(C875, customers!A:A, customers!G:G, "Not Found")</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10">
        <f>INDEX(products!$A$1:$G$49,MATCH(orders!$D875,products!$A$1:$A$49,0),MATCH(orders!L$1,products!$A$1:$G$1,0))</f>
        <v>2.9849999999999999</v>
      </c>
      <c r="M875" s="10">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_xlfn.XLOOKUP(C876,customers!A:A,customers!B:B,"Not Found")</f>
        <v>Jaquenette Skentelbery</v>
      </c>
      <c r="G876" t="str">
        <f>IF(_xlfn.XLOOKUP(C876, customers!A:A, customers!C:C, "Not Found")=0,"",_xlfn.XLOOKUP(C876, customers!A:A, customers!C:C, "Not Found"))</f>
        <v>jskentelberyoa@paypal.com</v>
      </c>
      <c r="H876" s="2" t="str">
        <f>_xlfn.XLOOKUP(C876, customers!A:A, customers!G:G, "Not Found")</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10">
        <f>INDEX(products!$A$1:$G$49,MATCH(orders!$D876,products!$A$1:$A$49,0),MATCH(orders!L$1,products!$A$1:$G$1,0))</f>
        <v>12.95</v>
      </c>
      <c r="M876" s="10">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_xlfn.XLOOKUP(C877,customers!A:A,customers!B:B,"Not Found")</f>
        <v>Orazio Comber</v>
      </c>
      <c r="G877" t="str">
        <f>IF(_xlfn.XLOOKUP(C877, customers!A:A, customers!C:C, "Not Found")=0,"",_xlfn.XLOOKUP(C877, customers!A:A, customers!C:C, "Not Found"))</f>
        <v>ocomberob@goo.gl</v>
      </c>
      <c r="H877" s="2" t="str">
        <f>_xlfn.XLOOKUP(C877, customers!A:A, customers!G:G, "Not Found")</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10">
        <f>INDEX(products!$A$1:$G$49,MATCH(orders!$D877,products!$A$1:$A$49,0),MATCH(orders!L$1,products!$A$1:$G$1,0))</f>
        <v>8.73</v>
      </c>
      <c r="M877" s="10">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_xlfn.XLOOKUP(C878,customers!A:A,customers!B:B,"Not Found")</f>
        <v>Orazio Comber</v>
      </c>
      <c r="G878" t="str">
        <f>IF(_xlfn.XLOOKUP(C878, customers!A:A, customers!C:C, "Not Found")=0,"",_xlfn.XLOOKUP(C878, customers!A:A, customers!C:C, "Not Found"))</f>
        <v>ocomberob@goo.gl</v>
      </c>
      <c r="H878" s="2" t="str">
        <f>_xlfn.XLOOKUP(C878, customers!A:A, customers!G:G, "Not Found")</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10">
        <f>INDEX(products!$A$1:$G$49,MATCH(orders!$D878,products!$A$1:$A$49,0),MATCH(orders!L$1,products!$A$1:$G$1,0))</f>
        <v>7.77</v>
      </c>
      <c r="M878" s="10">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_xlfn.XLOOKUP(C879,customers!A:A,customers!B:B,"Not Found")</f>
        <v>Zachary Tramel</v>
      </c>
      <c r="G879" t="str">
        <f>IF(_xlfn.XLOOKUP(C879, customers!A:A, customers!C:C, "Not Found")=0,"",_xlfn.XLOOKUP(C879, customers!A:A, customers!C:C, "Not Found"))</f>
        <v>ztramelod@netlog.com</v>
      </c>
      <c r="H879" s="2" t="str">
        <f>_xlfn.XLOOKUP(C879, customers!A:A, customers!G:G, "Not Found")</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10">
        <f>INDEX(products!$A$1:$G$49,MATCH(orders!$D879,products!$A$1:$A$49,0),MATCH(orders!L$1,products!$A$1:$G$1,0))</f>
        <v>9.51</v>
      </c>
      <c r="M879" s="10">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_xlfn.XLOOKUP(C880,customers!A:A,customers!B:B,"Not Found")</f>
        <v>Izaak Primak</v>
      </c>
      <c r="G880" t="str">
        <f>IF(_xlfn.XLOOKUP(C880, customers!A:A, customers!C:C, "Not Found")=0,"",_xlfn.XLOOKUP(C880, customers!A:A, customers!C:C, "Not Found"))</f>
        <v/>
      </c>
      <c r="H880" s="2" t="str">
        <f>_xlfn.XLOOKUP(C880, customers!A:A, customers!G:G, "Not Found")</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10">
        <f>INDEX(products!$A$1:$G$49,MATCH(orders!$D880,products!$A$1:$A$49,0),MATCH(orders!L$1,products!$A$1:$G$1,0))</f>
        <v>27.484999999999996</v>
      </c>
      <c r="M880" s="10">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_xlfn.XLOOKUP(C881,customers!A:A,customers!B:B,"Not Found")</f>
        <v>Brittani Thoresbie</v>
      </c>
      <c r="G881" t="str">
        <f>IF(_xlfn.XLOOKUP(C881, customers!A:A, customers!C:C, "Not Found")=0,"",_xlfn.XLOOKUP(C881, customers!A:A, customers!C:C, "Not Found"))</f>
        <v/>
      </c>
      <c r="H881" s="2" t="str">
        <f>_xlfn.XLOOKUP(C881, customers!A:A, customers!G:G, "Not Found")</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10">
        <f>INDEX(products!$A$1:$G$49,MATCH(orders!$D881,products!$A$1:$A$49,0),MATCH(orders!L$1,products!$A$1:$G$1,0))</f>
        <v>3.645</v>
      </c>
      <c r="M881" s="10">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_xlfn.XLOOKUP(C882,customers!A:A,customers!B:B,"Not Found")</f>
        <v>Constanta Hatfull</v>
      </c>
      <c r="G882" t="str">
        <f>IF(_xlfn.XLOOKUP(C882, customers!A:A, customers!C:C, "Not Found")=0,"",_xlfn.XLOOKUP(C882, customers!A:A, customers!C:C, "Not Found"))</f>
        <v>chatfullog@ebay.com</v>
      </c>
      <c r="H882" s="2" t="str">
        <f>_xlfn.XLOOKUP(C882, customers!A:A, customers!G:G, "Not Found")</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10">
        <f>INDEX(products!$A$1:$G$49,MATCH(orders!$D882,products!$A$1:$A$49,0),MATCH(orders!L$1,products!$A$1:$G$1,0))</f>
        <v>3.5849999999999995</v>
      </c>
      <c r="M882" s="10">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_xlfn.XLOOKUP(C883,customers!A:A,customers!B:B,"Not Found")</f>
        <v>Bobbe Castagneto</v>
      </c>
      <c r="G883" t="str">
        <f>IF(_xlfn.XLOOKUP(C883, customers!A:A, customers!C:C, "Not Found")=0,"",_xlfn.XLOOKUP(C883, customers!A:A, customers!C:C, "Not Found"))</f>
        <v/>
      </c>
      <c r="H883" s="2" t="str">
        <f>_xlfn.XLOOKUP(C883, customers!A:A, customers!G:G, "Not Found")</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10">
        <f>INDEX(products!$A$1:$G$49,MATCH(orders!$D883,products!$A$1:$A$49,0),MATCH(orders!L$1,products!$A$1:$G$1,0))</f>
        <v>3.8849999999999998</v>
      </c>
      <c r="M883" s="10">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_xlfn.XLOOKUP(C884,customers!A:A,customers!B:B,"Not Found")</f>
        <v>Kippie Marrison</v>
      </c>
      <c r="G884" t="str">
        <f>IF(_xlfn.XLOOKUP(C884, customers!A:A, customers!C:C, "Not Found")=0,"",_xlfn.XLOOKUP(C884, customers!A:A, customers!C:C, "Not Found"))</f>
        <v>kmarrisonoq@dropbox.com</v>
      </c>
      <c r="H884" s="2" t="str">
        <f>_xlfn.XLOOKUP(C884, customers!A:A, customers!G:G, "Not Found")</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10">
        <f>INDEX(products!$A$1:$G$49,MATCH(orders!$D884,products!$A$1:$A$49,0),MATCH(orders!L$1,products!$A$1:$G$1,0))</f>
        <v>22.884999999999998</v>
      </c>
      <c r="M884" s="10">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_xlfn.XLOOKUP(C885,customers!A:A,customers!B:B,"Not Found")</f>
        <v>Lindon Agnolo</v>
      </c>
      <c r="G885" t="str">
        <f>IF(_xlfn.XLOOKUP(C885, customers!A:A, customers!C:C, "Not Found")=0,"",_xlfn.XLOOKUP(C885, customers!A:A, customers!C:C, "Not Found"))</f>
        <v>lagnolooj@pinterest.com</v>
      </c>
      <c r="H885" s="2" t="str">
        <f>_xlfn.XLOOKUP(C885, customers!A:A, customers!G:G, "Not Found")</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10">
        <f>INDEX(products!$A$1:$G$49,MATCH(orders!$D885,products!$A$1:$A$49,0),MATCH(orders!L$1,products!$A$1:$G$1,0))</f>
        <v>25.874999999999996</v>
      </c>
      <c r="M885" s="10">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_xlfn.XLOOKUP(C886,customers!A:A,customers!B:B,"Not Found")</f>
        <v>Delainey Kiddy</v>
      </c>
      <c r="G886" t="str">
        <f>IF(_xlfn.XLOOKUP(C886, customers!A:A, customers!C:C, "Not Found")=0,"",_xlfn.XLOOKUP(C886, customers!A:A, customers!C:C, "Not Found"))</f>
        <v>dkiddyok@fda.gov</v>
      </c>
      <c r="H886" s="2" t="str">
        <f>_xlfn.XLOOKUP(C886, customers!A:A, customers!G:G, "Not Found")</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10">
        <f>INDEX(products!$A$1:$G$49,MATCH(orders!$D886,products!$A$1:$A$49,0),MATCH(orders!L$1,products!$A$1:$G$1,0))</f>
        <v>5.3699999999999992</v>
      </c>
      <c r="M886" s="10">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_xlfn.XLOOKUP(C887,customers!A:A,customers!B:B,"Not Found")</f>
        <v>Helli Petroulis</v>
      </c>
      <c r="G887" t="str">
        <f>IF(_xlfn.XLOOKUP(C887, customers!A:A, customers!C:C, "Not Found")=0,"",_xlfn.XLOOKUP(C887, customers!A:A, customers!C:C, "Not Found"))</f>
        <v>hpetroulisol@state.tx.us</v>
      </c>
      <c r="H887" s="2" t="str">
        <f>_xlfn.XLOOKUP(C887, customers!A:A, customers!G:G, "Not Found")</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10">
        <f>INDEX(products!$A$1:$G$49,MATCH(orders!$D887,products!$A$1:$A$49,0),MATCH(orders!L$1,products!$A$1:$G$1,0))</f>
        <v>20.584999999999997</v>
      </c>
      <c r="M887" s="10">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_xlfn.XLOOKUP(C888,customers!A:A,customers!B:B,"Not Found")</f>
        <v>Marty Scholl</v>
      </c>
      <c r="G888" t="str">
        <f>IF(_xlfn.XLOOKUP(C888, customers!A:A, customers!C:C, "Not Found")=0,"",_xlfn.XLOOKUP(C888, customers!A:A, customers!C:C, "Not Found"))</f>
        <v>mschollom@taobao.com</v>
      </c>
      <c r="H888" s="2" t="str">
        <f>_xlfn.XLOOKUP(C888, customers!A:A, customers!G:G, "Not Found")</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10">
        <f>INDEX(products!$A$1:$G$49,MATCH(orders!$D888,products!$A$1:$A$49,0),MATCH(orders!L$1,products!$A$1:$G$1,0))</f>
        <v>8.73</v>
      </c>
      <c r="M888" s="10">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_xlfn.XLOOKUP(C889,customers!A:A,customers!B:B,"Not Found")</f>
        <v>Kienan Ferson</v>
      </c>
      <c r="G889" t="str">
        <f>IF(_xlfn.XLOOKUP(C889, customers!A:A, customers!C:C, "Not Found")=0,"",_xlfn.XLOOKUP(C889, customers!A:A, customers!C:C, "Not Found"))</f>
        <v>kfersonon@g.co</v>
      </c>
      <c r="H889" s="2" t="str">
        <f>_xlfn.XLOOKUP(C889, customers!A:A, customers!G:G, "Not Found")</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10">
        <f>INDEX(products!$A$1:$G$49,MATCH(orders!$D889,products!$A$1:$A$49,0),MATCH(orders!L$1,products!$A$1:$G$1,0))</f>
        <v>4.4550000000000001</v>
      </c>
      <c r="M889" s="10">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_xlfn.XLOOKUP(C890,customers!A:A,customers!B:B,"Not Found")</f>
        <v>Blake Kelloway</v>
      </c>
      <c r="G890" t="str">
        <f>IF(_xlfn.XLOOKUP(C890, customers!A:A, customers!C:C, "Not Found")=0,"",_xlfn.XLOOKUP(C890, customers!A:A, customers!C:C, "Not Found"))</f>
        <v>bkellowayoo@omniture.com</v>
      </c>
      <c r="H890" s="2" t="str">
        <f>_xlfn.XLOOKUP(C890, customers!A:A, customers!G:G, "Not Found")</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10">
        <f>INDEX(products!$A$1:$G$49,MATCH(orders!$D890,products!$A$1:$A$49,0),MATCH(orders!L$1,products!$A$1:$G$1,0))</f>
        <v>3.8849999999999998</v>
      </c>
      <c r="M890" s="10">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_xlfn.XLOOKUP(C891,customers!A:A,customers!B:B,"Not Found")</f>
        <v>Scarlett Oliffe</v>
      </c>
      <c r="G891" t="str">
        <f>IF(_xlfn.XLOOKUP(C891, customers!A:A, customers!C:C, "Not Found")=0,"",_xlfn.XLOOKUP(C891, customers!A:A, customers!C:C, "Not Found"))</f>
        <v>soliffeop@yellowbook.com</v>
      </c>
      <c r="H891" s="2" t="str">
        <f>_xlfn.XLOOKUP(C891, customers!A:A, customers!G:G, "Not Found")</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10">
        <f>INDEX(products!$A$1:$G$49,MATCH(orders!$D891,products!$A$1:$A$49,0),MATCH(orders!L$1,products!$A$1:$G$1,0))</f>
        <v>2.6849999999999996</v>
      </c>
      <c r="M891" s="10">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_xlfn.XLOOKUP(C892,customers!A:A,customers!B:B,"Not Found")</f>
        <v>Kippie Marrison</v>
      </c>
      <c r="G892" t="str">
        <f>IF(_xlfn.XLOOKUP(C892, customers!A:A, customers!C:C, "Not Found")=0,"",_xlfn.XLOOKUP(C892, customers!A:A, customers!C:C, "Not Found"))</f>
        <v>kmarrisonoq@dropbox.com</v>
      </c>
      <c r="H892" s="2" t="str">
        <f>_xlfn.XLOOKUP(C892, customers!A:A, customers!G:G, "Not Found")</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10">
        <f>INDEX(products!$A$1:$G$49,MATCH(orders!$D892,products!$A$1:$A$49,0),MATCH(orders!L$1,products!$A$1:$G$1,0))</f>
        <v>20.584999999999997</v>
      </c>
      <c r="M892" s="10">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_xlfn.XLOOKUP(C893,customers!A:A,customers!B:B,"Not Found")</f>
        <v>Celestia Dolohunty</v>
      </c>
      <c r="G893" t="str">
        <f>IF(_xlfn.XLOOKUP(C893, customers!A:A, customers!C:C, "Not Found")=0,"",_xlfn.XLOOKUP(C893, customers!A:A, customers!C:C, "Not Found"))</f>
        <v>cdolohuntyor@dailymail.co.uk</v>
      </c>
      <c r="H893" s="2" t="str">
        <f>_xlfn.XLOOKUP(C893, customers!A:A, customers!G:G, "Not Found")</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10">
        <f>INDEX(products!$A$1:$G$49,MATCH(orders!$D893,products!$A$1:$A$49,0),MATCH(orders!L$1,products!$A$1:$G$1,0))</f>
        <v>22.884999999999998</v>
      </c>
      <c r="M893" s="10">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_xlfn.XLOOKUP(C894,customers!A:A,customers!B:B,"Not Found")</f>
        <v>Patsy Vasilenko</v>
      </c>
      <c r="G894" t="str">
        <f>IF(_xlfn.XLOOKUP(C894, customers!A:A, customers!C:C, "Not Found")=0,"",_xlfn.XLOOKUP(C894, customers!A:A, customers!C:C, "Not Found"))</f>
        <v>pvasilenkoos@addtoany.com</v>
      </c>
      <c r="H894" s="2" t="str">
        <f>_xlfn.XLOOKUP(C894, customers!A:A, customers!G:G, "Not Found")</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10">
        <f>INDEX(products!$A$1:$G$49,MATCH(orders!$D894,products!$A$1:$A$49,0),MATCH(orders!L$1,products!$A$1:$G$1,0))</f>
        <v>4.125</v>
      </c>
      <c r="M894" s="10">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_xlfn.XLOOKUP(C895,customers!A:A,customers!B:B,"Not Found")</f>
        <v>Raphaela Schankelborg</v>
      </c>
      <c r="G895" t="str">
        <f>IF(_xlfn.XLOOKUP(C895, customers!A:A, customers!C:C, "Not Found")=0,"",_xlfn.XLOOKUP(C895, customers!A:A, customers!C:C, "Not Found"))</f>
        <v>rschankelborgot@ameblo.jp</v>
      </c>
      <c r="H895" s="2" t="str">
        <f>_xlfn.XLOOKUP(C895, customers!A:A, customers!G:G, "Not Found")</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10">
        <f>INDEX(products!$A$1:$G$49,MATCH(orders!$D895,products!$A$1:$A$49,0),MATCH(orders!L$1,products!$A$1:$G$1,0))</f>
        <v>9.51</v>
      </c>
      <c r="M895" s="10">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_xlfn.XLOOKUP(C896,customers!A:A,customers!B:B,"Not Found")</f>
        <v>Sharity Wickens</v>
      </c>
      <c r="G896" t="str">
        <f>IF(_xlfn.XLOOKUP(C896, customers!A:A, customers!C:C, "Not Found")=0,"",_xlfn.XLOOKUP(C896, customers!A:A, customers!C:C, "Not Found"))</f>
        <v/>
      </c>
      <c r="H896" s="2" t="str">
        <f>_xlfn.XLOOKUP(C896, customers!A:A, customers!G:G, "Not Found")</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10">
        <f>INDEX(products!$A$1:$G$49,MATCH(orders!$D896,products!$A$1:$A$49,0),MATCH(orders!L$1,products!$A$1:$G$1,0))</f>
        <v>20.584999999999997</v>
      </c>
      <c r="M896" s="10">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_xlfn.XLOOKUP(C897,customers!A:A,customers!B:B,"Not Found")</f>
        <v>Derick Snow</v>
      </c>
      <c r="G897" t="str">
        <f>IF(_xlfn.XLOOKUP(C897, customers!A:A, customers!C:C, "Not Found")=0,"",_xlfn.XLOOKUP(C897, customers!A:A, customers!C:C, "Not Found"))</f>
        <v/>
      </c>
      <c r="H897" s="2" t="str">
        <f>_xlfn.XLOOKUP(C897, customers!A:A, customers!G:G, "Not Found")</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10">
        <f>INDEX(products!$A$1:$G$49,MATCH(orders!$D897,products!$A$1:$A$49,0),MATCH(orders!L$1,products!$A$1:$G$1,0))</f>
        <v>31.624999999999996</v>
      </c>
      <c r="M897" s="10">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_xlfn.XLOOKUP(C898,customers!A:A,customers!B:B,"Not Found")</f>
        <v>Baxy Cargen</v>
      </c>
      <c r="G898" t="str">
        <f>IF(_xlfn.XLOOKUP(C898, customers!A:A, customers!C:C, "Not Found")=0,"",_xlfn.XLOOKUP(C898, customers!A:A, customers!C:C, "Not Found"))</f>
        <v>bcargenow@geocities.jp</v>
      </c>
      <c r="H898" s="2" t="str">
        <f>_xlfn.XLOOKUP(C898, customers!A:A, customers!G:G, "Not Found")</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10">
        <f>INDEX(products!$A$1:$G$49,MATCH(orders!$D898,products!$A$1:$A$49,0),MATCH(orders!L$1,products!$A$1:$G$1,0))</f>
        <v>5.3699999999999992</v>
      </c>
      <c r="M898" s="10">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_xlfn.XLOOKUP(C899,customers!A:A,customers!B:B,"Not Found")</f>
        <v>Ryann Stickler</v>
      </c>
      <c r="G899" t="str">
        <f>IF(_xlfn.XLOOKUP(C899, customers!A:A, customers!C:C, "Not Found")=0,"",_xlfn.XLOOKUP(C899, customers!A:A, customers!C:C, "Not Found"))</f>
        <v>rsticklerox@printfriendly.com</v>
      </c>
      <c r="H899" s="2" t="str">
        <f>_xlfn.XLOOKUP(C899, customers!A:A, customers!G:G, "Not Found")</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10">
        <f>INDEX(products!$A$1:$G$49,MATCH(orders!$D899,products!$A$1:$A$49,0),MATCH(orders!L$1,products!$A$1:$G$1,0))</f>
        <v>12.15</v>
      </c>
      <c r="M899" s="10">
        <f t="shared" ref="M899:M962" si="42">L899*E899</f>
        <v>24.3</v>
      </c>
      <c r="N899" t="str">
        <f t="shared" ref="N899:N962" si="43">IF(I899="Rob","Robusta", IF(I899 = "Exc","Excelsa", IF(I899="Ara","Arabica", IF(I899="Lib","Liberica",""))))</f>
        <v>Excelsa</v>
      </c>
      <c r="O899" t="str">
        <f t="shared" ref="O899:O962" si="44">IF(J899="M","Medium", IF(J899 ="L","Light",IF(J899="D","Dark","")))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_xlfn.XLOOKUP(C900,customers!A:A,customers!B:B,"Not Found")</f>
        <v>Daryn Cassius</v>
      </c>
      <c r="G900" t="str">
        <f>IF(_xlfn.XLOOKUP(C900, customers!A:A, customers!C:C, "Not Found")=0,"",_xlfn.XLOOKUP(C900, customers!A:A, customers!C:C, "Not Found"))</f>
        <v/>
      </c>
      <c r="H900" s="2" t="str">
        <f>_xlfn.XLOOKUP(C900, customers!A:A, customers!G:G, "Not Found")</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10">
        <f>INDEX(products!$A$1:$G$49,MATCH(orders!$D900,products!$A$1:$A$49,0),MATCH(orders!L$1,products!$A$1:$G$1,0))</f>
        <v>7.169999999999999</v>
      </c>
      <c r="M900" s="10">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_xlfn.XLOOKUP(C901,customers!A:A,customers!B:B,"Not Found")</f>
        <v>Derick Snow</v>
      </c>
      <c r="G901" t="str">
        <f>IF(_xlfn.XLOOKUP(C901, customers!A:A, customers!C:C, "Not Found")=0,"",_xlfn.XLOOKUP(C901, customers!A:A, customers!C:C, "Not Found"))</f>
        <v/>
      </c>
      <c r="H901" s="2" t="str">
        <f>_xlfn.XLOOKUP(C901, customers!A:A, customers!G:G, "Not Found")</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10">
        <f>INDEX(products!$A$1:$G$49,MATCH(orders!$D901,products!$A$1:$A$49,0),MATCH(orders!L$1,products!$A$1:$G$1,0))</f>
        <v>14.55</v>
      </c>
      <c r="M901" s="10">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_xlfn.XLOOKUP(C902,customers!A:A,customers!B:B,"Not Found")</f>
        <v>Skelly Dolohunty</v>
      </c>
      <c r="G902" t="str">
        <f>IF(_xlfn.XLOOKUP(C902, customers!A:A, customers!C:C, "Not Found")=0,"",_xlfn.XLOOKUP(C902, customers!A:A, customers!C:C, "Not Found"))</f>
        <v/>
      </c>
      <c r="H902" s="2" t="str">
        <f>_xlfn.XLOOKUP(C902, customers!A:A, customers!G:G, "Not Found")</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10">
        <f>INDEX(products!$A$1:$G$49,MATCH(orders!$D902,products!$A$1:$A$49,0),MATCH(orders!L$1,products!$A$1:$G$1,0))</f>
        <v>15.85</v>
      </c>
      <c r="M902" s="10">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_xlfn.XLOOKUP(C903,customers!A:A,customers!B:B,"Not Found")</f>
        <v>Drake Jevon</v>
      </c>
      <c r="G903" t="str">
        <f>IF(_xlfn.XLOOKUP(C903, customers!A:A, customers!C:C, "Not Found")=0,"",_xlfn.XLOOKUP(C903, customers!A:A, customers!C:C, "Not Found"))</f>
        <v>djevonp1@ibm.com</v>
      </c>
      <c r="H903" s="2" t="str">
        <f>_xlfn.XLOOKUP(C903, customers!A:A, customers!G:G, "Not Found")</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10">
        <f>INDEX(products!$A$1:$G$49,MATCH(orders!$D903,products!$A$1:$A$49,0),MATCH(orders!L$1,products!$A$1:$G$1,0))</f>
        <v>3.5849999999999995</v>
      </c>
      <c r="M903" s="10">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_xlfn.XLOOKUP(C904,customers!A:A,customers!B:B,"Not Found")</f>
        <v>Hall Ranner</v>
      </c>
      <c r="G904" t="str">
        <f>IF(_xlfn.XLOOKUP(C904, customers!A:A, customers!C:C, "Not Found")=0,"",_xlfn.XLOOKUP(C904, customers!A:A, customers!C:C, "Not Found"))</f>
        <v>hrannerp2@omniture.com</v>
      </c>
      <c r="H904" s="2" t="str">
        <f>_xlfn.XLOOKUP(C904, customers!A:A, customers!G:G, "Not Found")</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10">
        <f>INDEX(products!$A$1:$G$49,MATCH(orders!$D904,products!$A$1:$A$49,0),MATCH(orders!L$1,products!$A$1:$G$1,0))</f>
        <v>31.624999999999996</v>
      </c>
      <c r="M904" s="10">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_xlfn.XLOOKUP(C905,customers!A:A,customers!B:B,"Not Found")</f>
        <v>Berkly Imrie</v>
      </c>
      <c r="G905" t="str">
        <f>IF(_xlfn.XLOOKUP(C905, customers!A:A, customers!C:C, "Not Found")=0,"",_xlfn.XLOOKUP(C905, customers!A:A, customers!C:C, "Not Found"))</f>
        <v>bimriep3@addtoany.com</v>
      </c>
      <c r="H905" s="2" t="str">
        <f>_xlfn.XLOOKUP(C905, customers!A:A, customers!G:G, "Not Found")</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10">
        <f>INDEX(products!$A$1:$G$49,MATCH(orders!$D905,products!$A$1:$A$49,0),MATCH(orders!L$1,products!$A$1:$G$1,0))</f>
        <v>8.73</v>
      </c>
      <c r="M905" s="10">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_xlfn.XLOOKUP(C906,customers!A:A,customers!B:B,"Not Found")</f>
        <v>Dorey Sopper</v>
      </c>
      <c r="G906" t="str">
        <f>IF(_xlfn.XLOOKUP(C906, customers!A:A, customers!C:C, "Not Found")=0,"",_xlfn.XLOOKUP(C906, customers!A:A, customers!C:C, "Not Found"))</f>
        <v>dsopperp4@eventbrite.com</v>
      </c>
      <c r="H906" s="2" t="str">
        <f>_xlfn.XLOOKUP(C906, customers!A:A, customers!G:G, "Not Found")</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10">
        <f>INDEX(products!$A$1:$G$49,MATCH(orders!$D906,products!$A$1:$A$49,0),MATCH(orders!L$1,products!$A$1:$G$1,0))</f>
        <v>29.784999999999997</v>
      </c>
      <c r="M906" s="10">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_xlfn.XLOOKUP(C907,customers!A:A,customers!B:B,"Not Found")</f>
        <v>Darcy Lochran</v>
      </c>
      <c r="G907" t="str">
        <f>IF(_xlfn.XLOOKUP(C907, customers!A:A, customers!C:C, "Not Found")=0,"",_xlfn.XLOOKUP(C907, customers!A:A, customers!C:C, "Not Found"))</f>
        <v/>
      </c>
      <c r="H907" s="2" t="str">
        <f>_xlfn.XLOOKUP(C907, customers!A:A, customers!G:G, "Not Found")</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10">
        <f>INDEX(products!$A$1:$G$49,MATCH(orders!$D907,products!$A$1:$A$49,0),MATCH(orders!L$1,products!$A$1:$G$1,0))</f>
        <v>6.75</v>
      </c>
      <c r="M907" s="10">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_xlfn.XLOOKUP(C908,customers!A:A,customers!B:B,"Not Found")</f>
        <v>Lauritz Ledgley</v>
      </c>
      <c r="G908" t="str">
        <f>IF(_xlfn.XLOOKUP(C908, customers!A:A, customers!C:C, "Not Found")=0,"",_xlfn.XLOOKUP(C908, customers!A:A, customers!C:C, "Not Found"))</f>
        <v>lledgleyp6@de.vu</v>
      </c>
      <c r="H908" s="2" t="str">
        <f>_xlfn.XLOOKUP(C908, customers!A:A, customers!G:G, "Not Found")</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10">
        <f>INDEX(products!$A$1:$G$49,MATCH(orders!$D908,products!$A$1:$A$49,0),MATCH(orders!L$1,products!$A$1:$G$1,0))</f>
        <v>6.75</v>
      </c>
      <c r="M908" s="10">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_xlfn.XLOOKUP(C909,customers!A:A,customers!B:B,"Not Found")</f>
        <v>Tawnya Menary</v>
      </c>
      <c r="G909" t="str">
        <f>IF(_xlfn.XLOOKUP(C909, customers!A:A, customers!C:C, "Not Found")=0,"",_xlfn.XLOOKUP(C909, customers!A:A, customers!C:C, "Not Found"))</f>
        <v>tmenaryp7@phoca.cz</v>
      </c>
      <c r="H909" s="2" t="str">
        <f>_xlfn.XLOOKUP(C909, customers!A:A, customers!G:G, "Not Found")</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10">
        <f>INDEX(products!$A$1:$G$49,MATCH(orders!$D909,products!$A$1:$A$49,0),MATCH(orders!L$1,products!$A$1:$G$1,0))</f>
        <v>12.95</v>
      </c>
      <c r="M909" s="10">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_xlfn.XLOOKUP(C910,customers!A:A,customers!B:B,"Not Found")</f>
        <v>Gustaf Ciccotti</v>
      </c>
      <c r="G910" t="str">
        <f>IF(_xlfn.XLOOKUP(C910, customers!A:A, customers!C:C, "Not Found")=0,"",_xlfn.XLOOKUP(C910, customers!A:A, customers!C:C, "Not Found"))</f>
        <v>gciccottip8@so-net.ne.jp</v>
      </c>
      <c r="H910" s="2" t="str">
        <f>_xlfn.XLOOKUP(C910, customers!A:A, customers!G:G, "Not Found")</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10">
        <f>INDEX(products!$A$1:$G$49,MATCH(orders!$D910,products!$A$1:$A$49,0),MATCH(orders!L$1,products!$A$1:$G$1,0))</f>
        <v>11.95</v>
      </c>
      <c r="M910" s="10">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_xlfn.XLOOKUP(C911,customers!A:A,customers!B:B,"Not Found")</f>
        <v>Bobbe Renner</v>
      </c>
      <c r="G911" t="str">
        <f>IF(_xlfn.XLOOKUP(C911, customers!A:A, customers!C:C, "Not Found")=0,"",_xlfn.XLOOKUP(C911, customers!A:A, customers!C:C, "Not Found"))</f>
        <v/>
      </c>
      <c r="H911" s="2" t="str">
        <f>_xlfn.XLOOKUP(C911, customers!A:A, customers!G:G, "Not Found")</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10">
        <f>INDEX(products!$A$1:$G$49,MATCH(orders!$D911,products!$A$1:$A$49,0),MATCH(orders!L$1,products!$A$1:$G$1,0))</f>
        <v>3.5849999999999995</v>
      </c>
      <c r="M911" s="10">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_xlfn.XLOOKUP(C912,customers!A:A,customers!B:B,"Not Found")</f>
        <v>Wilton Jallin</v>
      </c>
      <c r="G912" t="str">
        <f>IF(_xlfn.XLOOKUP(C912, customers!A:A, customers!C:C, "Not Found")=0,"",_xlfn.XLOOKUP(C912, customers!A:A, customers!C:C, "Not Found"))</f>
        <v>wjallinpa@pcworld.com</v>
      </c>
      <c r="H912" s="2" t="str">
        <f>_xlfn.XLOOKUP(C912, customers!A:A, customers!G:G, "Not Found")</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10">
        <f>INDEX(products!$A$1:$G$49,MATCH(orders!$D912,products!$A$1:$A$49,0),MATCH(orders!L$1,products!$A$1:$G$1,0))</f>
        <v>22.884999999999998</v>
      </c>
      <c r="M912" s="10">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_xlfn.XLOOKUP(C913,customers!A:A,customers!B:B,"Not Found")</f>
        <v>Mindy Bogey</v>
      </c>
      <c r="G913" t="str">
        <f>IF(_xlfn.XLOOKUP(C913, customers!A:A, customers!C:C, "Not Found")=0,"",_xlfn.XLOOKUP(C913, customers!A:A, customers!C:C, "Not Found"))</f>
        <v>mbogeypb@thetimes.co.uk</v>
      </c>
      <c r="H913" s="2" t="str">
        <f>_xlfn.XLOOKUP(C913, customers!A:A, customers!G:G, "Not Found")</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10">
        <f>INDEX(products!$A$1:$G$49,MATCH(orders!$D913,products!$A$1:$A$49,0),MATCH(orders!L$1,products!$A$1:$G$1,0))</f>
        <v>11.25</v>
      </c>
      <c r="M913" s="10">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_xlfn.XLOOKUP(C914,customers!A:A,customers!B:B,"Not Found")</f>
        <v>Paulie Fonzone</v>
      </c>
      <c r="G914" t="str">
        <f>IF(_xlfn.XLOOKUP(C914, customers!A:A, customers!C:C, "Not Found")=0,"",_xlfn.XLOOKUP(C914, customers!A:A, customers!C:C, "Not Found"))</f>
        <v/>
      </c>
      <c r="H914" s="2" t="str">
        <f>_xlfn.XLOOKUP(C914, customers!A:A, customers!G:G, "Not Found")</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10">
        <f>INDEX(products!$A$1:$G$49,MATCH(orders!$D914,products!$A$1:$A$49,0),MATCH(orders!L$1,products!$A$1:$G$1,0))</f>
        <v>22.884999999999998</v>
      </c>
      <c r="M914" s="10">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_xlfn.XLOOKUP(C915,customers!A:A,customers!B:B,"Not Found")</f>
        <v>Merrile Cobbledick</v>
      </c>
      <c r="G915" t="str">
        <f>IF(_xlfn.XLOOKUP(C915, customers!A:A, customers!C:C, "Not Found")=0,"",_xlfn.XLOOKUP(C915, customers!A:A, customers!C:C, "Not Found"))</f>
        <v>mcobbledickpd@ucsd.edu</v>
      </c>
      <c r="H915" s="2" t="str">
        <f>_xlfn.XLOOKUP(C915, customers!A:A, customers!G:G, "Not Found")</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10">
        <f>INDEX(products!$A$1:$G$49,MATCH(orders!$D915,products!$A$1:$A$49,0),MATCH(orders!L$1,products!$A$1:$G$1,0))</f>
        <v>6.75</v>
      </c>
      <c r="M915" s="10">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_xlfn.XLOOKUP(C916,customers!A:A,customers!B:B,"Not Found")</f>
        <v>Antonius Lewry</v>
      </c>
      <c r="G916" t="str">
        <f>IF(_xlfn.XLOOKUP(C916, customers!A:A, customers!C:C, "Not Found")=0,"",_xlfn.XLOOKUP(C916, customers!A:A, customers!C:C, "Not Found"))</f>
        <v>alewrype@whitehouse.gov</v>
      </c>
      <c r="H916" s="2" t="str">
        <f>_xlfn.XLOOKUP(C916, customers!A:A, customers!G:G, "Not Found")</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10">
        <f>INDEX(products!$A$1:$G$49,MATCH(orders!$D916,products!$A$1:$A$49,0),MATCH(orders!L$1,products!$A$1:$G$1,0))</f>
        <v>11.25</v>
      </c>
      <c r="M916" s="10">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_xlfn.XLOOKUP(C917,customers!A:A,customers!B:B,"Not Found")</f>
        <v>Isis Hessel</v>
      </c>
      <c r="G917" t="str">
        <f>IF(_xlfn.XLOOKUP(C917, customers!A:A, customers!C:C, "Not Found")=0,"",_xlfn.XLOOKUP(C917, customers!A:A, customers!C:C, "Not Found"))</f>
        <v>ihesselpf@ox.ac.uk</v>
      </c>
      <c r="H917" s="2" t="str">
        <f>_xlfn.XLOOKUP(C917, customers!A:A, customers!G:G, "Not Found")</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10">
        <f>INDEX(products!$A$1:$G$49,MATCH(orders!$D917,products!$A$1:$A$49,0),MATCH(orders!L$1,products!$A$1:$G$1,0))</f>
        <v>27.945</v>
      </c>
      <c r="M917" s="10">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_xlfn.XLOOKUP(C918,customers!A:A,customers!B:B,"Not Found")</f>
        <v>Harland Trematick</v>
      </c>
      <c r="G918" t="str">
        <f>IF(_xlfn.XLOOKUP(C918, customers!A:A, customers!C:C, "Not Found")=0,"",_xlfn.XLOOKUP(C918, customers!A:A, customers!C:C, "Not Found"))</f>
        <v/>
      </c>
      <c r="H918" s="2" t="str">
        <f>_xlfn.XLOOKUP(C918, customers!A:A, customers!G:G, "Not Found")</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10">
        <f>INDEX(products!$A$1:$G$49,MATCH(orders!$D918,products!$A$1:$A$49,0),MATCH(orders!L$1,products!$A$1:$G$1,0))</f>
        <v>3.645</v>
      </c>
      <c r="M918" s="10">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_xlfn.XLOOKUP(C919,customers!A:A,customers!B:B,"Not Found")</f>
        <v>Chloris Sorrell</v>
      </c>
      <c r="G919" t="str">
        <f>IF(_xlfn.XLOOKUP(C919, customers!A:A, customers!C:C, "Not Found")=0,"",_xlfn.XLOOKUP(C919, customers!A:A, customers!C:C, "Not Found"))</f>
        <v>csorrellph@amazon.com</v>
      </c>
      <c r="H919" s="2" t="str">
        <f>_xlfn.XLOOKUP(C919, customers!A:A, customers!G:G, "Not Found")</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10">
        <f>INDEX(products!$A$1:$G$49,MATCH(orders!$D919,products!$A$1:$A$49,0),MATCH(orders!L$1,products!$A$1:$G$1,0))</f>
        <v>6.75</v>
      </c>
      <c r="M919" s="10">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_xlfn.XLOOKUP(C920,customers!A:A,customers!B:B,"Not Found")</f>
        <v>Chloris Sorrell</v>
      </c>
      <c r="G920" t="str">
        <f>IF(_xlfn.XLOOKUP(C920, customers!A:A, customers!C:C, "Not Found")=0,"",_xlfn.XLOOKUP(C920, customers!A:A, customers!C:C, "Not Found"))</f>
        <v>csorrellph@amazon.com</v>
      </c>
      <c r="H920" s="2" t="str">
        <f>_xlfn.XLOOKUP(C920, customers!A:A, customers!G:G, "Not Found")</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10">
        <f>INDEX(products!$A$1:$G$49,MATCH(orders!$D920,products!$A$1:$A$49,0),MATCH(orders!L$1,products!$A$1:$G$1,0))</f>
        <v>7.29</v>
      </c>
      <c r="M920" s="10">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_xlfn.XLOOKUP(C921,customers!A:A,customers!B:B,"Not Found")</f>
        <v>Quintina Heavyside</v>
      </c>
      <c r="G921" t="str">
        <f>IF(_xlfn.XLOOKUP(C921, customers!A:A, customers!C:C, "Not Found")=0,"",_xlfn.XLOOKUP(C921, customers!A:A, customers!C:C, "Not Found"))</f>
        <v>qheavysidepj@unc.edu</v>
      </c>
      <c r="H921" s="2" t="str">
        <f>_xlfn.XLOOKUP(C921, customers!A:A, customers!G:G, "Not Found")</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10">
        <f>INDEX(products!$A$1:$G$49,MATCH(orders!$D921,products!$A$1:$A$49,0),MATCH(orders!L$1,products!$A$1:$G$1,0))</f>
        <v>2.6849999999999996</v>
      </c>
      <c r="M921" s="10">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_xlfn.XLOOKUP(C922,customers!A:A,customers!B:B,"Not Found")</f>
        <v>Hadley Reuven</v>
      </c>
      <c r="G922" t="str">
        <f>IF(_xlfn.XLOOKUP(C922, customers!A:A, customers!C:C, "Not Found")=0,"",_xlfn.XLOOKUP(C922, customers!A:A, customers!C:C, "Not Found"))</f>
        <v>hreuvenpk@whitehouse.gov</v>
      </c>
      <c r="H922" s="2" t="str">
        <f>_xlfn.XLOOKUP(C922, customers!A:A, customers!G:G, "Not Found")</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10">
        <f>INDEX(products!$A$1:$G$49,MATCH(orders!$D922,products!$A$1:$A$49,0),MATCH(orders!L$1,products!$A$1:$G$1,0))</f>
        <v>20.584999999999997</v>
      </c>
      <c r="M922" s="10">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_xlfn.XLOOKUP(C923,customers!A:A,customers!B:B,"Not Found")</f>
        <v>Mitch Attwool</v>
      </c>
      <c r="G923" t="str">
        <f>IF(_xlfn.XLOOKUP(C923, customers!A:A, customers!C:C, "Not Found")=0,"",_xlfn.XLOOKUP(C923, customers!A:A, customers!C:C, "Not Found"))</f>
        <v>mattwoolpl@nba.com</v>
      </c>
      <c r="H923" s="2" t="str">
        <f>_xlfn.XLOOKUP(C923, customers!A:A, customers!G:G, "Not Found")</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10">
        <f>INDEX(products!$A$1:$G$49,MATCH(orders!$D923,products!$A$1:$A$49,0),MATCH(orders!L$1,products!$A$1:$G$1,0))</f>
        <v>3.8849999999999998</v>
      </c>
      <c r="M923" s="10">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_xlfn.XLOOKUP(C924,customers!A:A,customers!B:B,"Not Found")</f>
        <v>Charin Maplethorp</v>
      </c>
      <c r="G924" t="str">
        <f>IF(_xlfn.XLOOKUP(C924, customers!A:A, customers!C:C, "Not Found")=0,"",_xlfn.XLOOKUP(C924, customers!A:A, customers!C:C, "Not Found"))</f>
        <v/>
      </c>
      <c r="H924" s="2" t="str">
        <f>_xlfn.XLOOKUP(C924, customers!A:A, customers!G:G, "Not Found")</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10">
        <f>INDEX(products!$A$1:$G$49,MATCH(orders!$D924,products!$A$1:$A$49,0),MATCH(orders!L$1,products!$A$1:$G$1,0))</f>
        <v>11.25</v>
      </c>
      <c r="M924" s="10">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_xlfn.XLOOKUP(C925,customers!A:A,customers!B:B,"Not Found")</f>
        <v>Goldie Wynes</v>
      </c>
      <c r="G925" t="str">
        <f>IF(_xlfn.XLOOKUP(C925, customers!A:A, customers!C:C, "Not Found")=0,"",_xlfn.XLOOKUP(C925, customers!A:A, customers!C:C, "Not Found"))</f>
        <v>gwynespn@dagondesign.com</v>
      </c>
      <c r="H925" s="2" t="str">
        <f>_xlfn.XLOOKUP(C925, customers!A:A, customers!G:G, "Not Found")</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10">
        <f>INDEX(products!$A$1:$G$49,MATCH(orders!$D925,products!$A$1:$A$49,0),MATCH(orders!L$1,products!$A$1:$G$1,0))</f>
        <v>27.945</v>
      </c>
      <c r="M925" s="10">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_xlfn.XLOOKUP(C926,customers!A:A,customers!B:B,"Not Found")</f>
        <v>Celie MacCourt</v>
      </c>
      <c r="G926" t="str">
        <f>IF(_xlfn.XLOOKUP(C926, customers!A:A, customers!C:C, "Not Found")=0,"",_xlfn.XLOOKUP(C926, customers!A:A, customers!C:C, "Not Found"))</f>
        <v>cmaccourtpo@amazon.com</v>
      </c>
      <c r="H926" s="2" t="str">
        <f>_xlfn.XLOOKUP(C926, customers!A:A, customers!G:G, "Not Found")</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10">
        <f>INDEX(products!$A$1:$G$49,MATCH(orders!$D926,products!$A$1:$A$49,0),MATCH(orders!L$1,products!$A$1:$G$1,0))</f>
        <v>29.784999999999997</v>
      </c>
      <c r="M926" s="10">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_xlfn.XLOOKUP(C927,customers!A:A,customers!B:B,"Not Found")</f>
        <v>Derick Snow</v>
      </c>
      <c r="G927" t="str">
        <f>IF(_xlfn.XLOOKUP(C927, customers!A:A, customers!C:C, "Not Found")=0,"",_xlfn.XLOOKUP(C927, customers!A:A, customers!C:C, "Not Found"))</f>
        <v/>
      </c>
      <c r="H927" s="2" t="str">
        <f>_xlfn.XLOOKUP(C927, customers!A:A, customers!G:G, "Not Found")</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10">
        <f>INDEX(products!$A$1:$G$49,MATCH(orders!$D927,products!$A$1:$A$49,0),MATCH(orders!L$1,products!$A$1:$G$1,0))</f>
        <v>6.75</v>
      </c>
      <c r="M927" s="10">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_xlfn.XLOOKUP(C928,customers!A:A,customers!B:B,"Not Found")</f>
        <v>Evy Wilsone</v>
      </c>
      <c r="G928" t="str">
        <f>IF(_xlfn.XLOOKUP(C928, customers!A:A, customers!C:C, "Not Found")=0,"",_xlfn.XLOOKUP(C928, customers!A:A, customers!C:C, "Not Found"))</f>
        <v>ewilsonepq@eepurl.com</v>
      </c>
      <c r="H928" s="2" t="str">
        <f>_xlfn.XLOOKUP(C928, customers!A:A, customers!G:G, "Not Found")</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10">
        <f>INDEX(products!$A$1:$G$49,MATCH(orders!$D928,products!$A$1:$A$49,0),MATCH(orders!L$1,products!$A$1:$G$1,0))</f>
        <v>6.75</v>
      </c>
      <c r="M928" s="10">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_xlfn.XLOOKUP(C929,customers!A:A,customers!B:B,"Not Found")</f>
        <v>Dolores Duffie</v>
      </c>
      <c r="G929" t="str">
        <f>IF(_xlfn.XLOOKUP(C929, customers!A:A, customers!C:C, "Not Found")=0,"",_xlfn.XLOOKUP(C929, customers!A:A, customers!C:C, "Not Found"))</f>
        <v>dduffiepr@time.com</v>
      </c>
      <c r="H929" s="2" t="str">
        <f>_xlfn.XLOOKUP(C929, customers!A:A, customers!G:G, "Not Found")</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10">
        <f>INDEX(products!$A$1:$G$49,MATCH(orders!$D929,products!$A$1:$A$49,0),MATCH(orders!L$1,products!$A$1:$G$1,0))</f>
        <v>27.945</v>
      </c>
      <c r="M929" s="10">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_xlfn.XLOOKUP(C930,customers!A:A,customers!B:B,"Not Found")</f>
        <v>Mathilda Matiasek</v>
      </c>
      <c r="G930" t="str">
        <f>IF(_xlfn.XLOOKUP(C930, customers!A:A, customers!C:C, "Not Found")=0,"",_xlfn.XLOOKUP(C930, customers!A:A, customers!C:C, "Not Found"))</f>
        <v>mmatiasekps@ucoz.ru</v>
      </c>
      <c r="H930" s="2" t="str">
        <f>_xlfn.XLOOKUP(C930, customers!A:A, customers!G:G, "Not Found")</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10">
        <f>INDEX(products!$A$1:$G$49,MATCH(orders!$D930,products!$A$1:$A$49,0),MATCH(orders!L$1,products!$A$1:$G$1,0))</f>
        <v>31.624999999999996</v>
      </c>
      <c r="M930" s="10">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_xlfn.XLOOKUP(C931,customers!A:A,customers!B:B,"Not Found")</f>
        <v>Jarred Camillo</v>
      </c>
      <c r="G931" t="str">
        <f>IF(_xlfn.XLOOKUP(C931, customers!A:A, customers!C:C, "Not Found")=0,"",_xlfn.XLOOKUP(C931, customers!A:A, customers!C:C, "Not Found"))</f>
        <v>jcamillopt@shinystat.com</v>
      </c>
      <c r="H931" s="2" t="str">
        <f>_xlfn.XLOOKUP(C931, customers!A:A, customers!G:G, "Not Found")</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10">
        <f>INDEX(products!$A$1:$G$49,MATCH(orders!$D931,products!$A$1:$A$49,0),MATCH(orders!L$1,products!$A$1:$G$1,0))</f>
        <v>4.4550000000000001</v>
      </c>
      <c r="M931" s="10">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_xlfn.XLOOKUP(C932,customers!A:A,customers!B:B,"Not Found")</f>
        <v>Kameko Philbrick</v>
      </c>
      <c r="G932" t="str">
        <f>IF(_xlfn.XLOOKUP(C932, customers!A:A, customers!C:C, "Not Found")=0,"",_xlfn.XLOOKUP(C932, customers!A:A, customers!C:C, "Not Found"))</f>
        <v>kphilbrickpu@cdc.gov</v>
      </c>
      <c r="H932" s="2" t="str">
        <f>_xlfn.XLOOKUP(C932, customers!A:A, customers!G:G, "Not Found")</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10">
        <f>INDEX(products!$A$1:$G$49,MATCH(orders!$D932,products!$A$1:$A$49,0),MATCH(orders!L$1,products!$A$1:$G$1,0))</f>
        <v>12.15</v>
      </c>
      <c r="M932" s="10">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_xlfn.XLOOKUP(C933,customers!A:A,customers!B:B,"Not Found")</f>
        <v>Mallory Shrimpling</v>
      </c>
      <c r="G933" t="str">
        <f>IF(_xlfn.XLOOKUP(C933, customers!A:A, customers!C:C, "Not Found")=0,"",_xlfn.XLOOKUP(C933, customers!A:A, customers!C:C, "Not Found"))</f>
        <v/>
      </c>
      <c r="H933" s="2" t="str">
        <f>_xlfn.XLOOKUP(C933, customers!A:A, customers!G:G, "Not Found")</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10">
        <f>INDEX(products!$A$1:$G$49,MATCH(orders!$D933,products!$A$1:$A$49,0),MATCH(orders!L$1,products!$A$1:$G$1,0))</f>
        <v>5.97</v>
      </c>
      <c r="M933" s="10">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_xlfn.XLOOKUP(C934,customers!A:A,customers!B:B,"Not Found")</f>
        <v>Barnett Sillis</v>
      </c>
      <c r="G934" t="str">
        <f>IF(_xlfn.XLOOKUP(C934, customers!A:A, customers!C:C, "Not Found")=0,"",_xlfn.XLOOKUP(C934, customers!A:A, customers!C:C, "Not Found"))</f>
        <v>bsillispw@istockphoto.com</v>
      </c>
      <c r="H934" s="2" t="str">
        <f>_xlfn.XLOOKUP(C934, customers!A:A, customers!G:G, "Not Found")</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10">
        <f>INDEX(products!$A$1:$G$49,MATCH(orders!$D934,products!$A$1:$A$49,0),MATCH(orders!L$1,products!$A$1:$G$1,0))</f>
        <v>13.75</v>
      </c>
      <c r="M934" s="10">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_xlfn.XLOOKUP(C935,customers!A:A,customers!B:B,"Not Found")</f>
        <v>Brenn Dundredge</v>
      </c>
      <c r="G935" t="str">
        <f>IF(_xlfn.XLOOKUP(C935, customers!A:A, customers!C:C, "Not Found")=0,"",_xlfn.XLOOKUP(C935, customers!A:A, customers!C:C, "Not Found"))</f>
        <v/>
      </c>
      <c r="H935" s="2" t="str">
        <f>_xlfn.XLOOKUP(C935, customers!A:A, customers!G:G, "Not Found")</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10">
        <f>INDEX(products!$A$1:$G$49,MATCH(orders!$D935,products!$A$1:$A$49,0),MATCH(orders!L$1,products!$A$1:$G$1,0))</f>
        <v>8.9499999999999993</v>
      </c>
      <c r="M935" s="10">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_xlfn.XLOOKUP(C936,customers!A:A,customers!B:B,"Not Found")</f>
        <v>Read Cutts</v>
      </c>
      <c r="G936" t="str">
        <f>IF(_xlfn.XLOOKUP(C936, customers!A:A, customers!C:C, "Not Found")=0,"",_xlfn.XLOOKUP(C936, customers!A:A, customers!C:C, "Not Found"))</f>
        <v>rcuttspy@techcrunch.com</v>
      </c>
      <c r="H936" s="2" t="str">
        <f>_xlfn.XLOOKUP(C936, customers!A:A, customers!G:G, "Not Found")</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10">
        <f>INDEX(products!$A$1:$G$49,MATCH(orders!$D936,products!$A$1:$A$49,0),MATCH(orders!L$1,products!$A$1:$G$1,0))</f>
        <v>22.884999999999998</v>
      </c>
      <c r="M936" s="10">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_xlfn.XLOOKUP(C937,customers!A:A,customers!B:B,"Not Found")</f>
        <v>Michale Delves</v>
      </c>
      <c r="G937" t="str">
        <f>IF(_xlfn.XLOOKUP(C937, customers!A:A, customers!C:C, "Not Found")=0,"",_xlfn.XLOOKUP(C937, customers!A:A, customers!C:C, "Not Found"))</f>
        <v>mdelvespz@nature.com</v>
      </c>
      <c r="H937" s="2" t="str">
        <f>_xlfn.XLOOKUP(C937, customers!A:A, customers!G:G, "Not Found")</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10">
        <f>INDEX(products!$A$1:$G$49,MATCH(orders!$D937,products!$A$1:$A$49,0),MATCH(orders!L$1,products!$A$1:$G$1,0))</f>
        <v>25.874999999999996</v>
      </c>
      <c r="M937" s="10">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_xlfn.XLOOKUP(C938,customers!A:A,customers!B:B,"Not Found")</f>
        <v>Devland Gritton</v>
      </c>
      <c r="G938" t="str">
        <f>IF(_xlfn.XLOOKUP(C938, customers!A:A, customers!C:C, "Not Found")=0,"",_xlfn.XLOOKUP(C938, customers!A:A, customers!C:C, "Not Found"))</f>
        <v>dgrittonq0@nydailynews.com</v>
      </c>
      <c r="H938" s="2" t="str">
        <f>_xlfn.XLOOKUP(C938, customers!A:A, customers!G:G, "Not Found")</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10">
        <f>INDEX(products!$A$1:$G$49,MATCH(orders!$D938,products!$A$1:$A$49,0),MATCH(orders!L$1,products!$A$1:$G$1,0))</f>
        <v>7.77</v>
      </c>
      <c r="M938" s="10">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_xlfn.XLOOKUP(C939,customers!A:A,customers!B:B,"Not Found")</f>
        <v>Devland Gritton</v>
      </c>
      <c r="G939" t="str">
        <f>IF(_xlfn.XLOOKUP(C939, customers!A:A, customers!C:C, "Not Found")=0,"",_xlfn.XLOOKUP(C939, customers!A:A, customers!C:C, "Not Found"))</f>
        <v>dgrittonq0@nydailynews.com</v>
      </c>
      <c r="H939" s="2" t="str">
        <f>_xlfn.XLOOKUP(C939, customers!A:A, customers!G:G, "Not Found")</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10">
        <f>INDEX(products!$A$1:$G$49,MATCH(orders!$D939,products!$A$1:$A$49,0),MATCH(orders!L$1,products!$A$1:$G$1,0))</f>
        <v>22.884999999999998</v>
      </c>
      <c r="M939" s="10">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_xlfn.XLOOKUP(C940,customers!A:A,customers!B:B,"Not Found")</f>
        <v>Dell Gut</v>
      </c>
      <c r="G940" t="str">
        <f>IF(_xlfn.XLOOKUP(C940, customers!A:A, customers!C:C, "Not Found")=0,"",_xlfn.XLOOKUP(C940, customers!A:A, customers!C:C, "Not Found"))</f>
        <v>dgutq2@umich.edu</v>
      </c>
      <c r="H940" s="2" t="str">
        <f>_xlfn.XLOOKUP(C940, customers!A:A, customers!G:G, "Not Found")</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10">
        <f>INDEX(products!$A$1:$G$49,MATCH(orders!$D940,products!$A$1:$A$49,0),MATCH(orders!L$1,products!$A$1:$G$1,0))</f>
        <v>14.85</v>
      </c>
      <c r="M940" s="10">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_xlfn.XLOOKUP(C941,customers!A:A,customers!B:B,"Not Found")</f>
        <v>Willy Pummery</v>
      </c>
      <c r="G941" t="str">
        <f>IF(_xlfn.XLOOKUP(C941, customers!A:A, customers!C:C, "Not Found")=0,"",_xlfn.XLOOKUP(C941, customers!A:A, customers!C:C, "Not Found"))</f>
        <v>wpummeryq3@topsy.com</v>
      </c>
      <c r="H941" s="2" t="str">
        <f>_xlfn.XLOOKUP(C941, customers!A:A, customers!G:G, "Not Found")</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10">
        <f>INDEX(products!$A$1:$G$49,MATCH(orders!$D941,products!$A$1:$A$49,0),MATCH(orders!L$1,products!$A$1:$G$1,0))</f>
        <v>4.7549999999999999</v>
      </c>
      <c r="M941" s="10">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_xlfn.XLOOKUP(C942,customers!A:A,customers!B:B,"Not Found")</f>
        <v>Geoffrey Siuda</v>
      </c>
      <c r="G942" t="str">
        <f>IF(_xlfn.XLOOKUP(C942, customers!A:A, customers!C:C, "Not Found")=0,"",_xlfn.XLOOKUP(C942, customers!A:A, customers!C:C, "Not Found"))</f>
        <v>gsiudaq4@nytimes.com</v>
      </c>
      <c r="H942" s="2" t="str">
        <f>_xlfn.XLOOKUP(C942, customers!A:A, customers!G:G, "Not Found")</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10">
        <f>INDEX(products!$A$1:$G$49,MATCH(orders!$D942,products!$A$1:$A$49,0),MATCH(orders!L$1,products!$A$1:$G$1,0))</f>
        <v>7.169999999999999</v>
      </c>
      <c r="M942" s="10">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_xlfn.XLOOKUP(C943,customers!A:A,customers!B:B,"Not Found")</f>
        <v>Henderson Crowne</v>
      </c>
      <c r="G943" t="str">
        <f>IF(_xlfn.XLOOKUP(C943, customers!A:A, customers!C:C, "Not Found")=0,"",_xlfn.XLOOKUP(C943, customers!A:A, customers!C:C, "Not Found"))</f>
        <v>hcrowneq5@wufoo.com</v>
      </c>
      <c r="H943" s="2" t="str">
        <f>_xlfn.XLOOKUP(C943, customers!A:A, customers!G:G, "Not Found")</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10">
        <f>INDEX(products!$A$1:$G$49,MATCH(orders!$D943,products!$A$1:$A$49,0),MATCH(orders!L$1,products!$A$1:$G$1,0))</f>
        <v>7.77</v>
      </c>
      <c r="M943" s="10">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_xlfn.XLOOKUP(C944,customers!A:A,customers!B:B,"Not Found")</f>
        <v>Vernor Pawsey</v>
      </c>
      <c r="G944" t="str">
        <f>IF(_xlfn.XLOOKUP(C944, customers!A:A, customers!C:C, "Not Found")=0,"",_xlfn.XLOOKUP(C944, customers!A:A, customers!C:C, "Not Found"))</f>
        <v>vpawseyq6@tiny.cc</v>
      </c>
      <c r="H944" s="2" t="str">
        <f>_xlfn.XLOOKUP(C944, customers!A:A, customers!G:G, "Not Found")</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10">
        <f>INDEX(products!$A$1:$G$49,MATCH(orders!$D944,products!$A$1:$A$49,0),MATCH(orders!L$1,products!$A$1:$G$1,0))</f>
        <v>11.95</v>
      </c>
      <c r="M944" s="10">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_xlfn.XLOOKUP(C945,customers!A:A,customers!B:B,"Not Found")</f>
        <v>Augustin Waterhouse</v>
      </c>
      <c r="G945" t="str">
        <f>IF(_xlfn.XLOOKUP(C945, customers!A:A, customers!C:C, "Not Found")=0,"",_xlfn.XLOOKUP(C945, customers!A:A, customers!C:C, "Not Found"))</f>
        <v>awaterhouseq7@istockphoto.com</v>
      </c>
      <c r="H945" s="2" t="str">
        <f>_xlfn.XLOOKUP(C945, customers!A:A, customers!G:G, "Not Found")</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10">
        <f>INDEX(products!$A$1:$G$49,MATCH(orders!$D945,products!$A$1:$A$49,0),MATCH(orders!L$1,products!$A$1:$G$1,0))</f>
        <v>7.77</v>
      </c>
      <c r="M945" s="10">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_xlfn.XLOOKUP(C946,customers!A:A,customers!B:B,"Not Found")</f>
        <v>Fanchon Haughian</v>
      </c>
      <c r="G946" t="str">
        <f>IF(_xlfn.XLOOKUP(C946, customers!A:A, customers!C:C, "Not Found")=0,"",_xlfn.XLOOKUP(C946, customers!A:A, customers!C:C, "Not Found"))</f>
        <v>fhaughianq8@1688.com</v>
      </c>
      <c r="H946" s="2" t="str">
        <f>_xlfn.XLOOKUP(C946, customers!A:A, customers!G:G, "Not Found")</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10">
        <f>INDEX(products!$A$1:$G$49,MATCH(orders!$D946,products!$A$1:$A$49,0),MATCH(orders!L$1,products!$A$1:$G$1,0))</f>
        <v>7.169999999999999</v>
      </c>
      <c r="M946" s="10">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_xlfn.XLOOKUP(C947,customers!A:A,customers!B:B,"Not Found")</f>
        <v>Jaimie Hatz</v>
      </c>
      <c r="G947" t="str">
        <f>IF(_xlfn.XLOOKUP(C947, customers!A:A, customers!C:C, "Not Found")=0,"",_xlfn.XLOOKUP(C947, customers!A:A, customers!C:C, "Not Found"))</f>
        <v/>
      </c>
      <c r="H947" s="2" t="str">
        <f>_xlfn.XLOOKUP(C947, customers!A:A, customers!G:G, "Not Found")</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10">
        <f>INDEX(products!$A$1:$G$49,MATCH(orders!$D947,products!$A$1:$A$49,0),MATCH(orders!L$1,products!$A$1:$G$1,0))</f>
        <v>29.784999999999997</v>
      </c>
      <c r="M947" s="10">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_xlfn.XLOOKUP(C948,customers!A:A,customers!B:B,"Not Found")</f>
        <v>Edeline Edney</v>
      </c>
      <c r="G948" t="str">
        <f>IF(_xlfn.XLOOKUP(C948, customers!A:A, customers!C:C, "Not Found")=0,"",_xlfn.XLOOKUP(C948, customers!A:A, customers!C:C, "Not Found"))</f>
        <v/>
      </c>
      <c r="H948" s="2" t="str">
        <f>_xlfn.XLOOKUP(C948, customers!A:A, customers!G:G, "Not Found")</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10">
        <f>INDEX(products!$A$1:$G$49,MATCH(orders!$D948,products!$A$1:$A$49,0),MATCH(orders!L$1,products!$A$1:$G$1,0))</f>
        <v>7.77</v>
      </c>
      <c r="M948" s="10">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_xlfn.XLOOKUP(C949,customers!A:A,customers!B:B,"Not Found")</f>
        <v>Rickie Faltin</v>
      </c>
      <c r="G949" t="str">
        <f>IF(_xlfn.XLOOKUP(C949, customers!A:A, customers!C:C, "Not Found")=0,"",_xlfn.XLOOKUP(C949, customers!A:A, customers!C:C, "Not Found"))</f>
        <v>rfaltinqb@topsy.com</v>
      </c>
      <c r="H949" s="2" t="str">
        <f>_xlfn.XLOOKUP(C949, customers!A:A, customers!G:G, "Not Found")</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10">
        <f>INDEX(products!$A$1:$G$49,MATCH(orders!$D949,products!$A$1:$A$49,0),MATCH(orders!L$1,products!$A$1:$G$1,0))</f>
        <v>11.25</v>
      </c>
      <c r="M949" s="10">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_xlfn.XLOOKUP(C950,customers!A:A,customers!B:B,"Not Found")</f>
        <v>Gnni Cheeke</v>
      </c>
      <c r="G950" t="str">
        <f>IF(_xlfn.XLOOKUP(C950, customers!A:A, customers!C:C, "Not Found")=0,"",_xlfn.XLOOKUP(C950, customers!A:A, customers!C:C, "Not Found"))</f>
        <v>gcheekeqc@sitemeter.com</v>
      </c>
      <c r="H950" s="2" t="str">
        <f>_xlfn.XLOOKUP(C950, customers!A:A, customers!G:G, "Not Found")</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10">
        <f>INDEX(products!$A$1:$G$49,MATCH(orders!$D950,products!$A$1:$A$49,0),MATCH(orders!L$1,products!$A$1:$G$1,0))</f>
        <v>27.945</v>
      </c>
      <c r="M950" s="10">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_xlfn.XLOOKUP(C951,customers!A:A,customers!B:B,"Not Found")</f>
        <v>Gwenni Ratt</v>
      </c>
      <c r="G951" t="str">
        <f>IF(_xlfn.XLOOKUP(C951, customers!A:A, customers!C:C, "Not Found")=0,"",_xlfn.XLOOKUP(C951, customers!A:A, customers!C:C, "Not Found"))</f>
        <v>grattqd@phpbb.com</v>
      </c>
      <c r="H951" s="2" t="str">
        <f>_xlfn.XLOOKUP(C951, customers!A:A, customers!G:G, "Not Found")</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10">
        <f>INDEX(products!$A$1:$G$49,MATCH(orders!$D951,products!$A$1:$A$49,0),MATCH(orders!L$1,products!$A$1:$G$1,0))</f>
        <v>27.484999999999996</v>
      </c>
      <c r="M951" s="10">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_xlfn.XLOOKUP(C952,customers!A:A,customers!B:B,"Not Found")</f>
        <v>Johnath Fairebrother</v>
      </c>
      <c r="G952" t="str">
        <f>IF(_xlfn.XLOOKUP(C952, customers!A:A, customers!C:C, "Not Found")=0,"",_xlfn.XLOOKUP(C952, customers!A:A, customers!C:C, "Not Found"))</f>
        <v/>
      </c>
      <c r="H952" s="2" t="str">
        <f>_xlfn.XLOOKUP(C952, customers!A:A, customers!G:G, "Not Found")</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10">
        <f>INDEX(products!$A$1:$G$49,MATCH(orders!$D952,products!$A$1:$A$49,0),MATCH(orders!L$1,products!$A$1:$G$1,0))</f>
        <v>3.5849999999999995</v>
      </c>
      <c r="M952" s="10">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_xlfn.XLOOKUP(C953,customers!A:A,customers!B:B,"Not Found")</f>
        <v>Ingamar Eberlein</v>
      </c>
      <c r="G953" t="str">
        <f>IF(_xlfn.XLOOKUP(C953, customers!A:A, customers!C:C, "Not Found")=0,"",_xlfn.XLOOKUP(C953, customers!A:A, customers!C:C, "Not Found"))</f>
        <v>ieberleinqf@hc360.com</v>
      </c>
      <c r="H953" s="2" t="str">
        <f>_xlfn.XLOOKUP(C953, customers!A:A, customers!G:G, "Not Found")</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10">
        <f>INDEX(products!$A$1:$G$49,MATCH(orders!$D953,products!$A$1:$A$49,0),MATCH(orders!L$1,products!$A$1:$G$1,0))</f>
        <v>3.5849999999999995</v>
      </c>
      <c r="M953" s="10">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_xlfn.XLOOKUP(C954,customers!A:A,customers!B:B,"Not Found")</f>
        <v>Jilly Dreng</v>
      </c>
      <c r="G954" t="str">
        <f>IF(_xlfn.XLOOKUP(C954, customers!A:A, customers!C:C, "Not Found")=0,"",_xlfn.XLOOKUP(C954, customers!A:A, customers!C:C, "Not Found"))</f>
        <v>jdrengqg@uiuc.edu</v>
      </c>
      <c r="H954" s="2" t="str">
        <f>_xlfn.XLOOKUP(C954, customers!A:A, customers!G:G, "Not Found")</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10">
        <f>INDEX(products!$A$1:$G$49,MATCH(orders!$D954,products!$A$1:$A$49,0),MATCH(orders!L$1,products!$A$1:$G$1,0))</f>
        <v>11.25</v>
      </c>
      <c r="M954" s="10">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_xlfn.XLOOKUP(C955,customers!A:A,customers!B:B,"Not Found")</f>
        <v>Brenn Dundredge</v>
      </c>
      <c r="G955" t="str">
        <f>IF(_xlfn.XLOOKUP(C955, customers!A:A, customers!C:C, "Not Found")=0,"",_xlfn.XLOOKUP(C955, customers!A:A, customers!C:C, "Not Found"))</f>
        <v/>
      </c>
      <c r="H955" s="2" t="str">
        <f>_xlfn.XLOOKUP(C955, customers!A:A, customers!G:G, "Not Found")</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10">
        <f>INDEX(products!$A$1:$G$49,MATCH(orders!$D955,products!$A$1:$A$49,0),MATCH(orders!L$1,products!$A$1:$G$1,0))</f>
        <v>3.8849999999999998</v>
      </c>
      <c r="M955" s="10">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_xlfn.XLOOKUP(C956,customers!A:A,customers!B:B,"Not Found")</f>
        <v>Brenn Dundredge</v>
      </c>
      <c r="G956" t="str">
        <f>IF(_xlfn.XLOOKUP(C956, customers!A:A, customers!C:C, "Not Found")=0,"",_xlfn.XLOOKUP(C956, customers!A:A, customers!C:C, "Not Found"))</f>
        <v/>
      </c>
      <c r="H956" s="2" t="str">
        <f>_xlfn.XLOOKUP(C956, customers!A:A, customers!G:G, "Not Found")</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10">
        <f>INDEX(products!$A$1:$G$49,MATCH(orders!$D956,products!$A$1:$A$49,0),MATCH(orders!L$1,products!$A$1:$G$1,0))</f>
        <v>27.945</v>
      </c>
      <c r="M956" s="10">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_xlfn.XLOOKUP(C957,customers!A:A,customers!B:B,"Not Found")</f>
        <v>Brenn Dundredge</v>
      </c>
      <c r="G957" t="str">
        <f>IF(_xlfn.XLOOKUP(C957, customers!A:A, customers!C:C, "Not Found")=0,"",_xlfn.XLOOKUP(C957, customers!A:A, customers!C:C, "Not Found"))</f>
        <v/>
      </c>
      <c r="H957" s="2" t="str">
        <f>_xlfn.XLOOKUP(C957, customers!A:A, customers!G:G, "Not Found")</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10">
        <f>INDEX(products!$A$1:$G$49,MATCH(orders!$D957,products!$A$1:$A$49,0),MATCH(orders!L$1,products!$A$1:$G$1,0))</f>
        <v>34.154999999999994</v>
      </c>
      <c r="M957" s="10">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_xlfn.XLOOKUP(C958,customers!A:A,customers!B:B,"Not Found")</f>
        <v>Brenn Dundredge</v>
      </c>
      <c r="G958" t="str">
        <f>IF(_xlfn.XLOOKUP(C958, customers!A:A, customers!C:C, "Not Found")=0,"",_xlfn.XLOOKUP(C958, customers!A:A, customers!C:C, "Not Found"))</f>
        <v/>
      </c>
      <c r="H958" s="2" t="str">
        <f>_xlfn.XLOOKUP(C958, customers!A:A, customers!G:G, "Not Found")</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10">
        <f>INDEX(products!$A$1:$G$49,MATCH(orders!$D958,products!$A$1:$A$49,0),MATCH(orders!L$1,products!$A$1:$G$1,0))</f>
        <v>27.484999999999996</v>
      </c>
      <c r="M958" s="10">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_xlfn.XLOOKUP(C959,customers!A:A,customers!B:B,"Not Found")</f>
        <v>Brenn Dundredge</v>
      </c>
      <c r="G959" t="str">
        <f>IF(_xlfn.XLOOKUP(C959, customers!A:A, customers!C:C, "Not Found")=0,"",_xlfn.XLOOKUP(C959, customers!A:A, customers!C:C, "Not Found"))</f>
        <v/>
      </c>
      <c r="H959" s="2" t="str">
        <f>_xlfn.XLOOKUP(C959, customers!A:A, customers!G:G, "Not Found")</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10">
        <f>INDEX(products!$A$1:$G$49,MATCH(orders!$D959,products!$A$1:$A$49,0),MATCH(orders!L$1,products!$A$1:$G$1,0))</f>
        <v>14.85</v>
      </c>
      <c r="M959" s="10">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_xlfn.XLOOKUP(C960,customers!A:A,customers!B:B,"Not Found")</f>
        <v>Brenn Dundredge</v>
      </c>
      <c r="G960" t="str">
        <f>IF(_xlfn.XLOOKUP(C960, customers!A:A, customers!C:C, "Not Found")=0,"",_xlfn.XLOOKUP(C960, customers!A:A, customers!C:C, "Not Found"))</f>
        <v/>
      </c>
      <c r="H960" s="2" t="str">
        <f>_xlfn.XLOOKUP(C960, customers!A:A, customers!G:G, "Not Found")</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10">
        <f>INDEX(products!$A$1:$G$49,MATCH(orders!$D960,products!$A$1:$A$49,0),MATCH(orders!L$1,products!$A$1:$G$1,0))</f>
        <v>3.8849999999999998</v>
      </c>
      <c r="M960" s="10">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_xlfn.XLOOKUP(C961,customers!A:A,customers!B:B,"Not Found")</f>
        <v>Rhodie Strathern</v>
      </c>
      <c r="G961" t="str">
        <f>IF(_xlfn.XLOOKUP(C961, customers!A:A, customers!C:C, "Not Found")=0,"",_xlfn.XLOOKUP(C961, customers!A:A, customers!C:C, "Not Found"))</f>
        <v>rstrathernqn@devhub.com</v>
      </c>
      <c r="H961" s="2" t="str">
        <f>_xlfn.XLOOKUP(C961, customers!A:A, customers!G:G, "Not Found")</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10">
        <f>INDEX(products!$A$1:$G$49,MATCH(orders!$D961,products!$A$1:$A$49,0),MATCH(orders!L$1,products!$A$1:$G$1,0))</f>
        <v>4.7549999999999999</v>
      </c>
      <c r="M961" s="10">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_xlfn.XLOOKUP(C962,customers!A:A,customers!B:B,"Not Found")</f>
        <v>Chad Miguel</v>
      </c>
      <c r="G962" t="str">
        <f>IF(_xlfn.XLOOKUP(C962, customers!A:A, customers!C:C, "Not Found")=0,"",_xlfn.XLOOKUP(C962, customers!A:A, customers!C:C, "Not Found"))</f>
        <v>cmiguelqo@exblog.jp</v>
      </c>
      <c r="H962" s="2" t="str">
        <f>_xlfn.XLOOKUP(C962, customers!A:A, customers!G:G, "Not Found")</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10">
        <f>INDEX(products!$A$1:$G$49,MATCH(orders!$D962,products!$A$1:$A$49,0),MATCH(orders!L$1,products!$A$1:$G$1,0))</f>
        <v>15.85</v>
      </c>
      <c r="M962" s="10">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_xlfn.XLOOKUP(C963,customers!A:A,customers!B:B,"Not Found")</f>
        <v>Florinda Matusovsky</v>
      </c>
      <c r="G963" t="str">
        <f>IF(_xlfn.XLOOKUP(C963, customers!A:A, customers!C:C, "Not Found")=0,"",_xlfn.XLOOKUP(C963, customers!A:A, customers!C:C, "Not Found"))</f>
        <v/>
      </c>
      <c r="H963" s="2" t="str">
        <f>_xlfn.XLOOKUP(C963, customers!A:A, customers!G:G, "Not Found")</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10">
        <f>INDEX(products!$A$1:$G$49,MATCH(orders!$D963,products!$A$1:$A$49,0),MATCH(orders!L$1,products!$A$1:$G$1,0))</f>
        <v>22.884999999999998</v>
      </c>
      <c r="M963" s="10">
        <f t="shared" ref="M963:M1001" si="45">L963*E963</f>
        <v>45.769999999999996</v>
      </c>
      <c r="N963" t="str">
        <f t="shared" ref="N963:N1001" si="46">IF(I963="Rob","Robusta", IF(I963 = "Exc","Excelsa", IF(I963="Ara","Arabica", IF(I963="Lib","Liberica",""))))</f>
        <v>Arabica</v>
      </c>
      <c r="O963" t="str">
        <f t="shared" ref="O963:O1001" si="47">IF(J963="M","Medium", IF(J963 ="L","Light",IF(J963="D","Dark","")))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_xlfn.XLOOKUP(C964,customers!A:A,customers!B:B,"Not Found")</f>
        <v>Morly Rocks</v>
      </c>
      <c r="G964" t="str">
        <f>IF(_xlfn.XLOOKUP(C964, customers!A:A, customers!C:C, "Not Found")=0,"",_xlfn.XLOOKUP(C964, customers!A:A, customers!C:C, "Not Found"))</f>
        <v>mrocksqq@exblog.jp</v>
      </c>
      <c r="H964" s="2" t="str">
        <f>_xlfn.XLOOKUP(C964, customers!A:A, customers!G:G, "Not Found")</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10">
        <f>INDEX(products!$A$1:$G$49,MATCH(orders!$D964,products!$A$1:$A$49,0),MATCH(orders!L$1,products!$A$1:$G$1,0))</f>
        <v>8.9499999999999993</v>
      </c>
      <c r="M964" s="10">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_xlfn.XLOOKUP(C965,customers!A:A,customers!B:B,"Not Found")</f>
        <v>Yuri Burrells</v>
      </c>
      <c r="G965" t="str">
        <f>IF(_xlfn.XLOOKUP(C965, customers!A:A, customers!C:C, "Not Found")=0,"",_xlfn.XLOOKUP(C965, customers!A:A, customers!C:C, "Not Found"))</f>
        <v>yburrellsqr@vinaora.com</v>
      </c>
      <c r="H965" s="2" t="str">
        <f>_xlfn.XLOOKUP(C965, customers!A:A, customers!G:G, "Not Found")</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10">
        <f>INDEX(products!$A$1:$G$49,MATCH(orders!$D965,products!$A$1:$A$49,0),MATCH(orders!L$1,products!$A$1:$G$1,0))</f>
        <v>5.97</v>
      </c>
      <c r="M965" s="10">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_xlfn.XLOOKUP(C966,customers!A:A,customers!B:B,"Not Found")</f>
        <v>Cleopatra Goodrum</v>
      </c>
      <c r="G966" t="str">
        <f>IF(_xlfn.XLOOKUP(C966, customers!A:A, customers!C:C, "Not Found")=0,"",_xlfn.XLOOKUP(C966, customers!A:A, customers!C:C, "Not Found"))</f>
        <v>cgoodrumqs@goodreads.com</v>
      </c>
      <c r="H966" s="2" t="str">
        <f>_xlfn.XLOOKUP(C966, customers!A:A, customers!G:G, "Not Found")</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10">
        <f>INDEX(products!$A$1:$G$49,MATCH(orders!$D966,products!$A$1:$A$49,0),MATCH(orders!L$1,products!$A$1:$G$1,0))</f>
        <v>4.4550000000000001</v>
      </c>
      <c r="M966" s="10">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_xlfn.XLOOKUP(C967,customers!A:A,customers!B:B,"Not Found")</f>
        <v>Joey Jefferys</v>
      </c>
      <c r="G967" t="str">
        <f>IF(_xlfn.XLOOKUP(C967, customers!A:A, customers!C:C, "Not Found")=0,"",_xlfn.XLOOKUP(C967, customers!A:A, customers!C:C, "Not Found"))</f>
        <v>jjefferysqt@blog.com</v>
      </c>
      <c r="H967" s="2" t="str">
        <f>_xlfn.XLOOKUP(C967, customers!A:A, customers!G:G, "Not Found")</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10">
        <f>INDEX(products!$A$1:$G$49,MATCH(orders!$D967,products!$A$1:$A$49,0),MATCH(orders!L$1,products!$A$1:$G$1,0))</f>
        <v>9.9499999999999993</v>
      </c>
      <c r="M967" s="10">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_xlfn.XLOOKUP(C968,customers!A:A,customers!B:B,"Not Found")</f>
        <v>Bearnard Wardell</v>
      </c>
      <c r="G968" t="str">
        <f>IF(_xlfn.XLOOKUP(C968, customers!A:A, customers!C:C, "Not Found")=0,"",_xlfn.XLOOKUP(C968, customers!A:A, customers!C:C, "Not Found"))</f>
        <v>bwardellqu@adobe.com</v>
      </c>
      <c r="H968" s="2" t="str">
        <f>_xlfn.XLOOKUP(C968, customers!A:A, customers!G:G, "Not Found")</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10">
        <f>INDEX(products!$A$1:$G$49,MATCH(orders!$D968,products!$A$1:$A$49,0),MATCH(orders!L$1,products!$A$1:$G$1,0))</f>
        <v>8.91</v>
      </c>
      <c r="M968" s="10">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_xlfn.XLOOKUP(C969,customers!A:A,customers!B:B,"Not Found")</f>
        <v>Zeke Walisiak</v>
      </c>
      <c r="G969" t="str">
        <f>IF(_xlfn.XLOOKUP(C969, customers!A:A, customers!C:C, "Not Found")=0,"",_xlfn.XLOOKUP(C969, customers!A:A, customers!C:C, "Not Found"))</f>
        <v>zwalisiakqv@ucsd.edu</v>
      </c>
      <c r="H969" s="2" t="str">
        <f>_xlfn.XLOOKUP(C969, customers!A:A, customers!G:G, "Not Found")</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10">
        <f>INDEX(products!$A$1:$G$49,MATCH(orders!$D969,products!$A$1:$A$49,0),MATCH(orders!L$1,products!$A$1:$G$1,0))</f>
        <v>2.6849999999999996</v>
      </c>
      <c r="M969" s="10">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_xlfn.XLOOKUP(C970,customers!A:A,customers!B:B,"Not Found")</f>
        <v>Wiley Leopold</v>
      </c>
      <c r="G970" t="str">
        <f>IF(_xlfn.XLOOKUP(C970, customers!A:A, customers!C:C, "Not Found")=0,"",_xlfn.XLOOKUP(C970, customers!A:A, customers!C:C, "Not Found"))</f>
        <v>wleopoldqw@blogspot.com</v>
      </c>
      <c r="H970" s="2" t="str">
        <f>_xlfn.XLOOKUP(C970, customers!A:A, customers!G:G, "Not Found")</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10">
        <f>INDEX(products!$A$1:$G$49,MATCH(orders!$D970,products!$A$1:$A$49,0),MATCH(orders!L$1,products!$A$1:$G$1,0))</f>
        <v>2.9849999999999999</v>
      </c>
      <c r="M970" s="10">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_xlfn.XLOOKUP(C971,customers!A:A,customers!B:B,"Not Found")</f>
        <v>Chiarra Shalders</v>
      </c>
      <c r="G971" t="str">
        <f>IF(_xlfn.XLOOKUP(C971, customers!A:A, customers!C:C, "Not Found")=0,"",_xlfn.XLOOKUP(C971, customers!A:A, customers!C:C, "Not Found"))</f>
        <v>cshaldersqx@cisco.com</v>
      </c>
      <c r="H971" s="2" t="str">
        <f>_xlfn.XLOOKUP(C971, customers!A:A, customers!G:G, "Not Found")</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10">
        <f>INDEX(products!$A$1:$G$49,MATCH(orders!$D971,products!$A$1:$A$49,0),MATCH(orders!L$1,products!$A$1:$G$1,0))</f>
        <v>12.95</v>
      </c>
      <c r="M971" s="10">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_xlfn.XLOOKUP(C972,customers!A:A,customers!B:B,"Not Found")</f>
        <v>Sharl Southerill</v>
      </c>
      <c r="G972" t="str">
        <f>IF(_xlfn.XLOOKUP(C972, customers!A:A, customers!C:C, "Not Found")=0,"",_xlfn.XLOOKUP(C972, customers!A:A, customers!C:C, "Not Found"))</f>
        <v/>
      </c>
      <c r="H972" s="2" t="str">
        <f>_xlfn.XLOOKUP(C972, customers!A:A, customers!G:G, "Not Found")</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10">
        <f>INDEX(products!$A$1:$G$49,MATCH(orders!$D972,products!$A$1:$A$49,0),MATCH(orders!L$1,products!$A$1:$G$1,0))</f>
        <v>8.25</v>
      </c>
      <c r="M972" s="10">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_xlfn.XLOOKUP(C973,customers!A:A,customers!B:B,"Not Found")</f>
        <v>Noni Furber</v>
      </c>
      <c r="G973" t="str">
        <f>IF(_xlfn.XLOOKUP(C973, customers!A:A, customers!C:C, "Not Found")=0,"",_xlfn.XLOOKUP(C973, customers!A:A, customers!C:C, "Not Found"))</f>
        <v>nfurberqz@jugem.jp</v>
      </c>
      <c r="H973" s="2" t="str">
        <f>_xlfn.XLOOKUP(C973, customers!A:A, customers!G:G, "Not Found")</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10">
        <f>INDEX(products!$A$1:$G$49,MATCH(orders!$D973,products!$A$1:$A$49,0),MATCH(orders!L$1,products!$A$1:$G$1,0))</f>
        <v>29.784999999999997</v>
      </c>
      <c r="M973" s="10">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_xlfn.XLOOKUP(C974,customers!A:A,customers!B:B,"Not Found")</f>
        <v>Dinah Crutcher</v>
      </c>
      <c r="G974" t="str">
        <f>IF(_xlfn.XLOOKUP(C974, customers!A:A, customers!C:C, "Not Found")=0,"",_xlfn.XLOOKUP(C974, customers!A:A, customers!C:C, "Not Found"))</f>
        <v/>
      </c>
      <c r="H974" s="2" t="str">
        <f>_xlfn.XLOOKUP(C974, customers!A:A, customers!G:G, "Not Found")</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10">
        <f>INDEX(products!$A$1:$G$49,MATCH(orders!$D974,products!$A$1:$A$49,0),MATCH(orders!L$1,products!$A$1:$G$1,0))</f>
        <v>29.784999999999997</v>
      </c>
      <c r="M974" s="10">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_xlfn.XLOOKUP(C975,customers!A:A,customers!B:B,"Not Found")</f>
        <v>Charlean Keave</v>
      </c>
      <c r="G975" t="str">
        <f>IF(_xlfn.XLOOKUP(C975, customers!A:A, customers!C:C, "Not Found")=0,"",_xlfn.XLOOKUP(C975, customers!A:A, customers!C:C, "Not Found"))</f>
        <v>ckeaver1@ucoz.com</v>
      </c>
      <c r="H975" s="2" t="str">
        <f>_xlfn.XLOOKUP(C975, customers!A:A, customers!G:G, "Not Found")</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10">
        <f>INDEX(products!$A$1:$G$49,MATCH(orders!$D975,products!$A$1:$A$49,0),MATCH(orders!L$1,products!$A$1:$G$1,0))</f>
        <v>14.55</v>
      </c>
      <c r="M975" s="10">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_xlfn.XLOOKUP(C976,customers!A:A,customers!B:B,"Not Found")</f>
        <v>Sada Roseborough</v>
      </c>
      <c r="G976" t="str">
        <f>IF(_xlfn.XLOOKUP(C976, customers!A:A, customers!C:C, "Not Found")=0,"",_xlfn.XLOOKUP(C976, customers!A:A, customers!C:C, "Not Found"))</f>
        <v>sroseboroughr2@virginia.edu</v>
      </c>
      <c r="H976" s="2" t="str">
        <f>_xlfn.XLOOKUP(C976, customers!A:A, customers!G:G, "Not Found")</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10">
        <f>INDEX(products!$A$1:$G$49,MATCH(orders!$D976,products!$A$1:$A$49,0),MATCH(orders!L$1,products!$A$1:$G$1,0))</f>
        <v>5.3699999999999992</v>
      </c>
      <c r="M976" s="10">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_xlfn.XLOOKUP(C977,customers!A:A,customers!B:B,"Not Found")</f>
        <v>Clayton Kingwell</v>
      </c>
      <c r="G977" t="str">
        <f>IF(_xlfn.XLOOKUP(C977, customers!A:A, customers!C:C, "Not Found")=0,"",_xlfn.XLOOKUP(C977, customers!A:A, customers!C:C, "Not Found"))</f>
        <v>ckingwellr3@squarespace.com</v>
      </c>
      <c r="H977" s="2" t="str">
        <f>_xlfn.XLOOKUP(C977, customers!A:A, customers!G:G, "Not Found")</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10">
        <f>INDEX(products!$A$1:$G$49,MATCH(orders!$D977,products!$A$1:$A$49,0),MATCH(orders!L$1,products!$A$1:$G$1,0))</f>
        <v>2.9849999999999999</v>
      </c>
      <c r="M977" s="10">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_xlfn.XLOOKUP(C978,customers!A:A,customers!B:B,"Not Found")</f>
        <v>Kacy Canto</v>
      </c>
      <c r="G978" t="str">
        <f>IF(_xlfn.XLOOKUP(C978, customers!A:A, customers!C:C, "Not Found")=0,"",_xlfn.XLOOKUP(C978, customers!A:A, customers!C:C, "Not Found"))</f>
        <v>kcantor4@gmpg.org</v>
      </c>
      <c r="H978" s="2" t="str">
        <f>_xlfn.XLOOKUP(C978, customers!A:A, customers!G:G, "Not Found")</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10">
        <f>INDEX(products!$A$1:$G$49,MATCH(orders!$D978,products!$A$1:$A$49,0),MATCH(orders!L$1,products!$A$1:$G$1,0))</f>
        <v>27.484999999999996</v>
      </c>
      <c r="M978" s="10">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_xlfn.XLOOKUP(C979,customers!A:A,customers!B:B,"Not Found")</f>
        <v>Mab Blakemore</v>
      </c>
      <c r="G979" t="str">
        <f>IF(_xlfn.XLOOKUP(C979, customers!A:A, customers!C:C, "Not Found")=0,"",_xlfn.XLOOKUP(C979, customers!A:A, customers!C:C, "Not Found"))</f>
        <v>mblakemorer5@nsw.gov.au</v>
      </c>
      <c r="H979" s="2" t="str">
        <f>_xlfn.XLOOKUP(C979, customers!A:A, customers!G:G, "Not Found")</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10">
        <f>INDEX(products!$A$1:$G$49,MATCH(orders!$D979,products!$A$1:$A$49,0),MATCH(orders!L$1,products!$A$1:$G$1,0))</f>
        <v>11.95</v>
      </c>
      <c r="M979" s="10">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_xlfn.XLOOKUP(C980,customers!A:A,customers!B:B,"Not Found")</f>
        <v>Charlean Keave</v>
      </c>
      <c r="G980" t="str">
        <f>IF(_xlfn.XLOOKUP(C980, customers!A:A, customers!C:C, "Not Found")=0,"",_xlfn.XLOOKUP(C980, customers!A:A, customers!C:C, "Not Found"))</f>
        <v>ckeaver1@ucoz.com</v>
      </c>
      <c r="H980" s="2" t="str">
        <f>_xlfn.XLOOKUP(C980, customers!A:A, customers!G:G, "Not Found")</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10">
        <f>INDEX(products!$A$1:$G$49,MATCH(orders!$D980,products!$A$1:$A$49,0),MATCH(orders!L$1,products!$A$1:$G$1,0))</f>
        <v>7.77</v>
      </c>
      <c r="M980" s="10">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_xlfn.XLOOKUP(C981,customers!A:A,customers!B:B,"Not Found")</f>
        <v>Javier Causnett</v>
      </c>
      <c r="G981" t="str">
        <f>IF(_xlfn.XLOOKUP(C981, customers!A:A, customers!C:C, "Not Found")=0,"",_xlfn.XLOOKUP(C981, customers!A:A, customers!C:C, "Not Found"))</f>
        <v/>
      </c>
      <c r="H981" s="2" t="str">
        <f>_xlfn.XLOOKUP(C981, customers!A:A, customers!G:G, "Not Found")</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10">
        <f>INDEX(products!$A$1:$G$49,MATCH(orders!$D981,products!$A$1:$A$49,0),MATCH(orders!L$1,products!$A$1:$G$1,0))</f>
        <v>5.3699999999999992</v>
      </c>
      <c r="M981" s="10">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_xlfn.XLOOKUP(C982,customers!A:A,customers!B:B,"Not Found")</f>
        <v>Demetris Micheli</v>
      </c>
      <c r="G982" t="str">
        <f>IF(_xlfn.XLOOKUP(C982, customers!A:A, customers!C:C, "Not Found")=0,"",_xlfn.XLOOKUP(C982, customers!A:A, customers!C:C, "Not Found"))</f>
        <v/>
      </c>
      <c r="H982" s="2" t="str">
        <f>_xlfn.XLOOKUP(C982, customers!A:A, customers!G:G, "Not Found")</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10">
        <f>INDEX(products!$A$1:$G$49,MATCH(orders!$D982,products!$A$1:$A$49,0),MATCH(orders!L$1,products!$A$1:$G$1,0))</f>
        <v>27.945</v>
      </c>
      <c r="M982" s="10">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_xlfn.XLOOKUP(C983,customers!A:A,customers!B:B,"Not Found")</f>
        <v>Chloette Bernardot</v>
      </c>
      <c r="G983" t="str">
        <f>IF(_xlfn.XLOOKUP(C983, customers!A:A, customers!C:C, "Not Found")=0,"",_xlfn.XLOOKUP(C983, customers!A:A, customers!C:C, "Not Found"))</f>
        <v>cbernardotr9@wix.com</v>
      </c>
      <c r="H983" s="2" t="str">
        <f>_xlfn.XLOOKUP(C983, customers!A:A, customers!G:G, "Not Found")</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10">
        <f>INDEX(products!$A$1:$G$49,MATCH(orders!$D983,products!$A$1:$A$49,0),MATCH(orders!L$1,products!$A$1:$G$1,0))</f>
        <v>3.645</v>
      </c>
      <c r="M983" s="10">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_xlfn.XLOOKUP(C984,customers!A:A,customers!B:B,"Not Found")</f>
        <v>Kim Kemery</v>
      </c>
      <c r="G984" t="str">
        <f>IF(_xlfn.XLOOKUP(C984, customers!A:A, customers!C:C, "Not Found")=0,"",_xlfn.XLOOKUP(C984, customers!A:A, customers!C:C, "Not Found"))</f>
        <v>kkemeryra@t.co</v>
      </c>
      <c r="H984" s="2" t="str">
        <f>_xlfn.XLOOKUP(C984, customers!A:A, customers!G:G, "Not Found")</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10">
        <f>INDEX(products!$A$1:$G$49,MATCH(orders!$D984,products!$A$1:$A$49,0),MATCH(orders!L$1,products!$A$1:$G$1,0))</f>
        <v>11.95</v>
      </c>
      <c r="M984" s="10">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_xlfn.XLOOKUP(C985,customers!A:A,customers!B:B,"Not Found")</f>
        <v>Fanchette Parlot</v>
      </c>
      <c r="G985" t="str">
        <f>IF(_xlfn.XLOOKUP(C985, customers!A:A, customers!C:C, "Not Found")=0,"",_xlfn.XLOOKUP(C985, customers!A:A, customers!C:C, "Not Found"))</f>
        <v>fparlotrb@forbes.com</v>
      </c>
      <c r="H985" s="2" t="str">
        <f>_xlfn.XLOOKUP(C985, customers!A:A, customers!G:G, "Not Found")</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10">
        <f>INDEX(products!$A$1:$G$49,MATCH(orders!$D985,products!$A$1:$A$49,0),MATCH(orders!L$1,products!$A$1:$G$1,0))</f>
        <v>3.375</v>
      </c>
      <c r="M985" s="10">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_xlfn.XLOOKUP(C986,customers!A:A,customers!B:B,"Not Found")</f>
        <v>Ramon Cheak</v>
      </c>
      <c r="G986" t="str">
        <f>IF(_xlfn.XLOOKUP(C986, customers!A:A, customers!C:C, "Not Found")=0,"",_xlfn.XLOOKUP(C986, customers!A:A, customers!C:C, "Not Found"))</f>
        <v>rcheakrc@tripadvisor.com</v>
      </c>
      <c r="H986" s="2" t="str">
        <f>_xlfn.XLOOKUP(C986, customers!A:A, customers!G:G, "Not Found")</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10">
        <f>INDEX(products!$A$1:$G$49,MATCH(orders!$D986,products!$A$1:$A$49,0),MATCH(orders!L$1,products!$A$1:$G$1,0))</f>
        <v>31.624999999999996</v>
      </c>
      <c r="M986" s="10">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_xlfn.XLOOKUP(C987,customers!A:A,customers!B:B,"Not Found")</f>
        <v>Koressa O'Geneay</v>
      </c>
      <c r="G987" t="str">
        <f>IF(_xlfn.XLOOKUP(C987, customers!A:A, customers!C:C, "Not Found")=0,"",_xlfn.XLOOKUP(C987, customers!A:A, customers!C:C, "Not Found"))</f>
        <v>kogeneayrd@utexas.edu</v>
      </c>
      <c r="H987" s="2" t="str">
        <f>_xlfn.XLOOKUP(C987, customers!A:A, customers!G:G, "Not Found")</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10">
        <f>INDEX(products!$A$1:$G$49,MATCH(orders!$D987,products!$A$1:$A$49,0),MATCH(orders!L$1,products!$A$1:$G$1,0))</f>
        <v>11.95</v>
      </c>
      <c r="M987" s="10">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_xlfn.XLOOKUP(C988,customers!A:A,customers!B:B,"Not Found")</f>
        <v>Claudell Ayre</v>
      </c>
      <c r="G988" t="str">
        <f>IF(_xlfn.XLOOKUP(C988, customers!A:A, customers!C:C, "Not Found")=0,"",_xlfn.XLOOKUP(C988, customers!A:A, customers!C:C, "Not Found"))</f>
        <v>cayrere@symantec.com</v>
      </c>
      <c r="H988" s="2" t="str">
        <f>_xlfn.XLOOKUP(C988, customers!A:A, customers!G:G, "Not Found")</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10">
        <f>INDEX(products!$A$1:$G$49,MATCH(orders!$D988,products!$A$1:$A$49,0),MATCH(orders!L$1,products!$A$1:$G$1,0))</f>
        <v>33.464999999999996</v>
      </c>
      <c r="M988" s="10">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_xlfn.XLOOKUP(C989,customers!A:A,customers!B:B,"Not Found")</f>
        <v>Lorianne Kyneton</v>
      </c>
      <c r="G989" t="str">
        <f>IF(_xlfn.XLOOKUP(C989, customers!A:A, customers!C:C, "Not Found")=0,"",_xlfn.XLOOKUP(C989, customers!A:A, customers!C:C, "Not Found"))</f>
        <v>lkynetonrf@macromedia.com</v>
      </c>
      <c r="H989" s="2" t="str">
        <f>_xlfn.XLOOKUP(C989, customers!A:A, customers!G:G, "Not Found")</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10">
        <f>INDEX(products!$A$1:$G$49,MATCH(orders!$D989,products!$A$1:$A$49,0),MATCH(orders!L$1,products!$A$1:$G$1,0))</f>
        <v>5.97</v>
      </c>
      <c r="M989" s="10">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_xlfn.XLOOKUP(C990,customers!A:A,customers!B:B,"Not Found")</f>
        <v>Adele McFayden</v>
      </c>
      <c r="G990" t="str">
        <f>IF(_xlfn.XLOOKUP(C990, customers!A:A, customers!C:C, "Not Found")=0,"",_xlfn.XLOOKUP(C990, customers!A:A, customers!C:C, "Not Found"))</f>
        <v/>
      </c>
      <c r="H990" s="2" t="str">
        <f>_xlfn.XLOOKUP(C990, customers!A:A, customers!G:G, "Not Found")</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10">
        <f>INDEX(products!$A$1:$G$49,MATCH(orders!$D990,products!$A$1:$A$49,0),MATCH(orders!L$1,products!$A$1:$G$1,0))</f>
        <v>9.9499999999999993</v>
      </c>
      <c r="M990" s="10">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_xlfn.XLOOKUP(C991,customers!A:A,customers!B:B,"Not Found")</f>
        <v>Herta Layne</v>
      </c>
      <c r="G991" t="str">
        <f>IF(_xlfn.XLOOKUP(C991, customers!A:A, customers!C:C, "Not Found")=0,"",_xlfn.XLOOKUP(C991, customers!A:A, customers!C:C, "Not Found"))</f>
        <v/>
      </c>
      <c r="H991" s="2" t="str">
        <f>_xlfn.XLOOKUP(C991, customers!A:A, customers!G:G, "Not Found")</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10">
        <f>INDEX(products!$A$1:$G$49,MATCH(orders!$D991,products!$A$1:$A$49,0),MATCH(orders!L$1,products!$A$1:$G$1,0))</f>
        <v>25.874999999999996</v>
      </c>
      <c r="M991" s="10">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_xlfn.XLOOKUP(C992,customers!A:A,customers!B:B,"Not Found")</f>
        <v>Marguerite Graves</v>
      </c>
      <c r="G992" t="str">
        <f>IF(_xlfn.XLOOKUP(C992, customers!A:A, customers!C:C, "Not Found")=0,"",_xlfn.XLOOKUP(C992, customers!A:A, customers!C:C, "Not Found"))</f>
        <v/>
      </c>
      <c r="H992" s="2" t="str">
        <f>_xlfn.XLOOKUP(C992, customers!A:A, customers!G:G, "Not Found")</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10">
        <f>INDEX(products!$A$1:$G$49,MATCH(orders!$D992,products!$A$1:$A$49,0),MATCH(orders!L$1,products!$A$1:$G$1,0))</f>
        <v>3.645</v>
      </c>
      <c r="M992" s="10">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_xlfn.XLOOKUP(C993,customers!A:A,customers!B:B,"Not Found")</f>
        <v>Marguerite Graves</v>
      </c>
      <c r="G993" t="str">
        <f>IF(_xlfn.XLOOKUP(C993, customers!A:A, customers!C:C, "Not Found")=0,"",_xlfn.XLOOKUP(C993, customers!A:A, customers!C:C, "Not Found"))</f>
        <v/>
      </c>
      <c r="H993" s="2" t="str">
        <f>_xlfn.XLOOKUP(C993, customers!A:A, customers!G:G, "Not Found")</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10">
        <f>INDEX(products!$A$1:$G$49,MATCH(orders!$D993,products!$A$1:$A$49,0),MATCH(orders!L$1,products!$A$1:$G$1,0))</f>
        <v>7.77</v>
      </c>
      <c r="M993" s="10">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_xlfn.XLOOKUP(C994,customers!A:A,customers!B:B,"Not Found")</f>
        <v>Desdemona Eye</v>
      </c>
      <c r="G994" t="str">
        <f>IF(_xlfn.XLOOKUP(C994, customers!A:A, customers!C:C, "Not Found")=0,"",_xlfn.XLOOKUP(C994, customers!A:A, customers!C:C, "Not Found"))</f>
        <v/>
      </c>
      <c r="H994" s="2" t="str">
        <f>_xlfn.XLOOKUP(C994, customers!A:A, customers!G:G, "Not Found")</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10">
        <f>INDEX(products!$A$1:$G$49,MATCH(orders!$D994,products!$A$1:$A$49,0),MATCH(orders!L$1,products!$A$1:$G$1,0))</f>
        <v>36.454999999999998</v>
      </c>
      <c r="M994" s="10">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_xlfn.XLOOKUP(C995,customers!A:A,customers!B:B,"Not Found")</f>
        <v>Margarette Sterland</v>
      </c>
      <c r="G995" t="str">
        <f>IF(_xlfn.XLOOKUP(C995, customers!A:A, customers!C:C, "Not Found")=0,"",_xlfn.XLOOKUP(C995, customers!A:A, customers!C:C, "Not Found"))</f>
        <v/>
      </c>
      <c r="H995" s="2" t="str">
        <f>_xlfn.XLOOKUP(C995, customers!A:A, customers!G:G, "Not Found")</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10">
        <f>INDEX(products!$A$1:$G$49,MATCH(orders!$D995,products!$A$1:$A$49,0),MATCH(orders!L$1,products!$A$1:$G$1,0))</f>
        <v>12.95</v>
      </c>
      <c r="M995" s="10">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_xlfn.XLOOKUP(C996,customers!A:A,customers!B:B,"Not Found")</f>
        <v>Catharine Scoines</v>
      </c>
      <c r="G996" t="str">
        <f>IF(_xlfn.XLOOKUP(C996, customers!A:A, customers!C:C, "Not Found")=0,"",_xlfn.XLOOKUP(C996, customers!A:A, customers!C:C, "Not Found"))</f>
        <v/>
      </c>
      <c r="H996" s="2" t="str">
        <f>_xlfn.XLOOKUP(C996, customers!A:A, customers!G:G, "Not Found")</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10">
        <f>INDEX(products!$A$1:$G$49,MATCH(orders!$D996,products!$A$1:$A$49,0),MATCH(orders!L$1,products!$A$1:$G$1,0))</f>
        <v>2.9849999999999999</v>
      </c>
      <c r="M996" s="10">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_xlfn.XLOOKUP(C997,customers!A:A,customers!B:B,"Not Found")</f>
        <v>Jennica Tewelson</v>
      </c>
      <c r="G997" t="str">
        <f>IF(_xlfn.XLOOKUP(C997, customers!A:A, customers!C:C, "Not Found")=0,"",_xlfn.XLOOKUP(C997, customers!A:A, customers!C:C, "Not Found"))</f>
        <v>jtewelsonrn@samsung.com</v>
      </c>
      <c r="H997" s="2" t="str">
        <f>_xlfn.XLOOKUP(C997, customers!A:A, customers!G:G, "Not Found")</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10">
        <f>INDEX(products!$A$1:$G$49,MATCH(orders!$D997,products!$A$1:$A$49,0),MATCH(orders!L$1,products!$A$1:$G$1,0))</f>
        <v>27.484999999999996</v>
      </c>
      <c r="M997" s="10">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_xlfn.XLOOKUP(C998,customers!A:A,customers!B:B,"Not Found")</f>
        <v>Marguerite Graves</v>
      </c>
      <c r="G998" t="str">
        <f>IF(_xlfn.XLOOKUP(C998, customers!A:A, customers!C:C, "Not Found")=0,"",_xlfn.XLOOKUP(C998, customers!A:A, customers!C:C, "Not Found"))</f>
        <v/>
      </c>
      <c r="H998" s="2" t="str">
        <f>_xlfn.XLOOKUP(C998, customers!A:A, customers!G:G, "Not Found")</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10">
        <f>INDEX(products!$A$1:$G$49,MATCH(orders!$D998,products!$A$1:$A$49,0),MATCH(orders!L$1,products!$A$1:$G$1,0))</f>
        <v>5.97</v>
      </c>
      <c r="M998" s="10">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_xlfn.XLOOKUP(C999,customers!A:A,customers!B:B,"Not Found")</f>
        <v>Marguerite Graves</v>
      </c>
      <c r="G999" t="str">
        <f>IF(_xlfn.XLOOKUP(C999, customers!A:A, customers!C:C, "Not Found")=0,"",_xlfn.XLOOKUP(C999, customers!A:A, customers!C:C, "Not Found"))</f>
        <v/>
      </c>
      <c r="H999" s="2" t="str">
        <f>_xlfn.XLOOKUP(C999, customers!A:A, customers!G:G, "Not Found")</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10">
        <f>INDEX(products!$A$1:$G$49,MATCH(orders!$D999,products!$A$1:$A$49,0),MATCH(orders!L$1,products!$A$1:$G$1,0))</f>
        <v>6.75</v>
      </c>
      <c r="M999" s="10">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_xlfn.XLOOKUP(C1000,customers!A:A,customers!B:B,"Not Found")</f>
        <v>Nicolina Jenny</v>
      </c>
      <c r="G1000" t="str">
        <f>IF(_xlfn.XLOOKUP(C1000, customers!A:A, customers!C:C, "Not Found")=0,"",_xlfn.XLOOKUP(C1000, customers!A:A, customers!C:C, "Not Found"))</f>
        <v>njennyrq@bigcartel.com</v>
      </c>
      <c r="H1000" s="2" t="str">
        <f>_xlfn.XLOOKUP(C1000, customers!A:A, customers!G:G, "Not Found")</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10">
        <f>INDEX(products!$A$1:$G$49,MATCH(orders!$D1000,products!$A$1:$A$49,0),MATCH(orders!L$1,products!$A$1:$G$1,0))</f>
        <v>9.9499999999999993</v>
      </c>
      <c r="M1000" s="10">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_xlfn.XLOOKUP(C1001,customers!A:A,customers!B:B,"Not Found")</f>
        <v>Vidovic Antonelli</v>
      </c>
      <c r="G1001" t="str">
        <f>IF(_xlfn.XLOOKUP(C1001, customers!A:A, customers!C:C, "Not Found")=0,"",_xlfn.XLOOKUP(C1001, customers!A:A, customers!C:C, "Not Found"))</f>
        <v/>
      </c>
      <c r="H1001" s="2" t="str">
        <f>_xlfn.XLOOKUP(C1001, customers!A:A, customers!G:G, "Not Found")</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10">
        <f>INDEX(products!$A$1:$G$49,MATCH(orders!$D1001,products!$A$1:$A$49,0),MATCH(orders!L$1,products!$A$1:$G$1,0))</f>
        <v>4.125</v>
      </c>
      <c r="M1001" s="10">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O41" sqref="O4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43E8B-1DD4-4281-B18E-E5EFF324B320}">
  <dimension ref="A3:F48"/>
  <sheetViews>
    <sheetView workbookViewId="0">
      <selection activeCell="AE51" sqref="AE51"/>
    </sheetView>
  </sheetViews>
  <sheetFormatPr defaultRowHeight="14.4" x14ac:dyDescent="0.3"/>
  <cols>
    <col min="1" max="1" width="12.5546875" bestFit="1" customWidth="1"/>
    <col min="2" max="2" width="21.21875" bestFit="1" customWidth="1"/>
    <col min="3" max="3" width="18.88671875" bestFit="1" customWidth="1"/>
    <col min="4" max="4" width="7" bestFit="1" customWidth="1"/>
    <col min="5" max="5" width="7.44140625" bestFit="1" customWidth="1"/>
    <col min="6" max="6" width="7.88671875" bestFit="1" customWidth="1"/>
  </cols>
  <sheetData>
    <row r="3" spans="1:6" x14ac:dyDescent="0.3">
      <c r="A3" s="7" t="s">
        <v>6220</v>
      </c>
      <c r="C3" s="7" t="s">
        <v>6196</v>
      </c>
    </row>
    <row r="4" spans="1:6" x14ac:dyDescent="0.3">
      <c r="A4" s="7" t="s">
        <v>6214</v>
      </c>
      <c r="B4" s="7" t="s">
        <v>6215</v>
      </c>
      <c r="C4" t="s">
        <v>6216</v>
      </c>
      <c r="D4" t="s">
        <v>6217</v>
      </c>
      <c r="E4" t="s">
        <v>6218</v>
      </c>
      <c r="F4" t="s">
        <v>6219</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6EAC7-F058-422F-A0F1-A9064B3C1749}">
  <dimension ref="A3:B6"/>
  <sheetViews>
    <sheetView workbookViewId="0">
      <selection activeCell="F55" sqref="F55"/>
    </sheetView>
  </sheetViews>
  <sheetFormatPr defaultRowHeight="14.4" x14ac:dyDescent="0.3"/>
  <cols>
    <col min="1" max="1" width="14.44140625" bestFit="1" customWidth="1"/>
    <col min="2" max="2" width="11.6640625" bestFit="1" customWidth="1"/>
    <col min="3" max="3" width="14.77734375" bestFit="1" customWidth="1"/>
    <col min="4" max="4" width="12.33203125" bestFit="1" customWidth="1"/>
    <col min="5" max="5" width="7.44140625" bestFit="1" customWidth="1"/>
    <col min="6" max="6" width="7.88671875" bestFit="1" customWidth="1"/>
  </cols>
  <sheetData>
    <row r="3" spans="1:2" x14ac:dyDescent="0.3">
      <c r="A3" s="7" t="s">
        <v>7</v>
      </c>
      <c r="B3" t="s">
        <v>6220</v>
      </c>
    </row>
    <row r="4" spans="1:2" x14ac:dyDescent="0.3">
      <c r="A4" t="s">
        <v>28</v>
      </c>
      <c r="B4" s="11">
        <v>2798.5050000000001</v>
      </c>
    </row>
    <row r="5" spans="1:2" x14ac:dyDescent="0.3">
      <c r="A5" t="s">
        <v>318</v>
      </c>
      <c r="B5" s="11">
        <v>6696.8649999999989</v>
      </c>
    </row>
    <row r="6" spans="1:2" x14ac:dyDescent="0.3">
      <c r="A6" t="s">
        <v>19</v>
      </c>
      <c r="B6" s="11">
        <v>35638.88499999998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3E4-41BC-4021-914A-4BBFACDF29BD}">
  <dimension ref="A3:B8"/>
  <sheetViews>
    <sheetView workbookViewId="0">
      <selection activeCell="J45" sqref="J45"/>
    </sheetView>
  </sheetViews>
  <sheetFormatPr defaultRowHeight="14.4" x14ac:dyDescent="0.3"/>
  <cols>
    <col min="1" max="1" width="17" bestFit="1" customWidth="1"/>
    <col min="2" max="2" width="11.6640625" bestFit="1" customWidth="1"/>
    <col min="3" max="3" width="14.77734375" bestFit="1" customWidth="1"/>
    <col min="4" max="4" width="12.33203125" bestFit="1" customWidth="1"/>
    <col min="5" max="5" width="7.44140625" bestFit="1" customWidth="1"/>
    <col min="6" max="6" width="7.88671875" bestFit="1" customWidth="1"/>
  </cols>
  <sheetData>
    <row r="3" spans="1:2" x14ac:dyDescent="0.3">
      <c r="A3" s="7" t="s">
        <v>4</v>
      </c>
      <c r="B3" t="s">
        <v>6220</v>
      </c>
    </row>
    <row r="4" spans="1:2" x14ac:dyDescent="0.3">
      <c r="A4" t="s">
        <v>3753</v>
      </c>
      <c r="B4" s="11">
        <v>278.01</v>
      </c>
    </row>
    <row r="5" spans="1:2" x14ac:dyDescent="0.3">
      <c r="A5" t="s">
        <v>1598</v>
      </c>
      <c r="B5" s="11">
        <v>281.67499999999995</v>
      </c>
    </row>
    <row r="6" spans="1:2" x14ac:dyDescent="0.3">
      <c r="A6" t="s">
        <v>2587</v>
      </c>
      <c r="B6" s="11">
        <v>289.11</v>
      </c>
    </row>
    <row r="7" spans="1:2" x14ac:dyDescent="0.3">
      <c r="A7" t="s">
        <v>5765</v>
      </c>
      <c r="B7" s="11">
        <v>307.04499999999996</v>
      </c>
    </row>
    <row r="8" spans="1:2" x14ac:dyDescent="0.3">
      <c r="A8" t="s">
        <v>5114</v>
      </c>
      <c r="B8" s="11">
        <v>317.06999999999994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TotalSales</vt:lpstr>
      <vt:lpstr>Country</vt:lpstr>
      <vt:lpstr>Top 5 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Sagor, Mir Md Redwon</cp:lastModifiedBy>
  <cp:revision/>
  <dcterms:created xsi:type="dcterms:W3CDTF">2022-11-26T09:51:45Z</dcterms:created>
  <dcterms:modified xsi:type="dcterms:W3CDTF">2025-09-13T04:01:31Z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2025-09-13T04:01:31Z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2c6cac8d-ab61-47b3-8209-4df2e46aefbc</vt:lpwstr>
  </property>
  <property fmtid="{D5CDD505-2E9C-101B-9397-08002B2CF9AE}" pid="7" name="MSIP_Label_defa4170-0d19-0005-0004-bc88714345d2_ActionId">
    <vt:lpwstr>0dec0eb9-cce1-4d58-bc4e-c749c75c5f86</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