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XCapital\Personal\Divident Strat\"/>
    </mc:Choice>
  </mc:AlternateContent>
  <xr:revisionPtr revIDLastSave="0" documentId="13_ncr:1_{7A495E0B-3A33-45C7-924C-B0B12BFB2DFF}" xr6:coauthVersionLast="46" xr6:coauthVersionMax="46" xr10:uidLastSave="{00000000-0000-0000-0000-000000000000}"/>
  <bookViews>
    <workbookView xWindow="-120" yWindow="-120" windowWidth="29040" windowHeight="15840" xr2:uid="{B9E2AEA3-BDB3-4DF6-A026-E66CF7C351FF}"/>
  </bookViews>
  <sheets>
    <sheet name="REML" sheetId="1" r:id="rId1"/>
    <sheet name="USOI" sheetId="3" r:id="rId2"/>
    <sheet name="MVLR" sheetId="2" r:id="rId3"/>
  </sheets>
  <definedNames>
    <definedName name="_xlnm._FilterDatabase" localSheetId="0" hidden="1">REML!$A$5:$F$65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" i="1"/>
  <c r="H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C2" i="1"/>
  <c r="D2" i="1" s="1"/>
  <c r="E2" i="1" s="1"/>
  <c r="F3" i="3"/>
  <c r="E3" i="3"/>
  <c r="D3" i="3"/>
  <c r="D8" i="3"/>
  <c r="D4" i="3"/>
  <c r="E4" i="3" s="1"/>
  <c r="F4" i="3" s="1"/>
  <c r="D3" i="2"/>
  <c r="C3" i="1"/>
  <c r="D3" i="1" s="1"/>
  <c r="E3" i="2"/>
  <c r="F3" i="2" s="1"/>
  <c r="F8" i="1" l="1"/>
  <c r="F7" i="1"/>
  <c r="F6" i="1"/>
  <c r="F30" i="1"/>
  <c r="F23" i="1"/>
  <c r="F11" i="1"/>
  <c r="F9" i="1"/>
  <c r="F10" i="1"/>
  <c r="F20" i="1"/>
  <c r="F22" i="1"/>
  <c r="F19" i="1"/>
  <c r="F18" i="1"/>
  <c r="F29" i="1"/>
  <c r="F17" i="1"/>
  <c r="F27" i="1"/>
  <c r="F15" i="1"/>
  <c r="F28" i="1"/>
  <c r="F26" i="1"/>
  <c r="F16" i="1"/>
  <c r="F14" i="1"/>
  <c r="F13" i="1"/>
  <c r="F24" i="1"/>
  <c r="F12" i="1"/>
  <c r="F25" i="1"/>
  <c r="F21" i="1"/>
  <c r="E3" i="1"/>
</calcChain>
</file>

<file path=xl/sharedStrings.xml><?xml version="1.0" encoding="utf-8"?>
<sst xmlns="http://schemas.openxmlformats.org/spreadsheetml/2006/main" count="33" uniqueCount="29">
  <si>
    <t>Date</t>
  </si>
  <si>
    <t>Dividends</t>
  </si>
  <si>
    <t>0.09 Dividend</t>
  </si>
  <si>
    <t>REML</t>
  </si>
  <si>
    <t>1.054 Dividend</t>
  </si>
  <si>
    <t>0.164 Dividend</t>
  </si>
  <si>
    <t>0.306 Dividend</t>
  </si>
  <si>
    <t>1.029 Dividend</t>
  </si>
  <si>
    <t>0.168 Dividend</t>
  </si>
  <si>
    <t>0.277 Dividend</t>
  </si>
  <si>
    <t>0.997 Dividend</t>
  </si>
  <si>
    <t>0.106 Dividend</t>
  </si>
  <si>
    <t>0.977 Dividend</t>
  </si>
  <si>
    <t>0.139 Dividend</t>
  </si>
  <si>
    <t>0.208 Dividend</t>
  </si>
  <si>
    <t>0.806 Dividend</t>
  </si>
  <si>
    <t>0.135 Dividend</t>
  </si>
  <si>
    <t>0.18 Dividend</t>
  </si>
  <si>
    <t>0.796 Dividend</t>
  </si>
  <si>
    <t>MVLR</t>
  </si>
  <si>
    <t>USOI</t>
  </si>
  <si>
    <t>DAY</t>
  </si>
  <si>
    <t>AVERAGE</t>
  </si>
  <si>
    <t>MONTH</t>
  </si>
  <si>
    <t>Avg Covid Dividends</t>
  </si>
  <si>
    <t>Avg Dividends</t>
  </si>
  <si>
    <t>Year Minus Fees</t>
  </si>
  <si>
    <t>ROI</t>
  </si>
  <si>
    <t>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</si>
</sst>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USOI!$B$2</c:f>
              <c:strCache>
                <c:ptCount val="1"/>
                <c:pt idx="0">
                  <c:v>Dividends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USOI!$A$3:$A$55</c:f>
              <c:numCache>
                <c:formatCode>d\-mmm\-yy</c:formatCode>
                <c:ptCount val="53"/>
                <c:pt idx="0">
                  <c:v>44488</c:v>
                </c:pt>
                <c:pt idx="1">
                  <c:v>44460</c:v>
                </c:pt>
                <c:pt idx="2">
                  <c:v>44427</c:v>
                </c:pt>
                <c:pt idx="3">
                  <c:v>44397</c:v>
                </c:pt>
                <c:pt idx="4">
                  <c:v>44368</c:v>
                </c:pt>
                <c:pt idx="5">
                  <c:v>44335</c:v>
                </c:pt>
                <c:pt idx="6">
                  <c:v>44306</c:v>
                </c:pt>
                <c:pt idx="7">
                  <c:v>44274</c:v>
                </c:pt>
                <c:pt idx="8">
                  <c:v>44246</c:v>
                </c:pt>
                <c:pt idx="9">
                  <c:v>44215</c:v>
                </c:pt>
                <c:pt idx="10">
                  <c:v>44186</c:v>
                </c:pt>
                <c:pt idx="11">
                  <c:v>44154</c:v>
                </c:pt>
                <c:pt idx="12">
                  <c:v>44124</c:v>
                </c:pt>
                <c:pt idx="13">
                  <c:v>44095</c:v>
                </c:pt>
                <c:pt idx="14">
                  <c:v>44062</c:v>
                </c:pt>
                <c:pt idx="15">
                  <c:v>44033</c:v>
                </c:pt>
                <c:pt idx="16">
                  <c:v>44001</c:v>
                </c:pt>
                <c:pt idx="17">
                  <c:v>43970</c:v>
                </c:pt>
                <c:pt idx="18">
                  <c:v>43942</c:v>
                </c:pt>
                <c:pt idx="19">
                  <c:v>43909</c:v>
                </c:pt>
                <c:pt idx="20">
                  <c:v>43881</c:v>
                </c:pt>
                <c:pt idx="21">
                  <c:v>43851</c:v>
                </c:pt>
                <c:pt idx="22">
                  <c:v>43818</c:v>
                </c:pt>
                <c:pt idx="23">
                  <c:v>43788</c:v>
                </c:pt>
                <c:pt idx="24">
                  <c:v>43759</c:v>
                </c:pt>
                <c:pt idx="25">
                  <c:v>43727</c:v>
                </c:pt>
                <c:pt idx="26">
                  <c:v>43697</c:v>
                </c:pt>
                <c:pt idx="27">
                  <c:v>43665</c:v>
                </c:pt>
                <c:pt idx="28">
                  <c:v>43635</c:v>
                </c:pt>
                <c:pt idx="29">
                  <c:v>43606</c:v>
                </c:pt>
                <c:pt idx="30">
                  <c:v>43572</c:v>
                </c:pt>
                <c:pt idx="31">
                  <c:v>43543</c:v>
                </c:pt>
                <c:pt idx="32">
                  <c:v>43515</c:v>
                </c:pt>
                <c:pt idx="33">
                  <c:v>43483</c:v>
                </c:pt>
                <c:pt idx="34">
                  <c:v>43453</c:v>
                </c:pt>
                <c:pt idx="35">
                  <c:v>43423</c:v>
                </c:pt>
                <c:pt idx="36">
                  <c:v>43392</c:v>
                </c:pt>
                <c:pt idx="37">
                  <c:v>43362</c:v>
                </c:pt>
                <c:pt idx="38">
                  <c:v>43333</c:v>
                </c:pt>
                <c:pt idx="39">
                  <c:v>43300</c:v>
                </c:pt>
                <c:pt idx="40">
                  <c:v>43270</c:v>
                </c:pt>
                <c:pt idx="41">
                  <c:v>43241</c:v>
                </c:pt>
                <c:pt idx="42">
                  <c:v>43209</c:v>
                </c:pt>
                <c:pt idx="43">
                  <c:v>43179</c:v>
                </c:pt>
                <c:pt idx="44">
                  <c:v>43151</c:v>
                </c:pt>
                <c:pt idx="45">
                  <c:v>43119</c:v>
                </c:pt>
                <c:pt idx="46">
                  <c:v>43088</c:v>
                </c:pt>
                <c:pt idx="47">
                  <c:v>43059</c:v>
                </c:pt>
                <c:pt idx="48">
                  <c:v>43027</c:v>
                </c:pt>
                <c:pt idx="49">
                  <c:v>42997</c:v>
                </c:pt>
                <c:pt idx="50">
                  <c:v>42965</c:v>
                </c:pt>
                <c:pt idx="51">
                  <c:v>42934</c:v>
                </c:pt>
                <c:pt idx="52">
                  <c:v>42905</c:v>
                </c:pt>
              </c:numCache>
            </c:numRef>
          </c:xVal>
          <c:yVal>
            <c:numRef>
              <c:f>USOI!$B$3:$B$55</c:f>
              <c:numCache>
                <c:formatCode>General</c:formatCode>
                <c:ptCount val="53"/>
                <c:pt idx="0">
                  <c:v>5.1999999999999998E-2</c:v>
                </c:pt>
                <c:pt idx="1">
                  <c:v>9.7000000000000003E-2</c:v>
                </c:pt>
                <c:pt idx="2">
                  <c:v>6.8000000000000005E-2</c:v>
                </c:pt>
                <c:pt idx="3">
                  <c:v>6.2E-2</c:v>
                </c:pt>
                <c:pt idx="4">
                  <c:v>6.6000000000000003E-2</c:v>
                </c:pt>
                <c:pt idx="5">
                  <c:v>0.109</c:v>
                </c:pt>
                <c:pt idx="6">
                  <c:v>0.09</c:v>
                </c:pt>
                <c:pt idx="7">
                  <c:v>6.2E-2</c:v>
                </c:pt>
                <c:pt idx="8">
                  <c:v>0.18099999999999999</c:v>
                </c:pt>
                <c:pt idx="9">
                  <c:v>6.5000000000000002E-2</c:v>
                </c:pt>
                <c:pt idx="10">
                  <c:v>0.123</c:v>
                </c:pt>
                <c:pt idx="11">
                  <c:v>0.124</c:v>
                </c:pt>
                <c:pt idx="12">
                  <c:v>3.2000000000000001E-2</c:v>
                </c:pt>
                <c:pt idx="13">
                  <c:v>7.0999999999999994E-2</c:v>
                </c:pt>
                <c:pt idx="14">
                  <c:v>0.10299999999999999</c:v>
                </c:pt>
                <c:pt idx="15">
                  <c:v>0.10199999999999999</c:v>
                </c:pt>
                <c:pt idx="16">
                  <c:v>0.45300000000000001</c:v>
                </c:pt>
                <c:pt idx="17">
                  <c:v>0.46</c:v>
                </c:pt>
                <c:pt idx="18">
                  <c:v>1.1539999999999999</c:v>
                </c:pt>
                <c:pt idx="19">
                  <c:v>0.30299999999999999</c:v>
                </c:pt>
                <c:pt idx="20">
                  <c:v>0.153</c:v>
                </c:pt>
                <c:pt idx="21">
                  <c:v>9.7000000000000003E-2</c:v>
                </c:pt>
                <c:pt idx="22">
                  <c:v>0.20799999999999999</c:v>
                </c:pt>
                <c:pt idx="23">
                  <c:v>0.32700000000000001</c:v>
                </c:pt>
                <c:pt idx="24">
                  <c:v>0.29799999999999999</c:v>
                </c:pt>
                <c:pt idx="25">
                  <c:v>0.14199999999999999</c:v>
                </c:pt>
                <c:pt idx="26">
                  <c:v>0.32400000000000001</c:v>
                </c:pt>
                <c:pt idx="27">
                  <c:v>0.25600000000000001</c:v>
                </c:pt>
                <c:pt idx="28">
                  <c:v>0.19800000000000001</c:v>
                </c:pt>
                <c:pt idx="29">
                  <c:v>0.24099999999999999</c:v>
                </c:pt>
                <c:pt idx="30">
                  <c:v>0.13100000000000001</c:v>
                </c:pt>
                <c:pt idx="31">
                  <c:v>0.10199999999999999</c:v>
                </c:pt>
                <c:pt idx="32">
                  <c:v>0.92700000000000005</c:v>
                </c:pt>
                <c:pt idx="33">
                  <c:v>0.53200000000000003</c:v>
                </c:pt>
                <c:pt idx="34">
                  <c:v>0.17899999999999999</c:v>
                </c:pt>
                <c:pt idx="35">
                  <c:v>0.158</c:v>
                </c:pt>
                <c:pt idx="36">
                  <c:v>0.28699999999999998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0.4</c:v>
                </c:pt>
                <c:pt idx="40">
                  <c:v>0.36599999999999999</c:v>
                </c:pt>
                <c:pt idx="41">
                  <c:v>0.442</c:v>
                </c:pt>
                <c:pt idx="42">
                  <c:v>0.126</c:v>
                </c:pt>
                <c:pt idx="43">
                  <c:v>4.3999999999999997E-2</c:v>
                </c:pt>
                <c:pt idx="44">
                  <c:v>0.16900000000000001</c:v>
                </c:pt>
                <c:pt idx="45">
                  <c:v>6.3E-2</c:v>
                </c:pt>
                <c:pt idx="46">
                  <c:v>5.8999999999999997E-2</c:v>
                </c:pt>
                <c:pt idx="47">
                  <c:v>0.17399999999999999</c:v>
                </c:pt>
                <c:pt idx="48">
                  <c:v>0.35299999999999998</c:v>
                </c:pt>
                <c:pt idx="49">
                  <c:v>0.115</c:v>
                </c:pt>
                <c:pt idx="50">
                  <c:v>0.29399999999999998</c:v>
                </c:pt>
                <c:pt idx="51">
                  <c:v>0.25600000000000001</c:v>
                </c:pt>
                <c:pt idx="52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08B-A246-B248F53A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41391"/>
        <c:axId val="880044303"/>
      </c:scatterChart>
      <c:valAx>
        <c:axId val="8800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4303"/>
        <c:crosses val="autoZero"/>
        <c:crossBetween val="midCat"/>
      </c:valAx>
      <c:valAx>
        <c:axId val="8800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4762</xdr:rowOff>
    </xdr:from>
    <xdr:to>
      <xdr:col>17</xdr:col>
      <xdr:colOff>447675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74A1-38A7-4347-9703-21F9DE52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25FD-7082-4C39-8F16-925749F0F888}">
  <dimension ref="A1:L65"/>
  <sheetViews>
    <sheetView tabSelected="1" workbookViewId="0">
      <selection activeCell="E6" sqref="E6"/>
    </sheetView>
  </sheetViews>
  <sheetFormatPr defaultRowHeight="15" x14ac:dyDescent="0.25"/>
  <cols>
    <col min="1" max="1" width="11.85546875" bestFit="1" customWidth="1"/>
    <col min="2" max="4" width="12.140625" customWidth="1"/>
    <col min="5" max="5" width="14.42578125" bestFit="1" customWidth="1"/>
    <col min="6" max="6" width="14.42578125" customWidth="1"/>
    <col min="7" max="7" width="18.7109375" bestFit="1" customWidth="1"/>
    <col min="8" max="8" width="13.28515625" bestFit="1" customWidth="1"/>
    <col min="9" max="9" width="14.7109375" bestFit="1" customWidth="1"/>
  </cols>
  <sheetData>
    <row r="1" spans="1:12" x14ac:dyDescent="0.25">
      <c r="A1" t="s">
        <v>3</v>
      </c>
      <c r="E1" t="s">
        <v>26</v>
      </c>
    </row>
    <row r="2" spans="1:12" x14ac:dyDescent="0.25">
      <c r="B2" t="s">
        <v>24</v>
      </c>
      <c r="C2">
        <f>AVERAGE(B6:B25)</f>
        <v>8.4350000000000008E-2</v>
      </c>
      <c r="D2" s="7">
        <f>C2/7.41</f>
        <v>1.1383265856950068E-2</v>
      </c>
      <c r="E2" s="6">
        <f>(D2+1)^12-0.005</f>
        <v>1.1404843584441409</v>
      </c>
      <c r="G2" t="s">
        <v>27</v>
      </c>
      <c r="H2">
        <f>33.41/7.4-1</f>
        <v>3.5148648648648644</v>
      </c>
    </row>
    <row r="3" spans="1:12" x14ac:dyDescent="0.25">
      <c r="B3" t="s">
        <v>25</v>
      </c>
      <c r="C3">
        <f>AVERAGE(B6:B65)</f>
        <v>0.31703333333333344</v>
      </c>
      <c r="D3" s="7">
        <f>C3/7.41</f>
        <v>4.2784525416104377E-2</v>
      </c>
      <c r="E3" s="6">
        <f>(D3+1)^12</f>
        <v>1.653236302169699</v>
      </c>
    </row>
    <row r="5" spans="1:12" x14ac:dyDescent="0.25">
      <c r="A5" t="s">
        <v>0</v>
      </c>
      <c r="B5" t="s">
        <v>1</v>
      </c>
      <c r="C5" t="s">
        <v>28</v>
      </c>
      <c r="D5" t="s">
        <v>23</v>
      </c>
      <c r="E5" t="s">
        <v>21</v>
      </c>
      <c r="F5" t="s">
        <v>22</v>
      </c>
    </row>
    <row r="6" spans="1:12" x14ac:dyDescent="0.25">
      <c r="A6" s="1">
        <v>44482</v>
      </c>
      <c r="B6" s="6">
        <v>0.20699999999999999</v>
      </c>
      <c r="C6" t="str">
        <f>TEXT(A6,"ddd")</f>
        <v>Wed</v>
      </c>
      <c r="D6" s="6" t="str">
        <f>TEXT(A6,"mmm")</f>
        <v>Oct</v>
      </c>
      <c r="E6" s="6">
        <f t="shared" ref="E6:E37" si="0">DAY(A6)</f>
        <v>13</v>
      </c>
      <c r="F6">
        <f t="shared" ref="F6:F23" si="1">AVERAGE(E6,E18,E30,E42,E54)</f>
        <v>11.8</v>
      </c>
      <c r="K6" s="2"/>
      <c r="L6" s="3"/>
    </row>
    <row r="7" spans="1:12" x14ac:dyDescent="0.25">
      <c r="A7" s="1">
        <v>44452</v>
      </c>
      <c r="B7" s="6">
        <v>3.1E-2</v>
      </c>
      <c r="C7" t="str">
        <f t="shared" ref="C7:C65" si="2">TEXT(A7,"ddd")</f>
        <v>Mon</v>
      </c>
      <c r="D7" s="6" t="str">
        <f t="shared" ref="D7:D65" si="3">TEXT(A7,"mmm")</f>
        <v>Sep</v>
      </c>
      <c r="E7" s="6">
        <f t="shared" si="0"/>
        <v>13</v>
      </c>
      <c r="F7">
        <f t="shared" si="1"/>
        <v>12.4</v>
      </c>
      <c r="K7" s="2"/>
      <c r="L7" s="3"/>
    </row>
    <row r="8" spans="1:12" x14ac:dyDescent="0.25">
      <c r="A8" s="1">
        <v>44419</v>
      </c>
      <c r="B8" s="6">
        <v>5.7000000000000002E-2</v>
      </c>
      <c r="C8" t="str">
        <f t="shared" si="2"/>
        <v>Wed</v>
      </c>
      <c r="D8" s="6" t="str">
        <f t="shared" si="3"/>
        <v>Aug</v>
      </c>
      <c r="E8" s="6">
        <f t="shared" si="0"/>
        <v>11</v>
      </c>
      <c r="F8">
        <f t="shared" si="1"/>
        <v>10.8</v>
      </c>
    </row>
    <row r="9" spans="1:12" x14ac:dyDescent="0.25">
      <c r="A9" s="1">
        <v>44390</v>
      </c>
      <c r="B9" s="6">
        <v>0.20399999999999999</v>
      </c>
      <c r="C9" t="str">
        <f t="shared" si="2"/>
        <v>Tue</v>
      </c>
      <c r="D9" s="6" t="str">
        <f t="shared" si="3"/>
        <v>Jul</v>
      </c>
      <c r="E9" s="6">
        <f t="shared" si="0"/>
        <v>13</v>
      </c>
      <c r="F9">
        <f t="shared" si="1"/>
        <v>11.6</v>
      </c>
    </row>
    <row r="10" spans="1:12" x14ac:dyDescent="0.25">
      <c r="A10" s="1">
        <v>44357</v>
      </c>
      <c r="B10" s="6">
        <v>3.1E-2</v>
      </c>
      <c r="C10" t="str">
        <f t="shared" si="2"/>
        <v>Thu</v>
      </c>
      <c r="D10" s="6" t="str">
        <f t="shared" si="3"/>
        <v>Jun</v>
      </c>
      <c r="E10" s="6">
        <f t="shared" si="0"/>
        <v>10</v>
      </c>
      <c r="F10">
        <f t="shared" si="1"/>
        <v>10.6</v>
      </c>
    </row>
    <row r="11" spans="1:12" x14ac:dyDescent="0.25">
      <c r="A11" s="1">
        <v>44328</v>
      </c>
      <c r="B11" s="6">
        <v>5.3999999999999999E-2</v>
      </c>
      <c r="C11" t="str">
        <f t="shared" si="2"/>
        <v>Wed</v>
      </c>
      <c r="D11" s="6" t="str">
        <f t="shared" si="3"/>
        <v>May</v>
      </c>
      <c r="E11" s="6">
        <f t="shared" si="0"/>
        <v>12</v>
      </c>
      <c r="F11">
        <f t="shared" si="1"/>
        <v>10.6</v>
      </c>
    </row>
    <row r="12" spans="1:12" x14ac:dyDescent="0.25">
      <c r="A12" s="1">
        <v>44298</v>
      </c>
      <c r="B12" s="6">
        <v>0.19400000000000001</v>
      </c>
      <c r="C12" t="str">
        <f t="shared" si="2"/>
        <v>Mon</v>
      </c>
      <c r="D12" s="6" t="str">
        <f t="shared" si="3"/>
        <v>Apr</v>
      </c>
      <c r="E12" s="6">
        <f t="shared" si="0"/>
        <v>12</v>
      </c>
      <c r="F12">
        <f t="shared" si="1"/>
        <v>10.4</v>
      </c>
    </row>
    <row r="13" spans="1:12" x14ac:dyDescent="0.25">
      <c r="A13" s="1">
        <v>44265</v>
      </c>
      <c r="B13" s="6">
        <v>1.7999999999999999E-2</v>
      </c>
      <c r="C13" t="str">
        <f t="shared" si="2"/>
        <v>Wed</v>
      </c>
      <c r="D13" s="6" t="str">
        <f t="shared" si="3"/>
        <v>Mar</v>
      </c>
      <c r="E13" s="6">
        <f t="shared" si="0"/>
        <v>10</v>
      </c>
      <c r="F13">
        <f t="shared" si="1"/>
        <v>10.8</v>
      </c>
    </row>
    <row r="14" spans="1:12" x14ac:dyDescent="0.25">
      <c r="A14" s="1">
        <v>44237</v>
      </c>
      <c r="B14" s="5">
        <v>0.02</v>
      </c>
      <c r="C14" t="str">
        <f t="shared" si="2"/>
        <v>Wed</v>
      </c>
      <c r="D14" s="6" t="str">
        <f t="shared" si="3"/>
        <v>Feb</v>
      </c>
      <c r="E14" s="6">
        <f t="shared" si="0"/>
        <v>10</v>
      </c>
      <c r="F14">
        <f t="shared" si="1"/>
        <v>11</v>
      </c>
    </row>
    <row r="15" spans="1:12" x14ac:dyDescent="0.25">
      <c r="A15" s="1">
        <v>44209</v>
      </c>
      <c r="B15" s="6">
        <v>0.193</v>
      </c>
      <c r="C15" t="str">
        <f t="shared" si="2"/>
        <v>Wed</v>
      </c>
      <c r="D15" s="6" t="str">
        <f t="shared" si="3"/>
        <v>Jan</v>
      </c>
      <c r="E15" s="6">
        <f t="shared" si="0"/>
        <v>13</v>
      </c>
      <c r="F15">
        <f t="shared" si="1"/>
        <v>11.8</v>
      </c>
    </row>
    <row r="16" spans="1:12" x14ac:dyDescent="0.25">
      <c r="A16" s="1">
        <v>44175</v>
      </c>
      <c r="B16" s="6">
        <v>2.1999999999999999E-2</v>
      </c>
      <c r="C16" t="str">
        <f t="shared" si="2"/>
        <v>Thu</v>
      </c>
      <c r="D16" s="6" t="str">
        <f t="shared" si="3"/>
        <v>Dec</v>
      </c>
      <c r="E16" s="6">
        <f t="shared" si="0"/>
        <v>10</v>
      </c>
      <c r="F16">
        <f t="shared" si="1"/>
        <v>10.8</v>
      </c>
    </row>
    <row r="17" spans="1:9" x14ac:dyDescent="0.25">
      <c r="A17" s="1">
        <v>44147</v>
      </c>
      <c r="B17" s="6">
        <v>3.5000000000000003E-2</v>
      </c>
      <c r="C17" t="str">
        <f t="shared" si="2"/>
        <v>Thu</v>
      </c>
      <c r="D17" s="6" t="str">
        <f t="shared" si="3"/>
        <v>Nov</v>
      </c>
      <c r="E17" s="6">
        <f t="shared" si="0"/>
        <v>12</v>
      </c>
      <c r="F17">
        <f t="shared" si="1"/>
        <v>11.4</v>
      </c>
    </row>
    <row r="18" spans="1:9" x14ac:dyDescent="0.25">
      <c r="A18" s="1">
        <v>44117</v>
      </c>
      <c r="B18" s="6">
        <v>0.14399999999999999</v>
      </c>
      <c r="C18" t="str">
        <f t="shared" si="2"/>
        <v>Tue</v>
      </c>
      <c r="D18" s="6" t="str">
        <f t="shared" si="3"/>
        <v>Oct</v>
      </c>
      <c r="E18" s="6">
        <f t="shared" si="0"/>
        <v>13</v>
      </c>
      <c r="F18">
        <f t="shared" si="1"/>
        <v>11.5</v>
      </c>
    </row>
    <row r="19" spans="1:9" x14ac:dyDescent="0.25">
      <c r="A19" s="1">
        <v>44085</v>
      </c>
      <c r="B19" s="6">
        <v>2.1000000000000001E-2</v>
      </c>
      <c r="C19" t="str">
        <f t="shared" si="2"/>
        <v>Fri</v>
      </c>
      <c r="D19" s="6" t="str">
        <f t="shared" si="3"/>
        <v>Sep</v>
      </c>
      <c r="E19" s="6">
        <f t="shared" si="0"/>
        <v>11</v>
      </c>
      <c r="F19">
        <f t="shared" si="1"/>
        <v>12.25</v>
      </c>
    </row>
    <row r="20" spans="1:9" x14ac:dyDescent="0.25">
      <c r="A20" s="1">
        <v>44055</v>
      </c>
      <c r="B20" s="6">
        <v>2.8000000000000001E-2</v>
      </c>
      <c r="C20" t="str">
        <f t="shared" si="2"/>
        <v>Wed</v>
      </c>
      <c r="D20" s="6" t="str">
        <f t="shared" si="3"/>
        <v>Aug</v>
      </c>
      <c r="E20" s="6">
        <f t="shared" si="0"/>
        <v>12</v>
      </c>
      <c r="F20">
        <f t="shared" si="1"/>
        <v>10.75</v>
      </c>
    </row>
    <row r="21" spans="1:9" x14ac:dyDescent="0.25">
      <c r="A21" s="1">
        <v>44022</v>
      </c>
      <c r="B21" s="6">
        <v>0.124</v>
      </c>
      <c r="C21" t="str">
        <f t="shared" si="2"/>
        <v>Fri</v>
      </c>
      <c r="D21" s="6" t="str">
        <f t="shared" si="3"/>
        <v>Jul</v>
      </c>
      <c r="E21" s="6">
        <f t="shared" si="0"/>
        <v>10</v>
      </c>
      <c r="F21">
        <f t="shared" si="1"/>
        <v>11.25</v>
      </c>
      <c r="G21" s="1"/>
      <c r="H21" s="1"/>
      <c r="I21" s="1"/>
    </row>
    <row r="22" spans="1:9" x14ac:dyDescent="0.25">
      <c r="A22" s="1">
        <v>43992</v>
      </c>
      <c r="B22" s="6">
        <v>2.5000000000000001E-2</v>
      </c>
      <c r="C22" t="str">
        <f t="shared" si="2"/>
        <v>Wed</v>
      </c>
      <c r="D22" s="6" t="str">
        <f t="shared" si="3"/>
        <v>Jun</v>
      </c>
      <c r="E22" s="6">
        <f t="shared" si="0"/>
        <v>10</v>
      </c>
      <c r="F22">
        <f t="shared" si="1"/>
        <v>10.75</v>
      </c>
      <c r="G22" s="1"/>
      <c r="H22" s="1"/>
      <c r="I22" s="1"/>
    </row>
    <row r="23" spans="1:9" x14ac:dyDescent="0.25">
      <c r="A23" s="1">
        <v>43963</v>
      </c>
      <c r="B23" s="6">
        <v>1.7999999999999999E-2</v>
      </c>
      <c r="C23" t="str">
        <f t="shared" si="2"/>
        <v>Tue</v>
      </c>
      <c r="D23" s="6" t="str">
        <f t="shared" si="3"/>
        <v>May</v>
      </c>
      <c r="E23" s="6">
        <f t="shared" si="0"/>
        <v>12</v>
      </c>
      <c r="F23">
        <f t="shared" si="1"/>
        <v>10.25</v>
      </c>
      <c r="G23" s="1"/>
      <c r="H23" s="1"/>
      <c r="I23" s="1"/>
    </row>
    <row r="24" spans="1:9" x14ac:dyDescent="0.25">
      <c r="A24" s="1">
        <v>43930</v>
      </c>
      <c r="B24" s="6">
        <v>0.16900000000000001</v>
      </c>
      <c r="C24" t="str">
        <f t="shared" si="2"/>
        <v>Thu</v>
      </c>
      <c r="D24" s="6" t="str">
        <f t="shared" si="3"/>
        <v>Apr</v>
      </c>
      <c r="E24" s="6">
        <f t="shared" si="0"/>
        <v>9</v>
      </c>
      <c r="F24">
        <f t="shared" ref="F24" si="4">AVERAGE(E24,E36,E48,E60,E72)</f>
        <v>10</v>
      </c>
      <c r="G24" s="1"/>
      <c r="H24" s="1"/>
      <c r="I24" s="1"/>
    </row>
    <row r="25" spans="1:9" x14ac:dyDescent="0.25">
      <c r="A25" s="1">
        <v>43901</v>
      </c>
      <c r="B25" s="6">
        <v>9.1999999999999998E-2</v>
      </c>
      <c r="C25" t="str">
        <f t="shared" si="2"/>
        <v>Wed</v>
      </c>
      <c r="D25" s="6" t="str">
        <f t="shared" si="3"/>
        <v>Mar</v>
      </c>
      <c r="E25" s="6">
        <f t="shared" si="0"/>
        <v>11</v>
      </c>
      <c r="F25">
        <f t="shared" ref="F25:F30" si="5">AVERAGE(E25,E37,E49,E61,E73)</f>
        <v>11</v>
      </c>
      <c r="G25" s="1"/>
      <c r="H25" s="1"/>
      <c r="I25" s="1"/>
    </row>
    <row r="26" spans="1:9" x14ac:dyDescent="0.25">
      <c r="A26" s="1">
        <v>43873</v>
      </c>
      <c r="B26" s="6">
        <v>6.8000000000000005E-2</v>
      </c>
      <c r="C26" t="str">
        <f t="shared" si="2"/>
        <v>Wed</v>
      </c>
      <c r="D26" s="6" t="str">
        <f t="shared" si="3"/>
        <v>Feb</v>
      </c>
      <c r="E26" s="6">
        <f t="shared" si="0"/>
        <v>12</v>
      </c>
      <c r="F26">
        <f t="shared" si="5"/>
        <v>11.25</v>
      </c>
      <c r="G26" s="1"/>
      <c r="H26" s="1"/>
      <c r="I26" s="1"/>
    </row>
    <row r="27" spans="1:9" x14ac:dyDescent="0.25">
      <c r="A27" s="1">
        <v>43843</v>
      </c>
      <c r="B27" s="6">
        <v>1.0089999999999999</v>
      </c>
      <c r="C27" t="str">
        <f t="shared" si="2"/>
        <v>Mon</v>
      </c>
      <c r="D27" s="6" t="str">
        <f t="shared" si="3"/>
        <v>Jan</v>
      </c>
      <c r="E27" s="6">
        <f t="shared" si="0"/>
        <v>13</v>
      </c>
      <c r="F27">
        <f t="shared" si="5"/>
        <v>11.5</v>
      </c>
      <c r="G27" s="1"/>
      <c r="H27" s="1"/>
      <c r="I27" s="1"/>
    </row>
    <row r="28" spans="1:9" x14ac:dyDescent="0.25">
      <c r="A28" s="1">
        <v>43810</v>
      </c>
      <c r="B28" s="6">
        <v>9.1999999999999998E-2</v>
      </c>
      <c r="C28" t="str">
        <f t="shared" si="2"/>
        <v>Wed</v>
      </c>
      <c r="D28" s="6" t="str">
        <f t="shared" si="3"/>
        <v>Dec</v>
      </c>
      <c r="E28" s="6">
        <f t="shared" si="0"/>
        <v>11</v>
      </c>
      <c r="F28">
        <f t="shared" si="5"/>
        <v>11</v>
      </c>
      <c r="G28" s="1"/>
      <c r="H28" s="1"/>
      <c r="I28" s="1"/>
    </row>
    <row r="29" spans="1:9" x14ac:dyDescent="0.25">
      <c r="A29" s="1">
        <v>43782</v>
      </c>
      <c r="B29" s="6">
        <v>0.24399999999999999</v>
      </c>
      <c r="C29" t="str">
        <f t="shared" si="2"/>
        <v>Wed</v>
      </c>
      <c r="D29" s="6" t="str">
        <f t="shared" si="3"/>
        <v>Nov</v>
      </c>
      <c r="E29" s="6">
        <f t="shared" si="0"/>
        <v>13</v>
      </c>
      <c r="F29">
        <f t="shared" si="5"/>
        <v>11.25</v>
      </c>
      <c r="G29" s="1"/>
      <c r="H29" s="1"/>
      <c r="I29" s="1"/>
    </row>
    <row r="30" spans="1:9" x14ac:dyDescent="0.25">
      <c r="A30" s="1">
        <v>43748</v>
      </c>
      <c r="B30" s="6">
        <v>0.77500000000000002</v>
      </c>
      <c r="C30" t="str">
        <f t="shared" si="2"/>
        <v>Thu</v>
      </c>
      <c r="D30" s="6" t="str">
        <f t="shared" si="3"/>
        <v>Oct</v>
      </c>
      <c r="E30" s="6">
        <f t="shared" si="0"/>
        <v>10</v>
      </c>
      <c r="F30">
        <f t="shared" si="5"/>
        <v>11</v>
      </c>
      <c r="G30" s="1"/>
      <c r="H30" s="1"/>
      <c r="I30" s="1"/>
    </row>
    <row r="31" spans="1:9" x14ac:dyDescent="0.25">
      <c r="A31" s="1">
        <v>43720</v>
      </c>
      <c r="B31" s="6">
        <v>8.7999999999999995E-2</v>
      </c>
      <c r="C31" t="str">
        <f t="shared" si="2"/>
        <v>Thu</v>
      </c>
      <c r="D31" s="6" t="str">
        <f t="shared" si="3"/>
        <v>Sep</v>
      </c>
      <c r="E31" s="6">
        <f t="shared" si="0"/>
        <v>12</v>
      </c>
      <c r="G31" s="1"/>
      <c r="H31" s="1"/>
      <c r="I31" s="1"/>
    </row>
    <row r="32" spans="1:9" x14ac:dyDescent="0.25">
      <c r="A32" s="1">
        <v>43689</v>
      </c>
      <c r="B32" s="6">
        <v>0.126</v>
      </c>
      <c r="C32" t="str">
        <f t="shared" si="2"/>
        <v>Mon</v>
      </c>
      <c r="D32" s="6" t="str">
        <f t="shared" si="3"/>
        <v>Aug</v>
      </c>
      <c r="E32" s="6">
        <f t="shared" si="0"/>
        <v>12</v>
      </c>
      <c r="G32" s="1"/>
      <c r="H32" s="1"/>
      <c r="I32" s="1"/>
    </row>
    <row r="33" spans="1:9" x14ac:dyDescent="0.25">
      <c r="A33" s="1">
        <v>43657</v>
      </c>
      <c r="B33" s="6">
        <v>0.92300000000000004</v>
      </c>
      <c r="C33" t="str">
        <f t="shared" si="2"/>
        <v>Thu</v>
      </c>
      <c r="D33" s="6" t="str">
        <f t="shared" si="3"/>
        <v>Jul</v>
      </c>
      <c r="E33" s="6">
        <f t="shared" si="0"/>
        <v>11</v>
      </c>
      <c r="G33" s="1"/>
      <c r="H33" s="1"/>
      <c r="I33" s="1"/>
    </row>
    <row r="34" spans="1:9" x14ac:dyDescent="0.25">
      <c r="A34" s="1">
        <v>43628</v>
      </c>
      <c r="B34" s="6">
        <v>9.5000000000000001E-2</v>
      </c>
      <c r="C34" t="str">
        <f t="shared" si="2"/>
        <v>Wed</v>
      </c>
      <c r="D34" s="6" t="str">
        <f t="shared" si="3"/>
        <v>Jun</v>
      </c>
      <c r="E34" s="6">
        <f t="shared" si="0"/>
        <v>12</v>
      </c>
      <c r="G34" s="1"/>
      <c r="H34" s="1"/>
      <c r="I34" s="1"/>
    </row>
    <row r="35" spans="1:9" x14ac:dyDescent="0.25">
      <c r="A35" s="1">
        <v>43595</v>
      </c>
      <c r="B35" s="6">
        <v>0.23599999999999999</v>
      </c>
      <c r="C35" t="str">
        <f t="shared" si="2"/>
        <v>Fri</v>
      </c>
      <c r="D35" s="6" t="str">
        <f t="shared" si="3"/>
        <v>May</v>
      </c>
      <c r="E35" s="6">
        <f t="shared" si="0"/>
        <v>10</v>
      </c>
      <c r="G35" s="1"/>
      <c r="H35" s="1"/>
      <c r="I35" s="1"/>
    </row>
    <row r="36" spans="1:9" x14ac:dyDescent="0.25">
      <c r="A36" s="1">
        <v>43565</v>
      </c>
      <c r="B36" s="6">
        <v>0.95199999999999996</v>
      </c>
      <c r="C36" t="str">
        <f t="shared" si="2"/>
        <v>Wed</v>
      </c>
      <c r="D36" s="6" t="str">
        <f t="shared" si="3"/>
        <v>Apr</v>
      </c>
      <c r="E36" s="6">
        <f t="shared" si="0"/>
        <v>10</v>
      </c>
      <c r="G36" s="1"/>
      <c r="H36" s="1"/>
      <c r="I36" s="1"/>
    </row>
    <row r="37" spans="1:9" x14ac:dyDescent="0.25">
      <c r="A37" s="1">
        <v>43536</v>
      </c>
      <c r="B37" s="5">
        <v>0.09</v>
      </c>
      <c r="C37" t="str">
        <f t="shared" si="2"/>
        <v>Tue</v>
      </c>
      <c r="D37" s="6" t="str">
        <f t="shared" si="3"/>
        <v>Mar</v>
      </c>
      <c r="E37" s="6">
        <f t="shared" si="0"/>
        <v>12</v>
      </c>
      <c r="G37" s="1"/>
      <c r="H37" s="1"/>
      <c r="I37" s="1"/>
    </row>
    <row r="38" spans="1:9" x14ac:dyDescent="0.25">
      <c r="A38" s="1">
        <v>43508</v>
      </c>
      <c r="B38" s="5">
        <v>7.0000000000000007E-2</v>
      </c>
      <c r="C38" t="str">
        <f t="shared" si="2"/>
        <v>Tue</v>
      </c>
      <c r="D38" s="6" t="str">
        <f t="shared" si="3"/>
        <v>Feb</v>
      </c>
      <c r="E38" s="6">
        <f t="shared" ref="E38:E65" si="6">DAY(A38)</f>
        <v>12</v>
      </c>
      <c r="G38" s="1"/>
      <c r="H38" s="1"/>
      <c r="I38" s="1"/>
    </row>
    <row r="39" spans="1:9" x14ac:dyDescent="0.25">
      <c r="A39" s="1">
        <v>43476</v>
      </c>
      <c r="B39" s="6">
        <v>1.1539999999999999</v>
      </c>
      <c r="C39" t="str">
        <f t="shared" si="2"/>
        <v>Fri</v>
      </c>
      <c r="D39" s="6" t="str">
        <f t="shared" si="3"/>
        <v>Jan</v>
      </c>
      <c r="E39" s="6">
        <f t="shared" si="6"/>
        <v>11</v>
      </c>
    </row>
    <row r="40" spans="1:9" x14ac:dyDescent="0.25">
      <c r="A40" s="1">
        <v>43446</v>
      </c>
      <c r="B40" s="6">
        <v>0.10199999999999999</v>
      </c>
      <c r="C40" t="str">
        <f t="shared" si="2"/>
        <v>Wed</v>
      </c>
      <c r="D40" s="6" t="str">
        <f t="shared" si="3"/>
        <v>Dec</v>
      </c>
      <c r="E40" s="6">
        <f t="shared" si="6"/>
        <v>12</v>
      </c>
    </row>
    <row r="41" spans="1:9" x14ac:dyDescent="0.25">
      <c r="A41" s="1">
        <v>43417</v>
      </c>
      <c r="B41" s="6">
        <v>0.14499999999999999</v>
      </c>
      <c r="C41" t="str">
        <f t="shared" si="2"/>
        <v>Tue</v>
      </c>
      <c r="D41" s="6" t="str">
        <f t="shared" si="3"/>
        <v>Nov</v>
      </c>
      <c r="E41" s="6">
        <f t="shared" si="6"/>
        <v>13</v>
      </c>
    </row>
    <row r="42" spans="1:9" x14ac:dyDescent="0.25">
      <c r="A42" s="1">
        <v>43384</v>
      </c>
      <c r="B42" s="6">
        <v>1.077</v>
      </c>
      <c r="C42" t="str">
        <f t="shared" si="2"/>
        <v>Thu</v>
      </c>
      <c r="D42" s="6" t="str">
        <f t="shared" si="3"/>
        <v>Oct</v>
      </c>
      <c r="E42" s="6">
        <f t="shared" si="6"/>
        <v>11</v>
      </c>
    </row>
    <row r="43" spans="1:9" x14ac:dyDescent="0.25">
      <c r="A43" s="1">
        <v>43356</v>
      </c>
      <c r="B43" s="6">
        <v>0.114</v>
      </c>
      <c r="C43" t="str">
        <f t="shared" si="2"/>
        <v>Thu</v>
      </c>
      <c r="D43" s="6" t="str">
        <f t="shared" si="3"/>
        <v>Sep</v>
      </c>
      <c r="E43" s="6">
        <f t="shared" si="6"/>
        <v>13</v>
      </c>
    </row>
    <row r="44" spans="1:9" x14ac:dyDescent="0.25">
      <c r="A44" s="1">
        <v>43322</v>
      </c>
      <c r="B44" s="6">
        <v>0.159</v>
      </c>
      <c r="C44" t="str">
        <f t="shared" si="2"/>
        <v>Fri</v>
      </c>
      <c r="D44" s="6" t="str">
        <f t="shared" si="3"/>
        <v>Aug</v>
      </c>
      <c r="E44" s="6">
        <f t="shared" si="6"/>
        <v>10</v>
      </c>
    </row>
    <row r="45" spans="1:9" x14ac:dyDescent="0.25">
      <c r="A45" s="1">
        <v>43293</v>
      </c>
      <c r="B45" s="6">
        <v>1.1379999999999999</v>
      </c>
      <c r="C45" t="str">
        <f t="shared" si="2"/>
        <v>Thu</v>
      </c>
      <c r="D45" s="6" t="str">
        <f t="shared" si="3"/>
        <v>Jul</v>
      </c>
      <c r="E45" s="6">
        <f t="shared" si="6"/>
        <v>12</v>
      </c>
    </row>
    <row r="46" spans="1:9" x14ac:dyDescent="0.25">
      <c r="A46" s="1">
        <v>43263</v>
      </c>
      <c r="B46" s="6">
        <v>8.5999999999999993E-2</v>
      </c>
      <c r="C46" t="str">
        <f t="shared" si="2"/>
        <v>Tue</v>
      </c>
      <c r="D46" s="6" t="str">
        <f t="shared" si="3"/>
        <v>Jun</v>
      </c>
      <c r="E46" s="6">
        <f t="shared" si="6"/>
        <v>12</v>
      </c>
    </row>
    <row r="47" spans="1:9" x14ac:dyDescent="0.25">
      <c r="A47" s="1">
        <v>43230</v>
      </c>
      <c r="B47" s="6">
        <v>0.11899999999999999</v>
      </c>
      <c r="C47" t="str">
        <f t="shared" si="2"/>
        <v>Thu</v>
      </c>
      <c r="D47" s="6" t="str">
        <f t="shared" si="3"/>
        <v>May</v>
      </c>
      <c r="E47" s="6">
        <f t="shared" si="6"/>
        <v>10</v>
      </c>
    </row>
    <row r="48" spans="1:9" x14ac:dyDescent="0.25">
      <c r="A48" s="1">
        <v>43200</v>
      </c>
      <c r="B48" s="6">
        <v>1.0880000000000001</v>
      </c>
      <c r="C48" t="str">
        <f t="shared" si="2"/>
        <v>Tue</v>
      </c>
      <c r="D48" s="6" t="str">
        <f t="shared" si="3"/>
        <v>Apr</v>
      </c>
      <c r="E48" s="6">
        <f t="shared" si="6"/>
        <v>10</v>
      </c>
    </row>
    <row r="49" spans="1:5" x14ac:dyDescent="0.25">
      <c r="A49" s="1">
        <v>43171</v>
      </c>
      <c r="B49" s="6">
        <v>6.5000000000000002E-2</v>
      </c>
      <c r="C49" t="str">
        <f t="shared" si="2"/>
        <v>Mon</v>
      </c>
      <c r="D49" s="6" t="str">
        <f t="shared" si="3"/>
        <v>Mar</v>
      </c>
      <c r="E49" s="6">
        <f t="shared" si="6"/>
        <v>12</v>
      </c>
    </row>
    <row r="50" spans="1:5" x14ac:dyDescent="0.25">
      <c r="A50" s="1">
        <v>43143</v>
      </c>
      <c r="B50" s="6">
        <v>7.0999999999999994E-2</v>
      </c>
      <c r="C50" t="str">
        <f t="shared" si="2"/>
        <v>Mon</v>
      </c>
      <c r="D50" s="6" t="str">
        <f t="shared" si="3"/>
        <v>Feb</v>
      </c>
      <c r="E50" s="6">
        <f t="shared" si="6"/>
        <v>12</v>
      </c>
    </row>
    <row r="51" spans="1:5" x14ac:dyDescent="0.25">
      <c r="A51" s="1">
        <v>43111</v>
      </c>
      <c r="B51" s="5">
        <v>1.27</v>
      </c>
      <c r="C51" t="str">
        <f t="shared" si="2"/>
        <v>Thu</v>
      </c>
      <c r="D51" s="6" t="str">
        <f t="shared" si="3"/>
        <v>Jan</v>
      </c>
      <c r="E51" s="6">
        <f t="shared" si="6"/>
        <v>11</v>
      </c>
    </row>
    <row r="52" spans="1:5" x14ac:dyDescent="0.25">
      <c r="A52" s="1">
        <v>43081</v>
      </c>
      <c r="B52" s="6">
        <v>7.8E-2</v>
      </c>
      <c r="C52" t="str">
        <f t="shared" si="2"/>
        <v>Tue</v>
      </c>
      <c r="D52" s="6" t="str">
        <f t="shared" si="3"/>
        <v>Dec</v>
      </c>
      <c r="E52" s="6">
        <f t="shared" si="6"/>
        <v>12</v>
      </c>
    </row>
    <row r="53" spans="1:5" x14ac:dyDescent="0.25">
      <c r="A53" s="1">
        <v>43049</v>
      </c>
      <c r="B53" s="6">
        <v>0.14699999999999999</v>
      </c>
      <c r="C53" t="str">
        <f t="shared" si="2"/>
        <v>Fri</v>
      </c>
      <c r="D53" s="6" t="str">
        <f t="shared" si="3"/>
        <v>Nov</v>
      </c>
      <c r="E53" s="6">
        <f t="shared" si="6"/>
        <v>10</v>
      </c>
    </row>
    <row r="54" spans="1:5" x14ac:dyDescent="0.25">
      <c r="A54" s="1">
        <v>43020</v>
      </c>
      <c r="B54" s="6">
        <v>1.258</v>
      </c>
      <c r="C54" t="str">
        <f t="shared" si="2"/>
        <v>Thu</v>
      </c>
      <c r="D54" s="6" t="str">
        <f t="shared" si="3"/>
        <v>Oct</v>
      </c>
      <c r="E54" s="6">
        <f t="shared" si="6"/>
        <v>12</v>
      </c>
    </row>
    <row r="55" spans="1:5" x14ac:dyDescent="0.25">
      <c r="A55" s="1">
        <v>42991</v>
      </c>
      <c r="B55" s="6">
        <v>8.1000000000000003E-2</v>
      </c>
      <c r="C55" t="str">
        <f t="shared" si="2"/>
        <v>Wed</v>
      </c>
      <c r="D55" s="6" t="str">
        <f t="shared" si="3"/>
        <v>Sep</v>
      </c>
      <c r="E55" s="6">
        <f t="shared" si="6"/>
        <v>13</v>
      </c>
    </row>
    <row r="56" spans="1:5" x14ac:dyDescent="0.25">
      <c r="A56" s="1">
        <v>42956</v>
      </c>
      <c r="B56" s="6">
        <v>0.14699999999999999</v>
      </c>
      <c r="C56" t="str">
        <f t="shared" si="2"/>
        <v>Wed</v>
      </c>
      <c r="D56" s="6" t="str">
        <f t="shared" si="3"/>
        <v>Aug</v>
      </c>
      <c r="E56" s="6">
        <f t="shared" si="6"/>
        <v>9</v>
      </c>
    </row>
    <row r="57" spans="1:5" x14ac:dyDescent="0.25">
      <c r="A57" s="1">
        <v>42928</v>
      </c>
      <c r="B57" s="6">
        <v>1.224</v>
      </c>
      <c r="C57" t="str">
        <f t="shared" si="2"/>
        <v>Wed</v>
      </c>
      <c r="D57" s="6" t="str">
        <f t="shared" si="3"/>
        <v>Jul</v>
      </c>
      <c r="E57" s="6">
        <f t="shared" si="6"/>
        <v>12</v>
      </c>
    </row>
    <row r="58" spans="1:5" x14ac:dyDescent="0.25">
      <c r="A58" s="1">
        <v>42895</v>
      </c>
      <c r="B58" s="6">
        <v>8.6999999999999994E-2</v>
      </c>
      <c r="C58" t="str">
        <f t="shared" si="2"/>
        <v>Fri</v>
      </c>
      <c r="D58" s="6" t="str">
        <f t="shared" si="3"/>
        <v>Jun</v>
      </c>
      <c r="E58" s="6">
        <f t="shared" si="6"/>
        <v>9</v>
      </c>
    </row>
    <row r="59" spans="1:5" x14ac:dyDescent="0.25">
      <c r="A59" s="1">
        <v>42864</v>
      </c>
      <c r="B59" s="6">
        <v>0.13800000000000001</v>
      </c>
      <c r="C59" t="str">
        <f t="shared" si="2"/>
        <v>Tue</v>
      </c>
      <c r="D59" s="6" t="str">
        <f t="shared" si="3"/>
        <v>May</v>
      </c>
      <c r="E59" s="6">
        <f t="shared" si="6"/>
        <v>9</v>
      </c>
    </row>
    <row r="60" spans="1:5" x14ac:dyDescent="0.25">
      <c r="A60" s="1">
        <v>42836</v>
      </c>
      <c r="B60" s="6">
        <v>1.214</v>
      </c>
      <c r="C60" t="str">
        <f t="shared" si="2"/>
        <v>Tue</v>
      </c>
      <c r="D60" s="6" t="str">
        <f t="shared" si="3"/>
        <v>Apr</v>
      </c>
      <c r="E60" s="6">
        <f t="shared" si="6"/>
        <v>11</v>
      </c>
    </row>
    <row r="61" spans="1:5" x14ac:dyDescent="0.25">
      <c r="A61" s="1">
        <v>42803</v>
      </c>
      <c r="B61" s="6">
        <v>6.9000000000000006E-2</v>
      </c>
      <c r="C61" t="str">
        <f t="shared" si="2"/>
        <v>Thu</v>
      </c>
      <c r="D61" s="6" t="str">
        <f t="shared" si="3"/>
        <v>Mar</v>
      </c>
      <c r="E61" s="6">
        <f t="shared" si="6"/>
        <v>9</v>
      </c>
    </row>
    <row r="62" spans="1:5" x14ac:dyDescent="0.25">
      <c r="A62" s="1">
        <v>42775</v>
      </c>
      <c r="B62" s="6">
        <v>7.6999999999999999E-2</v>
      </c>
      <c r="C62" t="str">
        <f t="shared" si="2"/>
        <v>Thu</v>
      </c>
      <c r="D62" s="6" t="str">
        <f t="shared" si="3"/>
        <v>Feb</v>
      </c>
      <c r="E62" s="6">
        <f t="shared" si="6"/>
        <v>9</v>
      </c>
    </row>
    <row r="63" spans="1:5" x14ac:dyDescent="0.25">
      <c r="A63" s="1">
        <v>42746</v>
      </c>
      <c r="B63" s="6">
        <v>1.2330000000000001</v>
      </c>
      <c r="C63" t="str">
        <f t="shared" si="2"/>
        <v>Wed</v>
      </c>
      <c r="D63" s="6" t="str">
        <f t="shared" si="3"/>
        <v>Jan</v>
      </c>
      <c r="E63" s="6">
        <f t="shared" si="6"/>
        <v>11</v>
      </c>
    </row>
    <row r="64" spans="1:5" x14ac:dyDescent="0.25">
      <c r="A64" s="1">
        <v>42713</v>
      </c>
      <c r="B64" s="6">
        <v>7.6999999999999999E-2</v>
      </c>
      <c r="C64" t="str">
        <f t="shared" si="2"/>
        <v>Fri</v>
      </c>
      <c r="D64" s="6" t="str">
        <f t="shared" si="3"/>
        <v>Dec</v>
      </c>
      <c r="E64" s="6">
        <f t="shared" si="6"/>
        <v>9</v>
      </c>
    </row>
    <row r="65" spans="1:5" x14ac:dyDescent="0.25">
      <c r="A65" s="1">
        <v>42683</v>
      </c>
      <c r="B65" s="6">
        <v>0.14899999999999999</v>
      </c>
      <c r="C65" t="str">
        <f t="shared" si="2"/>
        <v>Wed</v>
      </c>
      <c r="D65" s="6" t="str">
        <f t="shared" si="3"/>
        <v>Nov</v>
      </c>
      <c r="E65" s="6">
        <f t="shared" si="6"/>
        <v>9</v>
      </c>
    </row>
  </sheetData>
  <autoFilter ref="A5:F65" xr:uid="{85ED52BC-7E95-4FEC-8B60-D730E221624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CC39-A0E8-4865-BA3F-38769304A0D4}">
  <dimension ref="A1:F55"/>
  <sheetViews>
    <sheetView workbookViewId="0">
      <selection activeCell="F3" sqref="F3"/>
    </sheetView>
  </sheetViews>
  <sheetFormatPr defaultRowHeight="15" x14ac:dyDescent="0.25"/>
  <cols>
    <col min="1" max="1" width="10.140625" bestFit="1" customWidth="1"/>
    <col min="2" max="2" width="14.140625" bestFit="1" customWidth="1"/>
  </cols>
  <sheetData>
    <row r="1" spans="1:6" x14ac:dyDescent="0.25">
      <c r="A1" t="s">
        <v>20</v>
      </c>
    </row>
    <row r="2" spans="1:6" x14ac:dyDescent="0.25">
      <c r="A2" t="s">
        <v>0</v>
      </c>
      <c r="B2" t="s">
        <v>1</v>
      </c>
    </row>
    <row r="3" spans="1:6" x14ac:dyDescent="0.25">
      <c r="A3" s="4">
        <v>44488</v>
      </c>
      <c r="B3" s="6">
        <v>5.1999999999999998E-2</v>
      </c>
      <c r="D3">
        <f>AVERAGE(B3:B18)</f>
        <v>8.7937500000000016E-2</v>
      </c>
      <c r="E3" s="7">
        <f>D3/6.2</f>
        <v>1.4183467741935485E-2</v>
      </c>
      <c r="F3" s="6">
        <f>(E3+1)^12-0.0085</f>
        <v>1.1756271033569701</v>
      </c>
    </row>
    <row r="4" spans="1:6" x14ac:dyDescent="0.25">
      <c r="A4" s="4">
        <v>44460</v>
      </c>
      <c r="B4" s="6">
        <v>9.7000000000000003E-2</v>
      </c>
      <c r="D4">
        <f>AVERAGE(B3:B55)</f>
        <v>0.22437735849056609</v>
      </c>
      <c r="E4" s="7">
        <f>D4/6.2</f>
        <v>3.6189896530736468E-2</v>
      </c>
      <c r="F4" s="6">
        <f>(E4+1)^12</f>
        <v>1.5320475339180315</v>
      </c>
    </row>
    <row r="5" spans="1:6" x14ac:dyDescent="0.25">
      <c r="A5" s="4">
        <v>44427</v>
      </c>
      <c r="B5" s="6">
        <v>6.8000000000000005E-2</v>
      </c>
    </row>
    <row r="6" spans="1:6" x14ac:dyDescent="0.25">
      <c r="A6" s="4">
        <v>44397</v>
      </c>
      <c r="B6" s="6">
        <v>6.2E-2</v>
      </c>
    </row>
    <row r="7" spans="1:6" x14ac:dyDescent="0.25">
      <c r="A7" s="4">
        <v>44368</v>
      </c>
      <c r="B7" s="6">
        <v>6.6000000000000003E-2</v>
      </c>
    </row>
    <row r="8" spans="1:6" x14ac:dyDescent="0.25">
      <c r="A8" s="4">
        <v>44335</v>
      </c>
      <c r="B8" s="6">
        <v>0.109</v>
      </c>
      <c r="D8">
        <f>30.8/5.62-1</f>
        <v>4.4804270462633449</v>
      </c>
    </row>
    <row r="9" spans="1:6" x14ac:dyDescent="0.25">
      <c r="A9" s="4">
        <v>44306</v>
      </c>
      <c r="B9">
        <v>0.09</v>
      </c>
    </row>
    <row r="10" spans="1:6" x14ac:dyDescent="0.25">
      <c r="A10" s="4">
        <v>44274</v>
      </c>
      <c r="B10" s="6">
        <v>6.2E-2</v>
      </c>
    </row>
    <row r="11" spans="1:6" x14ac:dyDescent="0.25">
      <c r="A11" s="4">
        <v>44246</v>
      </c>
      <c r="B11" s="6">
        <v>0.18099999999999999</v>
      </c>
    </row>
    <row r="12" spans="1:6" x14ac:dyDescent="0.25">
      <c r="A12" s="4">
        <v>44215</v>
      </c>
      <c r="B12" s="6">
        <v>6.5000000000000002E-2</v>
      </c>
    </row>
    <row r="13" spans="1:6" x14ac:dyDescent="0.25">
      <c r="A13" s="4">
        <v>44186</v>
      </c>
      <c r="B13" s="6">
        <v>0.123</v>
      </c>
    </row>
    <row r="14" spans="1:6" x14ac:dyDescent="0.25">
      <c r="A14" s="4">
        <v>44154</v>
      </c>
      <c r="B14" s="6">
        <v>0.124</v>
      </c>
    </row>
    <row r="15" spans="1:6" x14ac:dyDescent="0.25">
      <c r="A15" s="4">
        <v>44124</v>
      </c>
      <c r="B15" s="6">
        <v>3.2000000000000001E-2</v>
      </c>
    </row>
    <row r="16" spans="1:6" x14ac:dyDescent="0.25">
      <c r="A16" s="4">
        <v>44095</v>
      </c>
      <c r="B16" s="6">
        <v>7.0999999999999994E-2</v>
      </c>
    </row>
    <row r="17" spans="1:2" x14ac:dyDescent="0.25">
      <c r="A17" s="4">
        <v>44062</v>
      </c>
      <c r="B17" s="6">
        <v>0.10299999999999999</v>
      </c>
    </row>
    <row r="18" spans="1:2" x14ac:dyDescent="0.25">
      <c r="A18" s="4">
        <v>44033</v>
      </c>
      <c r="B18" s="6">
        <v>0.10199999999999999</v>
      </c>
    </row>
    <row r="19" spans="1:2" x14ac:dyDescent="0.25">
      <c r="A19" s="4">
        <v>44001</v>
      </c>
      <c r="B19" s="6">
        <v>0.45300000000000001</v>
      </c>
    </row>
    <row r="20" spans="1:2" x14ac:dyDescent="0.25">
      <c r="A20" s="4">
        <v>43970</v>
      </c>
      <c r="B20">
        <v>0.46</v>
      </c>
    </row>
    <row r="21" spans="1:2" x14ac:dyDescent="0.25">
      <c r="A21" s="4">
        <v>43942</v>
      </c>
      <c r="B21" s="6">
        <v>1.1539999999999999</v>
      </c>
    </row>
    <row r="22" spans="1:2" x14ac:dyDescent="0.25">
      <c r="A22" s="4">
        <v>43909</v>
      </c>
      <c r="B22" s="6">
        <v>0.30299999999999999</v>
      </c>
    </row>
    <row r="23" spans="1:2" x14ac:dyDescent="0.25">
      <c r="A23" s="4">
        <v>43881</v>
      </c>
      <c r="B23" s="6">
        <v>0.153</v>
      </c>
    </row>
    <row r="24" spans="1:2" x14ac:dyDescent="0.25">
      <c r="A24" s="4">
        <v>43851</v>
      </c>
      <c r="B24" s="6">
        <v>9.7000000000000003E-2</v>
      </c>
    </row>
    <row r="25" spans="1:2" x14ac:dyDescent="0.25">
      <c r="A25" s="4">
        <v>43818</v>
      </c>
      <c r="B25" s="6">
        <v>0.20799999999999999</v>
      </c>
    </row>
    <row r="26" spans="1:2" x14ac:dyDescent="0.25">
      <c r="A26" s="4">
        <v>43788</v>
      </c>
      <c r="B26" s="6">
        <v>0.32700000000000001</v>
      </c>
    </row>
    <row r="27" spans="1:2" x14ac:dyDescent="0.25">
      <c r="A27" s="4">
        <v>43759</v>
      </c>
      <c r="B27" s="6">
        <v>0.29799999999999999</v>
      </c>
    </row>
    <row r="28" spans="1:2" x14ac:dyDescent="0.25">
      <c r="A28" s="4">
        <v>43727</v>
      </c>
      <c r="B28" s="6">
        <v>0.14199999999999999</v>
      </c>
    </row>
    <row r="29" spans="1:2" x14ac:dyDescent="0.25">
      <c r="A29" s="4">
        <v>43697</v>
      </c>
      <c r="B29" s="6">
        <v>0.32400000000000001</v>
      </c>
    </row>
    <row r="30" spans="1:2" x14ac:dyDescent="0.25">
      <c r="A30" s="4">
        <v>43665</v>
      </c>
      <c r="B30" s="6">
        <v>0.25600000000000001</v>
      </c>
    </row>
    <row r="31" spans="1:2" x14ac:dyDescent="0.25">
      <c r="A31" s="4">
        <v>43635</v>
      </c>
      <c r="B31" s="6">
        <v>0.19800000000000001</v>
      </c>
    </row>
    <row r="32" spans="1:2" x14ac:dyDescent="0.25">
      <c r="A32" s="4">
        <v>43606</v>
      </c>
      <c r="B32" s="6">
        <v>0.24099999999999999</v>
      </c>
    </row>
    <row r="33" spans="1:2" x14ac:dyDescent="0.25">
      <c r="A33" s="4">
        <v>43572</v>
      </c>
      <c r="B33" s="6">
        <v>0.13100000000000001</v>
      </c>
    </row>
    <row r="34" spans="1:2" x14ac:dyDescent="0.25">
      <c r="A34" s="4">
        <v>43543</v>
      </c>
      <c r="B34" s="6">
        <v>0.10199999999999999</v>
      </c>
    </row>
    <row r="35" spans="1:2" x14ac:dyDescent="0.25">
      <c r="A35" s="4">
        <v>43515</v>
      </c>
      <c r="B35" s="6">
        <v>0.92700000000000005</v>
      </c>
    </row>
    <row r="36" spans="1:2" x14ac:dyDescent="0.25">
      <c r="A36" s="4">
        <v>43483</v>
      </c>
      <c r="B36" s="6">
        <v>0.53200000000000003</v>
      </c>
    </row>
    <row r="37" spans="1:2" x14ac:dyDescent="0.25">
      <c r="A37" s="4">
        <v>43453</v>
      </c>
      <c r="B37" s="6">
        <v>0.17899999999999999</v>
      </c>
    </row>
    <row r="38" spans="1:2" x14ac:dyDescent="0.25">
      <c r="A38" s="4">
        <v>43423</v>
      </c>
      <c r="B38" s="6">
        <v>0.158</v>
      </c>
    </row>
    <row r="39" spans="1:2" x14ac:dyDescent="0.25">
      <c r="A39" s="4">
        <v>43392</v>
      </c>
      <c r="B39" s="6">
        <v>0.28699999999999998</v>
      </c>
    </row>
    <row r="40" spans="1:2" x14ac:dyDescent="0.25">
      <c r="A40" s="4">
        <v>43362</v>
      </c>
      <c r="B40">
        <v>0.13</v>
      </c>
    </row>
    <row r="41" spans="1:2" x14ac:dyDescent="0.25">
      <c r="A41" s="4">
        <v>43333</v>
      </c>
      <c r="B41">
        <v>0.14000000000000001</v>
      </c>
    </row>
    <row r="42" spans="1:2" x14ac:dyDescent="0.25">
      <c r="A42" s="4">
        <v>43300</v>
      </c>
      <c r="B42">
        <v>0.4</v>
      </c>
    </row>
    <row r="43" spans="1:2" x14ac:dyDescent="0.25">
      <c r="A43" s="4">
        <v>43270</v>
      </c>
      <c r="B43" s="6">
        <v>0.36599999999999999</v>
      </c>
    </row>
    <row r="44" spans="1:2" x14ac:dyDescent="0.25">
      <c r="A44" s="4">
        <v>43241</v>
      </c>
      <c r="B44" s="6">
        <v>0.442</v>
      </c>
    </row>
    <row r="45" spans="1:2" x14ac:dyDescent="0.25">
      <c r="A45" s="4">
        <v>43209</v>
      </c>
      <c r="B45" s="6">
        <v>0.126</v>
      </c>
    </row>
    <row r="46" spans="1:2" x14ac:dyDescent="0.25">
      <c r="A46" s="4">
        <v>43179</v>
      </c>
      <c r="B46" s="6">
        <v>4.3999999999999997E-2</v>
      </c>
    </row>
    <row r="47" spans="1:2" x14ac:dyDescent="0.25">
      <c r="A47" s="4">
        <v>43151</v>
      </c>
      <c r="B47" s="6">
        <v>0.16900000000000001</v>
      </c>
    </row>
    <row r="48" spans="1:2" x14ac:dyDescent="0.25">
      <c r="A48" s="4">
        <v>43119</v>
      </c>
      <c r="B48" s="6">
        <v>6.3E-2</v>
      </c>
    </row>
    <row r="49" spans="1:2" x14ac:dyDescent="0.25">
      <c r="A49" s="4">
        <v>43088</v>
      </c>
      <c r="B49" s="6">
        <v>5.8999999999999997E-2</v>
      </c>
    </row>
    <row r="50" spans="1:2" x14ac:dyDescent="0.25">
      <c r="A50" s="4">
        <v>43059</v>
      </c>
      <c r="B50" s="6">
        <v>0.17399999999999999</v>
      </c>
    </row>
    <row r="51" spans="1:2" x14ac:dyDescent="0.25">
      <c r="A51" s="4">
        <v>43027</v>
      </c>
      <c r="B51" s="6">
        <v>0.35299999999999998</v>
      </c>
    </row>
    <row r="52" spans="1:2" x14ac:dyDescent="0.25">
      <c r="A52" s="4">
        <v>42997</v>
      </c>
      <c r="B52" s="6">
        <v>0.115</v>
      </c>
    </row>
    <row r="53" spans="1:2" x14ac:dyDescent="0.25">
      <c r="A53" s="4">
        <v>42965</v>
      </c>
      <c r="B53" s="6">
        <v>0.29399999999999998</v>
      </c>
    </row>
    <row r="54" spans="1:2" x14ac:dyDescent="0.25">
      <c r="A54" s="4">
        <v>42934</v>
      </c>
      <c r="B54" s="6">
        <v>0.25600000000000001</v>
      </c>
    </row>
    <row r="55" spans="1:2" x14ac:dyDescent="0.25">
      <c r="A55" s="4">
        <v>42905</v>
      </c>
      <c r="B55" s="6">
        <v>0.42399999999999999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BA86-75B0-4ED1-A873-98AC31A7CF66}">
  <dimension ref="A1:F18"/>
  <sheetViews>
    <sheetView workbookViewId="0">
      <selection activeCell="A2" sqref="A2"/>
    </sheetView>
  </sheetViews>
  <sheetFormatPr defaultRowHeight="15" x14ac:dyDescent="0.25"/>
  <cols>
    <col min="1" max="1" width="10.140625" customWidth="1"/>
    <col min="2" max="2" width="14.140625" bestFit="1" customWidth="1"/>
    <col min="6" max="6" width="20.42578125" bestFit="1" customWidth="1"/>
  </cols>
  <sheetData>
    <row r="1" spans="1:6" x14ac:dyDescent="0.25">
      <c r="A1" t="s">
        <v>19</v>
      </c>
    </row>
    <row r="2" spans="1:6" x14ac:dyDescent="0.25">
      <c r="A2" t="s">
        <v>0</v>
      </c>
      <c r="B2" t="s">
        <v>1</v>
      </c>
    </row>
    <row r="3" spans="1:6" x14ac:dyDescent="0.25">
      <c r="A3" s="4">
        <v>44481</v>
      </c>
      <c r="B3" t="s">
        <v>4</v>
      </c>
      <c r="C3" s="6">
        <v>1.054</v>
      </c>
      <c r="D3">
        <f>AVERAGE(C3:C18)</f>
        <v>0.46450000000000002</v>
      </c>
      <c r="E3" s="3">
        <f>D3/48.34</f>
        <v>9.6090194455937111E-3</v>
      </c>
      <c r="F3" s="6">
        <f>(E3+1)^12</f>
        <v>1.1216017049091396</v>
      </c>
    </row>
    <row r="4" spans="1:6" x14ac:dyDescent="0.25">
      <c r="A4" s="4">
        <v>44449</v>
      </c>
      <c r="B4" t="s">
        <v>5</v>
      </c>
      <c r="C4" s="6">
        <v>0.16400000000000001</v>
      </c>
    </row>
    <row r="5" spans="1:6" x14ac:dyDescent="0.25">
      <c r="A5" s="4">
        <v>44419</v>
      </c>
      <c r="B5" t="s">
        <v>6</v>
      </c>
      <c r="C5" s="6">
        <v>0.30599999999999999</v>
      </c>
    </row>
    <row r="6" spans="1:6" x14ac:dyDescent="0.25">
      <c r="A6" s="4">
        <v>44390</v>
      </c>
      <c r="B6" t="s">
        <v>7</v>
      </c>
      <c r="C6" s="6">
        <v>1.0289999999999999</v>
      </c>
    </row>
    <row r="7" spans="1:6" x14ac:dyDescent="0.25">
      <c r="A7" s="4">
        <v>44358</v>
      </c>
      <c r="B7" t="s">
        <v>8</v>
      </c>
      <c r="C7" s="6">
        <v>0.16800000000000001</v>
      </c>
    </row>
    <row r="8" spans="1:6" x14ac:dyDescent="0.25">
      <c r="A8" s="4">
        <v>44328</v>
      </c>
      <c r="B8" t="s">
        <v>9</v>
      </c>
      <c r="C8" s="6">
        <v>0.27700000000000002</v>
      </c>
    </row>
    <row r="9" spans="1:6" x14ac:dyDescent="0.25">
      <c r="A9" s="4">
        <v>44298</v>
      </c>
      <c r="B9" t="s">
        <v>10</v>
      </c>
      <c r="C9" s="6">
        <v>0.997</v>
      </c>
    </row>
    <row r="10" spans="1:6" x14ac:dyDescent="0.25">
      <c r="A10" s="4">
        <v>44266</v>
      </c>
      <c r="B10" t="s">
        <v>2</v>
      </c>
      <c r="C10">
        <v>0.09</v>
      </c>
    </row>
    <row r="11" spans="1:6" x14ac:dyDescent="0.25">
      <c r="A11" s="4">
        <v>44238</v>
      </c>
      <c r="B11" t="s">
        <v>11</v>
      </c>
      <c r="C11" s="6">
        <v>0.106</v>
      </c>
    </row>
    <row r="12" spans="1:6" x14ac:dyDescent="0.25">
      <c r="A12" s="4">
        <v>44208</v>
      </c>
      <c r="B12" t="s">
        <v>12</v>
      </c>
      <c r="C12" s="6">
        <v>0.97699999999999998</v>
      </c>
    </row>
    <row r="13" spans="1:6" x14ac:dyDescent="0.25">
      <c r="A13" s="4">
        <v>44175</v>
      </c>
      <c r="B13" t="s">
        <v>13</v>
      </c>
      <c r="C13" s="6">
        <v>0.13900000000000001</v>
      </c>
    </row>
    <row r="14" spans="1:6" x14ac:dyDescent="0.25">
      <c r="A14" s="4">
        <v>44145</v>
      </c>
      <c r="B14" t="s">
        <v>14</v>
      </c>
      <c r="C14" s="6">
        <v>0.20799999999999999</v>
      </c>
    </row>
    <row r="15" spans="1:6" x14ac:dyDescent="0.25">
      <c r="A15" s="4">
        <v>44113</v>
      </c>
      <c r="B15" t="s">
        <v>15</v>
      </c>
      <c r="C15" s="6">
        <v>0.80600000000000005</v>
      </c>
    </row>
    <row r="16" spans="1:6" x14ac:dyDescent="0.25">
      <c r="A16" s="4">
        <v>44085</v>
      </c>
      <c r="B16" t="s">
        <v>16</v>
      </c>
      <c r="C16" s="6">
        <v>0.13500000000000001</v>
      </c>
    </row>
    <row r="17" spans="1:3" x14ac:dyDescent="0.25">
      <c r="A17" s="4">
        <v>44054</v>
      </c>
      <c r="B17" t="s">
        <v>17</v>
      </c>
      <c r="C17">
        <v>0.18</v>
      </c>
    </row>
    <row r="18" spans="1:3" x14ac:dyDescent="0.25">
      <c r="A18" s="4">
        <v>44025</v>
      </c>
      <c r="B18" t="s">
        <v>18</v>
      </c>
      <c r="C18" s="6">
        <v>0.79600000000000004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REML</vt:lpstr>
      <vt:lpstr>USOI</vt:lpstr>
      <vt:lpstr>MVLR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 Xia</cp:lastModifiedBy>
  <dcterms:created xsi:type="dcterms:W3CDTF">2021-10-25T15:25:26Z</dcterms:created>
  <dcterms:modified xsi:type="dcterms:W3CDTF">2021-11-05T19:03:33Z</dcterms:modified>
</cp:coreProperties>
</file>