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dXCapital\Dividends\"/>
    </mc:Choice>
  </mc:AlternateContent>
  <xr:revisionPtr revIDLastSave="0" documentId="13_ncr:1_{F67E6A36-152E-4C78-81C6-417B2B1D36B6}" xr6:coauthVersionLast="47" xr6:coauthVersionMax="47" xr10:uidLastSave="{00000000-0000-0000-0000-000000000000}"/>
  <bookViews>
    <workbookView xWindow="6330" yWindow="2430" windowWidth="28800" windowHeight="15345" xr2:uid="{CEBE67CA-73CE-4862-8FA7-9DCFA34DF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" i="1"/>
  <c r="K9" i="1"/>
  <c r="K7" i="1"/>
  <c r="K4" i="1"/>
  <c r="K5" i="1"/>
  <c r="K6" i="1"/>
  <c r="K8" i="1"/>
  <c r="K3" i="1"/>
  <c r="K2" i="1"/>
  <c r="K1" i="1"/>
  <c r="H9" i="1" l="1"/>
  <c r="H8" i="1"/>
  <c r="H7" i="1"/>
  <c r="H6" i="1"/>
  <c r="H5" i="1"/>
  <c r="H3" i="1"/>
  <c r="H2" i="1"/>
  <c r="H1" i="1"/>
  <c r="G9" i="1"/>
  <c r="G7" i="1"/>
  <c r="G8" i="1"/>
  <c r="E9" i="1"/>
  <c r="E8" i="1"/>
  <c r="G6" i="1"/>
  <c r="G5" i="1"/>
  <c r="G4" i="1"/>
  <c r="H4" i="1" s="1"/>
  <c r="G3" i="1"/>
  <c r="G1" i="1"/>
  <c r="E2" i="1"/>
  <c r="G2" i="1" s="1"/>
  <c r="E3" i="1"/>
  <c r="E4" i="1"/>
  <c r="E5" i="1"/>
  <c r="E6" i="1"/>
  <c r="E7" i="1"/>
  <c r="E1" i="1"/>
  <c r="H10" i="1" l="1"/>
  <c r="I10" i="1"/>
</calcChain>
</file>

<file path=xl/sharedStrings.xml><?xml version="1.0" encoding="utf-8"?>
<sst xmlns="http://schemas.openxmlformats.org/spreadsheetml/2006/main" count="9" uniqueCount="9">
  <si>
    <t>CLM</t>
  </si>
  <si>
    <t>CRF</t>
  </si>
  <si>
    <t>SVOL</t>
  </si>
  <si>
    <t>JEPQ</t>
  </si>
  <si>
    <t>LQDW</t>
  </si>
  <si>
    <t>TLTW</t>
  </si>
  <si>
    <t>HYGW</t>
  </si>
  <si>
    <t>OARK</t>
  </si>
  <si>
    <t>TSLY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</si>
</sst>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1F277-F0E8-4D5A-BADA-97B1AD4A380F}">
  <dimension ref="B1:L10"/>
  <sheetViews>
    <sheetView tabSelected="1" workbookViewId="0">
      <selection activeCell="C9" sqref="C9"/>
    </sheetView>
  </sheetViews>
  <sheetFormatPr defaultRowHeight="15" x14ac:dyDescent="0.25"/>
  <cols>
    <col min="5" max="5" width="10.5703125" bestFit="1" customWidth="1"/>
    <col min="7" max="7" width="10.5703125" bestFit="1" customWidth="1"/>
    <col min="8" max="8" width="9.5703125" bestFit="1" customWidth="1"/>
    <col min="9" max="9" width="10.5703125" bestFit="1" customWidth="1"/>
  </cols>
  <sheetData>
    <row r="1" spans="2:12" x14ac:dyDescent="0.25">
      <c r="B1">
        <v>950000</v>
      </c>
      <c r="C1" t="s">
        <v>0</v>
      </c>
      <c r="D1">
        <v>0.15</v>
      </c>
      <c r="E1" s="1">
        <f>D1*$B$4</f>
        <v>82500</v>
      </c>
      <c r="F1">
        <v>8.01</v>
      </c>
      <c r="G1" s="1">
        <f t="shared" ref="G1:G8" si="0">ROUNDDOWN(E1/F1,0)</f>
        <v>10299</v>
      </c>
      <c r="H1" s="1">
        <f>G1*0.1228</f>
        <v>1264.7172</v>
      </c>
      <c r="K1">
        <f>1/0.15</f>
        <v>6.666666666666667</v>
      </c>
      <c r="L1">
        <f>K1/SUM($K$1:$K$9)</f>
        <v>0.14778325123152708</v>
      </c>
    </row>
    <row r="2" spans="2:12" x14ac:dyDescent="0.25">
      <c r="B2">
        <v>95000</v>
      </c>
      <c r="C2" t="s">
        <v>1</v>
      </c>
      <c r="D2">
        <v>0.15</v>
      </c>
      <c r="E2" s="1">
        <f t="shared" ref="E2:E9" si="1">D2*$B$4</f>
        <v>82500</v>
      </c>
      <c r="F2">
        <v>7.61</v>
      </c>
      <c r="G2" s="1">
        <f t="shared" si="0"/>
        <v>10840</v>
      </c>
      <c r="H2" s="1">
        <f>G2*0.1173</f>
        <v>1271.5319999999999</v>
      </c>
      <c r="K2">
        <f>1/0.15</f>
        <v>6.666666666666667</v>
      </c>
      <c r="L2">
        <f t="shared" ref="L2:L9" si="2">K2/SUM($K$1:$K$9)</f>
        <v>0.14778325123152708</v>
      </c>
    </row>
    <row r="3" spans="2:12" x14ac:dyDescent="0.25">
      <c r="C3" t="s">
        <v>2</v>
      </c>
      <c r="D3">
        <v>0.15</v>
      </c>
      <c r="E3" s="1">
        <f t="shared" si="1"/>
        <v>82500</v>
      </c>
      <c r="F3">
        <v>22.15</v>
      </c>
      <c r="G3" s="1">
        <f t="shared" si="0"/>
        <v>3724</v>
      </c>
      <c r="H3" s="1">
        <f>G3*0.32</f>
        <v>1191.68</v>
      </c>
      <c r="K3">
        <f>1/0.2</f>
        <v>5</v>
      </c>
      <c r="L3">
        <f t="shared" si="2"/>
        <v>0.11083743842364531</v>
      </c>
    </row>
    <row r="4" spans="2:12" x14ac:dyDescent="0.25">
      <c r="B4">
        <v>550000</v>
      </c>
      <c r="C4" t="s">
        <v>3</v>
      </c>
      <c r="D4">
        <v>0.15</v>
      </c>
      <c r="E4" s="1">
        <f t="shared" si="1"/>
        <v>82500</v>
      </c>
      <c r="F4">
        <v>42.54</v>
      </c>
      <c r="G4" s="1">
        <f t="shared" si="0"/>
        <v>1939</v>
      </c>
      <c r="H4" s="1">
        <f>G4*0.55</f>
        <v>1066.45</v>
      </c>
      <c r="K4">
        <f t="shared" ref="K4:K9" si="3">1/0.2</f>
        <v>5</v>
      </c>
      <c r="L4">
        <f t="shared" si="2"/>
        <v>0.11083743842364531</v>
      </c>
    </row>
    <row r="5" spans="2:12" x14ac:dyDescent="0.25">
      <c r="C5" t="s">
        <v>4</v>
      </c>
      <c r="D5">
        <v>0.12</v>
      </c>
      <c r="E5" s="1">
        <f t="shared" si="1"/>
        <v>66000</v>
      </c>
      <c r="F5">
        <v>33.909999999999997</v>
      </c>
      <c r="G5" s="1">
        <f t="shared" si="0"/>
        <v>1946</v>
      </c>
      <c r="H5" s="1">
        <f>G5*0.6</f>
        <v>1167.5999999999999</v>
      </c>
      <c r="K5">
        <f t="shared" si="3"/>
        <v>5</v>
      </c>
      <c r="L5">
        <f t="shared" si="2"/>
        <v>0.11083743842364531</v>
      </c>
    </row>
    <row r="6" spans="2:12" x14ac:dyDescent="0.25">
      <c r="C6" t="s">
        <v>5</v>
      </c>
      <c r="D6">
        <v>0.12</v>
      </c>
      <c r="E6" s="1">
        <f t="shared" si="1"/>
        <v>66000</v>
      </c>
      <c r="F6">
        <v>33.020000000000003</v>
      </c>
      <c r="G6" s="1">
        <f t="shared" si="0"/>
        <v>1998</v>
      </c>
      <c r="H6" s="1">
        <f>G6*0.5</f>
        <v>999</v>
      </c>
      <c r="K6">
        <f t="shared" si="3"/>
        <v>5</v>
      </c>
      <c r="L6">
        <f t="shared" si="2"/>
        <v>0.11083743842364531</v>
      </c>
    </row>
    <row r="7" spans="2:12" x14ac:dyDescent="0.25">
      <c r="C7" t="s">
        <v>6</v>
      </c>
      <c r="D7">
        <v>0.1</v>
      </c>
      <c r="E7" s="1">
        <f t="shared" si="1"/>
        <v>55000</v>
      </c>
      <c r="F7">
        <v>36.380000000000003</v>
      </c>
      <c r="G7" s="1">
        <f>ROUNDDOWN(E7/F7,0)</f>
        <v>1511</v>
      </c>
      <c r="H7" s="1">
        <f>G7*0.58</f>
        <v>876.38</v>
      </c>
      <c r="K7">
        <f>1/0.25</f>
        <v>4</v>
      </c>
      <c r="L7">
        <f t="shared" si="2"/>
        <v>8.8669950738916245E-2</v>
      </c>
    </row>
    <row r="8" spans="2:12" x14ac:dyDescent="0.25">
      <c r="C8" t="s">
        <v>7</v>
      </c>
      <c r="D8">
        <v>0.03</v>
      </c>
      <c r="E8" s="1">
        <f t="shared" si="1"/>
        <v>16500</v>
      </c>
      <c r="F8">
        <v>19.989999999999998</v>
      </c>
      <c r="G8" s="1">
        <f>ROUNDDOWN(E8/F8,0)</f>
        <v>825</v>
      </c>
      <c r="H8" s="1">
        <f>G8*0.9</f>
        <v>742.5</v>
      </c>
      <c r="K8">
        <f t="shared" si="3"/>
        <v>5</v>
      </c>
      <c r="L8">
        <f t="shared" si="2"/>
        <v>0.11083743842364531</v>
      </c>
    </row>
    <row r="9" spans="2:12" x14ac:dyDescent="0.25">
      <c r="C9" t="s">
        <v>8</v>
      </c>
      <c r="D9">
        <v>0.03</v>
      </c>
      <c r="E9" s="1">
        <f t="shared" si="1"/>
        <v>16500</v>
      </c>
      <c r="F9">
        <v>17.73</v>
      </c>
      <c r="G9" s="1">
        <f>ROUNDDOWN(E9/F9,0)</f>
        <v>930</v>
      </c>
      <c r="H9" s="1">
        <f>G9*0.9</f>
        <v>837</v>
      </c>
      <c r="K9">
        <f>1/0.36</f>
        <v>2.7777777777777777</v>
      </c>
      <c r="L9">
        <f t="shared" si="2"/>
        <v>6.157635467980295E-2</v>
      </c>
    </row>
    <row r="10" spans="2:12" x14ac:dyDescent="0.25">
      <c r="H10" s="1">
        <f>SUM(H1:H9)</f>
        <v>9416.859199999999</v>
      </c>
      <c r="I10" s="2">
        <f>H10*5</f>
        <v>47084.295999999995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redmo</dc:creator>
  <cp:lastModifiedBy>redmo</cp:lastModifiedBy>
  <dcterms:created xsi:type="dcterms:W3CDTF">2023-02-22T21:55:38Z</dcterms:created>
  <dcterms:modified xsi:type="dcterms:W3CDTF">2023-03-02T03:27:39Z</dcterms:modified>
</cp:coreProperties>
</file>