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dX Capital\"/>
    </mc:Choice>
  </mc:AlternateContent>
  <xr:revisionPtr revIDLastSave="0" documentId="13_ncr:1_{DC66D8F1-E234-4294-B79A-1B116325EF3E}" xr6:coauthVersionLast="46" xr6:coauthVersionMax="46" xr10:uidLastSave="{00000000-0000-0000-0000-000000000000}"/>
  <bookViews>
    <workbookView xWindow="-120" yWindow="-120" windowWidth="29040" windowHeight="15840" xr2:uid="{A54CE24A-4B08-4C05-B764-8725C2B05DFF}"/>
  </bookViews>
  <sheets>
    <sheet name="Sheet1" sheetId="10" r:id="rId1"/>
    <sheet name="2012" sheetId="3" r:id="rId2"/>
    <sheet name="2013" sheetId="4" r:id="rId3"/>
    <sheet name="2015" sheetId="9" r:id="rId4"/>
    <sheet name="2018" sheetId="5" r:id="rId5"/>
    <sheet name="2020" sheetId="6" r:id="rId6"/>
    <sheet name="Avg" sheetId="7" r:id="rId7"/>
    <sheet name="Best Gues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0" l="1"/>
  <c r="D13" i="10"/>
  <c r="B13" i="10"/>
  <c r="G11" i="10"/>
  <c r="H11" i="10" s="1"/>
  <c r="I11" i="10" s="1"/>
  <c r="J11" i="10" s="1"/>
  <c r="K11" i="10" s="1"/>
  <c r="L11" i="10" s="1"/>
  <c r="M11" i="10" s="1"/>
  <c r="N11" i="10" s="1"/>
  <c r="O11" i="10" s="1"/>
  <c r="P11" i="10" s="1"/>
  <c r="Q11" i="10" s="1"/>
  <c r="R11" i="10" s="1"/>
  <c r="S11" i="10" s="1"/>
  <c r="T11" i="10" s="1"/>
  <c r="U11" i="10" s="1"/>
  <c r="V11" i="10" s="1"/>
  <c r="W11" i="10" s="1"/>
  <c r="D11" i="10"/>
  <c r="E11" i="10" s="1"/>
  <c r="W6" i="10"/>
  <c r="W7" i="10" s="1"/>
  <c r="W9" i="10" s="1"/>
  <c r="V6" i="10"/>
  <c r="V7" i="10" s="1"/>
  <c r="V9" i="10" s="1"/>
  <c r="U6" i="10"/>
  <c r="U7" i="10" s="1"/>
  <c r="U9" i="10" s="1"/>
  <c r="T6" i="10"/>
  <c r="T7" i="10" s="1"/>
  <c r="T9" i="10" s="1"/>
  <c r="S6" i="10"/>
  <c r="S7" i="10" s="1"/>
  <c r="S9" i="10" s="1"/>
  <c r="R6" i="10"/>
  <c r="R7" i="10" s="1"/>
  <c r="R9" i="10" s="1"/>
  <c r="Q6" i="10"/>
  <c r="Q7" i="10" s="1"/>
  <c r="Q9" i="10" s="1"/>
  <c r="P6" i="10"/>
  <c r="P7" i="10" s="1"/>
  <c r="P9" i="10" s="1"/>
  <c r="O6" i="10"/>
  <c r="O7" i="10" s="1"/>
  <c r="O9" i="10" s="1"/>
  <c r="N6" i="10"/>
  <c r="N7" i="10" s="1"/>
  <c r="N9" i="10" s="1"/>
  <c r="M6" i="10"/>
  <c r="M7" i="10" s="1"/>
  <c r="M9" i="10" s="1"/>
  <c r="L6" i="10"/>
  <c r="L7" i="10" s="1"/>
  <c r="L9" i="10" s="1"/>
  <c r="K6" i="10"/>
  <c r="K7" i="10" s="1"/>
  <c r="K9" i="10" s="1"/>
  <c r="J6" i="10"/>
  <c r="J7" i="10" s="1"/>
  <c r="J9" i="10" s="1"/>
  <c r="I6" i="10"/>
  <c r="I7" i="10" s="1"/>
  <c r="I9" i="10" s="1"/>
  <c r="H6" i="10"/>
  <c r="H7" i="10" s="1"/>
  <c r="H9" i="10" s="1"/>
  <c r="G6" i="10"/>
  <c r="G7" i="10" s="1"/>
  <c r="G9" i="10" s="1"/>
  <c r="F6" i="10"/>
  <c r="F7" i="10" s="1"/>
  <c r="F9" i="10" s="1"/>
  <c r="E6" i="10"/>
  <c r="E7" i="10" s="1"/>
  <c r="E9" i="10" s="1"/>
  <c r="D6" i="10"/>
  <c r="D7" i="10" s="1"/>
  <c r="D9" i="10" s="1"/>
  <c r="C6" i="10"/>
  <c r="C7" i="10" s="1"/>
  <c r="C9" i="10" s="1"/>
  <c r="B6" i="10"/>
  <c r="B7" i="10" s="1"/>
  <c r="G50" i="8"/>
  <c r="H50" i="8" s="1"/>
  <c r="I50" i="8" s="1"/>
  <c r="J50" i="8" s="1"/>
  <c r="K50" i="8" s="1"/>
  <c r="L50" i="8" s="1"/>
  <c r="M50" i="8" s="1"/>
  <c r="N50" i="8" s="1"/>
  <c r="O50" i="8" s="1"/>
  <c r="P50" i="8" s="1"/>
  <c r="Q50" i="8" s="1"/>
  <c r="R50" i="8" s="1"/>
  <c r="S50" i="8" s="1"/>
  <c r="T50" i="8" s="1"/>
  <c r="U50" i="8" s="1"/>
  <c r="V50" i="8" s="1"/>
  <c r="W50" i="8" s="1"/>
  <c r="D50" i="8"/>
  <c r="E50" i="8" s="1"/>
  <c r="G37" i="8"/>
  <c r="H37" i="8" s="1"/>
  <c r="I37" i="8" s="1"/>
  <c r="J37" i="8" s="1"/>
  <c r="K37" i="8" s="1"/>
  <c r="L37" i="8" s="1"/>
  <c r="M37" i="8" s="1"/>
  <c r="N37" i="8" s="1"/>
  <c r="O37" i="8" s="1"/>
  <c r="P37" i="8" s="1"/>
  <c r="Q37" i="8" s="1"/>
  <c r="R37" i="8" s="1"/>
  <c r="S37" i="8" s="1"/>
  <c r="T37" i="8" s="1"/>
  <c r="U37" i="8" s="1"/>
  <c r="V37" i="8" s="1"/>
  <c r="W37" i="8" s="1"/>
  <c r="D37" i="8"/>
  <c r="E37" i="8" s="1"/>
  <c r="G24" i="8"/>
  <c r="H24" i="8" s="1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S24" i="8" s="1"/>
  <c r="T24" i="8" s="1"/>
  <c r="U24" i="8" s="1"/>
  <c r="V24" i="8" s="1"/>
  <c r="W24" i="8" s="1"/>
  <c r="D24" i="8"/>
  <c r="E24" i="8" s="1"/>
  <c r="G11" i="8"/>
  <c r="H11" i="8"/>
  <c r="I11" i="8"/>
  <c r="J11" i="8"/>
  <c r="K11" i="8"/>
  <c r="L11" i="8"/>
  <c r="M11" i="8" s="1"/>
  <c r="N11" i="8" s="1"/>
  <c r="O11" i="8" s="1"/>
  <c r="P11" i="8" s="1"/>
  <c r="Q11" i="8" s="1"/>
  <c r="R11" i="8" s="1"/>
  <c r="S11" i="8" s="1"/>
  <c r="T11" i="8" s="1"/>
  <c r="U11" i="8" s="1"/>
  <c r="V11" i="8" s="1"/>
  <c r="W11" i="8" s="1"/>
  <c r="E13" i="8"/>
  <c r="D14" i="8"/>
  <c r="D13" i="8"/>
  <c r="E11" i="8"/>
  <c r="D11" i="8"/>
  <c r="E10" i="8"/>
  <c r="D10" i="8"/>
  <c r="C10" i="8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5"/>
  <c r="B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F8" i="3"/>
  <c r="E8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L8" i="8"/>
  <c r="K8" i="8"/>
  <c r="J8" i="8"/>
  <c r="I8" i="8"/>
  <c r="H8" i="8"/>
  <c r="G8" i="8"/>
  <c r="F8" i="8"/>
  <c r="E8" i="8"/>
  <c r="D8" i="8"/>
  <c r="C8" i="8"/>
  <c r="H21" i="8"/>
  <c r="G21" i="8"/>
  <c r="F21" i="8"/>
  <c r="E21" i="8"/>
  <c r="D21" i="8"/>
  <c r="C21" i="8"/>
  <c r="B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B34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B47" i="8"/>
  <c r="B49" i="8"/>
  <c r="A28" i="7"/>
  <c r="B24" i="6"/>
  <c r="B25" i="6" s="1"/>
  <c r="B18" i="6"/>
  <c r="B6" i="6"/>
  <c r="B7" i="6" s="1"/>
  <c r="B19" i="5"/>
  <c r="B6" i="5"/>
  <c r="B6" i="9"/>
  <c r="B7" i="9" s="1"/>
  <c r="B6" i="4"/>
  <c r="B24" i="3"/>
  <c r="B18" i="3"/>
  <c r="B6" i="3"/>
  <c r="B19" i="3" s="1"/>
  <c r="B45" i="8"/>
  <c r="B38" i="8"/>
  <c r="B39" i="8" s="1"/>
  <c r="B32" i="8"/>
  <c r="B26" i="8"/>
  <c r="B19" i="8"/>
  <c r="B6" i="8"/>
  <c r="B25" i="3"/>
  <c r="B52" i="8"/>
  <c r="V48" i="8"/>
  <c r="P48" i="8"/>
  <c r="O48" i="8"/>
  <c r="M48" i="8"/>
  <c r="J48" i="8"/>
  <c r="D48" i="8"/>
  <c r="C48" i="8"/>
  <c r="W46" i="8"/>
  <c r="W48" i="8" s="1"/>
  <c r="V46" i="8"/>
  <c r="U46" i="8"/>
  <c r="U48" i="8" s="1"/>
  <c r="T46" i="8"/>
  <c r="T48" i="8" s="1"/>
  <c r="S46" i="8"/>
  <c r="S48" i="8" s="1"/>
  <c r="R46" i="8"/>
  <c r="R48" i="8" s="1"/>
  <c r="Q46" i="8"/>
  <c r="Q48" i="8" s="1"/>
  <c r="P46" i="8"/>
  <c r="O46" i="8"/>
  <c r="N46" i="8"/>
  <c r="N48" i="8" s="1"/>
  <c r="M46" i="8"/>
  <c r="L46" i="8"/>
  <c r="L48" i="8" s="1"/>
  <c r="K46" i="8"/>
  <c r="K48" i="8" s="1"/>
  <c r="J46" i="8"/>
  <c r="I46" i="8"/>
  <c r="I48" i="8" s="1"/>
  <c r="H46" i="8"/>
  <c r="H48" i="8" s="1"/>
  <c r="G46" i="8"/>
  <c r="G48" i="8" s="1"/>
  <c r="F46" i="8"/>
  <c r="F48" i="8" s="1"/>
  <c r="E46" i="8"/>
  <c r="E48" i="8" s="1"/>
  <c r="D46" i="8"/>
  <c r="C46" i="8"/>
  <c r="B46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B13" i="9"/>
  <c r="O9" i="9"/>
  <c r="L9" i="9"/>
  <c r="C9" i="9"/>
  <c r="W7" i="9"/>
  <c r="W9" i="9" s="1"/>
  <c r="U7" i="9"/>
  <c r="U9" i="9" s="1"/>
  <c r="T7" i="9"/>
  <c r="T9" i="9" s="1"/>
  <c r="O7" i="9"/>
  <c r="L7" i="9"/>
  <c r="K7" i="9"/>
  <c r="K9" i="9" s="1"/>
  <c r="I7" i="9"/>
  <c r="I9" i="9" s="1"/>
  <c r="H7" i="9"/>
  <c r="H9" i="9" s="1"/>
  <c r="C7" i="9"/>
  <c r="W6" i="9"/>
  <c r="V6" i="9"/>
  <c r="V7" i="9" s="1"/>
  <c r="V9" i="9" s="1"/>
  <c r="U6" i="9"/>
  <c r="T6" i="9"/>
  <c r="S6" i="9"/>
  <c r="S7" i="9" s="1"/>
  <c r="S9" i="9" s="1"/>
  <c r="R6" i="9"/>
  <c r="R7" i="9" s="1"/>
  <c r="R9" i="9" s="1"/>
  <c r="Q6" i="9"/>
  <c r="Q7" i="9" s="1"/>
  <c r="Q9" i="9" s="1"/>
  <c r="P6" i="9"/>
  <c r="P7" i="9" s="1"/>
  <c r="P9" i="9" s="1"/>
  <c r="O6" i="9"/>
  <c r="N6" i="9"/>
  <c r="N7" i="9" s="1"/>
  <c r="N9" i="9" s="1"/>
  <c r="M6" i="9"/>
  <c r="M7" i="9" s="1"/>
  <c r="M9" i="9" s="1"/>
  <c r="L6" i="9"/>
  <c r="K6" i="9"/>
  <c r="J6" i="9"/>
  <c r="J7" i="9" s="1"/>
  <c r="J9" i="9" s="1"/>
  <c r="I6" i="9"/>
  <c r="H6" i="9"/>
  <c r="G6" i="9"/>
  <c r="G7" i="9" s="1"/>
  <c r="G9" i="9" s="1"/>
  <c r="F6" i="9"/>
  <c r="F7" i="9" s="1"/>
  <c r="F9" i="9" s="1"/>
  <c r="E6" i="9"/>
  <c r="E7" i="9" s="1"/>
  <c r="E9" i="9" s="1"/>
  <c r="D6" i="9"/>
  <c r="D7" i="9" s="1"/>
  <c r="D9" i="9" s="1"/>
  <c r="C6" i="9"/>
  <c r="B13" i="3"/>
  <c r="B13" i="8"/>
  <c r="W6" i="8"/>
  <c r="W7" i="8" s="1"/>
  <c r="W9" i="8" s="1"/>
  <c r="V6" i="8"/>
  <c r="V7" i="8" s="1"/>
  <c r="V9" i="8" s="1"/>
  <c r="U6" i="8"/>
  <c r="U7" i="8" s="1"/>
  <c r="U9" i="8" s="1"/>
  <c r="T6" i="8"/>
  <c r="T7" i="8" s="1"/>
  <c r="T9" i="8" s="1"/>
  <c r="S6" i="8"/>
  <c r="S20" i="8" s="1"/>
  <c r="S22" i="8" s="1"/>
  <c r="R6" i="8"/>
  <c r="R7" i="8" s="1"/>
  <c r="R9" i="8" s="1"/>
  <c r="Q6" i="8"/>
  <c r="Q20" i="8" s="1"/>
  <c r="Q22" i="8" s="1"/>
  <c r="P6" i="8"/>
  <c r="P7" i="8" s="1"/>
  <c r="P9" i="8" s="1"/>
  <c r="O6" i="8"/>
  <c r="O7" i="8" s="1"/>
  <c r="O9" i="8" s="1"/>
  <c r="N6" i="8"/>
  <c r="N7" i="8" s="1"/>
  <c r="N9" i="8" s="1"/>
  <c r="M6" i="8"/>
  <c r="M7" i="8" s="1"/>
  <c r="M9" i="8" s="1"/>
  <c r="L6" i="8"/>
  <c r="L7" i="8" s="1"/>
  <c r="L9" i="8" s="1"/>
  <c r="K6" i="8"/>
  <c r="K7" i="8" s="1"/>
  <c r="K9" i="8" s="1"/>
  <c r="J6" i="8"/>
  <c r="J7" i="8" s="1"/>
  <c r="J9" i="8" s="1"/>
  <c r="I6" i="8"/>
  <c r="I20" i="8" s="1"/>
  <c r="I22" i="8" s="1"/>
  <c r="H6" i="8"/>
  <c r="H7" i="8" s="1"/>
  <c r="H9" i="8" s="1"/>
  <c r="G6" i="8"/>
  <c r="G20" i="8" s="1"/>
  <c r="G22" i="8" s="1"/>
  <c r="F6" i="8"/>
  <c r="F20" i="8" s="1"/>
  <c r="F22" i="8" s="1"/>
  <c r="E6" i="8"/>
  <c r="E20" i="8" s="1"/>
  <c r="E22" i="8" s="1"/>
  <c r="D6" i="8"/>
  <c r="D7" i="8" s="1"/>
  <c r="D9" i="8" s="1"/>
  <c r="C6" i="8"/>
  <c r="C7" i="8" s="1"/>
  <c r="C9" i="8" s="1"/>
  <c r="B7" i="8"/>
  <c r="B36" i="8" s="1"/>
  <c r="W21" i="6"/>
  <c r="V21" i="6"/>
  <c r="M21" i="6"/>
  <c r="L21" i="6"/>
  <c r="K21" i="6"/>
  <c r="J21" i="6"/>
  <c r="W19" i="6"/>
  <c r="V19" i="6"/>
  <c r="U19" i="6"/>
  <c r="U21" i="6" s="1"/>
  <c r="T19" i="6"/>
  <c r="T21" i="6" s="1"/>
  <c r="S19" i="6"/>
  <c r="S21" i="6" s="1"/>
  <c r="R19" i="6"/>
  <c r="R21" i="6" s="1"/>
  <c r="Q19" i="6"/>
  <c r="Q21" i="6" s="1"/>
  <c r="P19" i="6"/>
  <c r="P21" i="6" s="1"/>
  <c r="O19" i="6"/>
  <c r="O21" i="6" s="1"/>
  <c r="N19" i="6"/>
  <c r="N21" i="6" s="1"/>
  <c r="M19" i="6"/>
  <c r="L19" i="6"/>
  <c r="K19" i="6"/>
  <c r="J19" i="6"/>
  <c r="I19" i="6"/>
  <c r="I21" i="6" s="1"/>
  <c r="H19" i="6"/>
  <c r="H21" i="6" s="1"/>
  <c r="G19" i="6"/>
  <c r="G21" i="6" s="1"/>
  <c r="F19" i="6"/>
  <c r="F21" i="6" s="1"/>
  <c r="E19" i="6"/>
  <c r="E21" i="6" s="1"/>
  <c r="D19" i="6"/>
  <c r="D21" i="6" s="1"/>
  <c r="C19" i="6"/>
  <c r="C21" i="6" s="1"/>
  <c r="B19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S21" i="3"/>
  <c r="R21" i="3"/>
  <c r="Q21" i="3"/>
  <c r="M21" i="3"/>
  <c r="L21" i="3"/>
  <c r="G21" i="3"/>
  <c r="F21" i="3"/>
  <c r="E21" i="3"/>
  <c r="W19" i="3"/>
  <c r="W21" i="3" s="1"/>
  <c r="V19" i="3"/>
  <c r="V21" i="3" s="1"/>
  <c r="U19" i="3"/>
  <c r="U21" i="3" s="1"/>
  <c r="T19" i="3"/>
  <c r="T21" i="3" s="1"/>
  <c r="S19" i="3"/>
  <c r="R19" i="3"/>
  <c r="Q19" i="3"/>
  <c r="P19" i="3"/>
  <c r="P21" i="3" s="1"/>
  <c r="O19" i="3"/>
  <c r="O21" i="3" s="1"/>
  <c r="N19" i="3"/>
  <c r="N21" i="3" s="1"/>
  <c r="M19" i="3"/>
  <c r="L19" i="3"/>
  <c r="K19" i="3"/>
  <c r="K21" i="3" s="1"/>
  <c r="J19" i="3"/>
  <c r="J21" i="3" s="1"/>
  <c r="I19" i="3"/>
  <c r="I21" i="3" s="1"/>
  <c r="H19" i="3"/>
  <c r="H21" i="3" s="1"/>
  <c r="G19" i="3"/>
  <c r="F19" i="3"/>
  <c r="E19" i="3"/>
  <c r="D19" i="3"/>
  <c r="D21" i="3" s="1"/>
  <c r="C19" i="3"/>
  <c r="C21" i="3" s="1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3" i="6"/>
  <c r="P9" i="6"/>
  <c r="D9" i="6"/>
  <c r="W7" i="6"/>
  <c r="W9" i="6" s="1"/>
  <c r="V7" i="6"/>
  <c r="V9" i="6" s="1"/>
  <c r="R7" i="6"/>
  <c r="R9" i="6" s="1"/>
  <c r="Q7" i="6"/>
  <c r="Q9" i="6" s="1"/>
  <c r="P7" i="6"/>
  <c r="M7" i="6"/>
  <c r="M9" i="6" s="1"/>
  <c r="L7" i="6"/>
  <c r="L9" i="6" s="1"/>
  <c r="K7" i="6"/>
  <c r="K9" i="6" s="1"/>
  <c r="J7" i="6"/>
  <c r="J9" i="6" s="1"/>
  <c r="F7" i="6"/>
  <c r="F9" i="6" s="1"/>
  <c r="E7" i="6"/>
  <c r="E9" i="6" s="1"/>
  <c r="D7" i="6"/>
  <c r="W6" i="6"/>
  <c r="V6" i="6"/>
  <c r="U6" i="6"/>
  <c r="U7" i="6" s="1"/>
  <c r="U9" i="6" s="1"/>
  <c r="T6" i="6"/>
  <c r="T7" i="6" s="1"/>
  <c r="T9" i="6" s="1"/>
  <c r="S6" i="6"/>
  <c r="S7" i="6" s="1"/>
  <c r="S9" i="6" s="1"/>
  <c r="R6" i="6"/>
  <c r="Q6" i="6"/>
  <c r="P6" i="6"/>
  <c r="O6" i="6"/>
  <c r="O7" i="6" s="1"/>
  <c r="O9" i="6" s="1"/>
  <c r="N6" i="6"/>
  <c r="N7" i="6" s="1"/>
  <c r="N9" i="6" s="1"/>
  <c r="M6" i="6"/>
  <c r="L6" i="6"/>
  <c r="K6" i="6"/>
  <c r="J6" i="6"/>
  <c r="I6" i="6"/>
  <c r="I7" i="6" s="1"/>
  <c r="I9" i="6" s="1"/>
  <c r="H6" i="6"/>
  <c r="H7" i="6" s="1"/>
  <c r="H9" i="6" s="1"/>
  <c r="G6" i="6"/>
  <c r="G7" i="6" s="1"/>
  <c r="G9" i="6" s="1"/>
  <c r="F6" i="6"/>
  <c r="E6" i="6"/>
  <c r="D6" i="6"/>
  <c r="C6" i="6"/>
  <c r="C7" i="6" s="1"/>
  <c r="C9" i="6" s="1"/>
  <c r="B26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3" i="5"/>
  <c r="P9" i="5"/>
  <c r="O9" i="5"/>
  <c r="R7" i="5"/>
  <c r="R9" i="5" s="1"/>
  <c r="P7" i="5"/>
  <c r="O7" i="5"/>
  <c r="N7" i="5"/>
  <c r="N9" i="5" s="1"/>
  <c r="L7" i="5"/>
  <c r="L9" i="5" s="1"/>
  <c r="C7" i="5"/>
  <c r="C9" i="5" s="1"/>
  <c r="B7" i="5"/>
  <c r="B9" i="5" s="1"/>
  <c r="W6" i="5"/>
  <c r="W7" i="5" s="1"/>
  <c r="W9" i="5" s="1"/>
  <c r="V6" i="5"/>
  <c r="V7" i="5" s="1"/>
  <c r="V9" i="5" s="1"/>
  <c r="U6" i="5"/>
  <c r="U7" i="5" s="1"/>
  <c r="U9" i="5" s="1"/>
  <c r="T6" i="5"/>
  <c r="T7" i="5" s="1"/>
  <c r="T9" i="5" s="1"/>
  <c r="S6" i="5"/>
  <c r="S7" i="5" s="1"/>
  <c r="S9" i="5" s="1"/>
  <c r="R6" i="5"/>
  <c r="R20" i="5" s="1"/>
  <c r="R22" i="5" s="1"/>
  <c r="Q6" i="5"/>
  <c r="Q20" i="5" s="1"/>
  <c r="Q22" i="5" s="1"/>
  <c r="P6" i="5"/>
  <c r="P20" i="5" s="1"/>
  <c r="P22" i="5" s="1"/>
  <c r="O6" i="5"/>
  <c r="O20" i="5" s="1"/>
  <c r="O22" i="5" s="1"/>
  <c r="N6" i="5"/>
  <c r="N20" i="5" s="1"/>
  <c r="N22" i="5" s="1"/>
  <c r="M6" i="5"/>
  <c r="M7" i="5" s="1"/>
  <c r="M9" i="5" s="1"/>
  <c r="L6" i="5"/>
  <c r="L20" i="5" s="1"/>
  <c r="L22" i="5" s="1"/>
  <c r="K6" i="5"/>
  <c r="K7" i="5" s="1"/>
  <c r="K9" i="5" s="1"/>
  <c r="J6" i="5"/>
  <c r="J7" i="5" s="1"/>
  <c r="J9" i="5" s="1"/>
  <c r="I6" i="5"/>
  <c r="I7" i="5" s="1"/>
  <c r="I9" i="5" s="1"/>
  <c r="H6" i="5"/>
  <c r="H7" i="5" s="1"/>
  <c r="G6" i="5"/>
  <c r="G7" i="5" s="1"/>
  <c r="G9" i="5" s="1"/>
  <c r="F6" i="5"/>
  <c r="F20" i="5" s="1"/>
  <c r="F22" i="5" s="1"/>
  <c r="E6" i="5"/>
  <c r="E20" i="5" s="1"/>
  <c r="E22" i="5" s="1"/>
  <c r="D6" i="5"/>
  <c r="D20" i="5" s="1"/>
  <c r="D22" i="5" s="1"/>
  <c r="C6" i="5"/>
  <c r="C20" i="5" s="1"/>
  <c r="C22" i="5" s="1"/>
  <c r="B20" i="5"/>
  <c r="B13" i="4"/>
  <c r="T9" i="4"/>
  <c r="R9" i="4"/>
  <c r="Q9" i="4"/>
  <c r="P9" i="4"/>
  <c r="O9" i="4"/>
  <c r="H9" i="4"/>
  <c r="F9" i="4"/>
  <c r="E9" i="4"/>
  <c r="D9" i="4"/>
  <c r="C9" i="4"/>
  <c r="C8" i="4"/>
  <c r="T7" i="4"/>
  <c r="R7" i="4"/>
  <c r="Q7" i="4"/>
  <c r="P7" i="4"/>
  <c r="O7" i="4"/>
  <c r="N7" i="4"/>
  <c r="N9" i="4" s="1"/>
  <c r="M7" i="4"/>
  <c r="M9" i="4" s="1"/>
  <c r="L7" i="4"/>
  <c r="L9" i="4" s="1"/>
  <c r="H7" i="4"/>
  <c r="F7" i="4"/>
  <c r="E7" i="4"/>
  <c r="D7" i="4"/>
  <c r="C7" i="4"/>
  <c r="B7" i="4"/>
  <c r="B9" i="4" s="1"/>
  <c r="W6" i="4"/>
  <c r="W7" i="4" s="1"/>
  <c r="W9" i="4" s="1"/>
  <c r="V6" i="4"/>
  <c r="V7" i="4" s="1"/>
  <c r="V9" i="4" s="1"/>
  <c r="U6" i="4"/>
  <c r="U7" i="4" s="1"/>
  <c r="U9" i="4" s="1"/>
  <c r="T6" i="4"/>
  <c r="S6" i="4"/>
  <c r="S7" i="4" s="1"/>
  <c r="S9" i="4" s="1"/>
  <c r="R6" i="4"/>
  <c r="Q6" i="4"/>
  <c r="P6" i="4"/>
  <c r="O6" i="4"/>
  <c r="N6" i="4"/>
  <c r="M6" i="4"/>
  <c r="L6" i="4"/>
  <c r="K6" i="4"/>
  <c r="K7" i="4" s="1"/>
  <c r="K9" i="4" s="1"/>
  <c r="J6" i="4"/>
  <c r="J7" i="4" s="1"/>
  <c r="J9" i="4" s="1"/>
  <c r="I6" i="4"/>
  <c r="I7" i="4" s="1"/>
  <c r="I9" i="4" s="1"/>
  <c r="H6" i="4"/>
  <c r="G6" i="4"/>
  <c r="G7" i="4" s="1"/>
  <c r="F6" i="4"/>
  <c r="E6" i="4"/>
  <c r="D6" i="4"/>
  <c r="C6" i="4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F9" i="3"/>
  <c r="D9" i="3"/>
  <c r="E9" i="3"/>
  <c r="C9" i="3"/>
  <c r="U7" i="3"/>
  <c r="T7" i="3"/>
  <c r="S7" i="3"/>
  <c r="R7" i="3"/>
  <c r="Q7" i="3"/>
  <c r="P7" i="3"/>
  <c r="O7" i="3"/>
  <c r="N7" i="3"/>
  <c r="M7" i="3"/>
  <c r="L7" i="3"/>
  <c r="F6" i="3"/>
  <c r="F7" i="3"/>
  <c r="I7" i="3"/>
  <c r="H7" i="3"/>
  <c r="G7" i="3"/>
  <c r="E7" i="3"/>
  <c r="C7" i="3"/>
  <c r="D7" i="3"/>
  <c r="J7" i="3"/>
  <c r="K7" i="3"/>
  <c r="V7" i="3"/>
  <c r="W7" i="3"/>
  <c r="C6" i="3"/>
  <c r="D6" i="3"/>
  <c r="E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S8" i="10" l="1"/>
  <c r="G8" i="10"/>
  <c r="R8" i="10"/>
  <c r="F8" i="10"/>
  <c r="Q8" i="10"/>
  <c r="E8" i="10"/>
  <c r="P8" i="10"/>
  <c r="D8" i="10"/>
  <c r="O8" i="10"/>
  <c r="C8" i="10"/>
  <c r="N8" i="10"/>
  <c r="B8" i="10"/>
  <c r="B10" i="10" s="1"/>
  <c r="M8" i="10"/>
  <c r="B9" i="10"/>
  <c r="L8" i="10"/>
  <c r="W8" i="10"/>
  <c r="K8" i="10"/>
  <c r="V8" i="10"/>
  <c r="J8" i="10"/>
  <c r="U8" i="10"/>
  <c r="I8" i="10"/>
  <c r="T8" i="10"/>
  <c r="H8" i="10"/>
  <c r="B53" i="8"/>
  <c r="C51" i="8" s="1"/>
  <c r="C52" i="8" s="1"/>
  <c r="B21" i="6"/>
  <c r="B20" i="6"/>
  <c r="B14" i="6"/>
  <c r="C12" i="6" s="1"/>
  <c r="C13" i="6" s="1"/>
  <c r="B8" i="4"/>
  <c r="B10" i="4" s="1"/>
  <c r="B7" i="3"/>
  <c r="B48" i="8"/>
  <c r="B40" i="8"/>
  <c r="C38" i="8" s="1"/>
  <c r="L20" i="8"/>
  <c r="L22" i="8" s="1"/>
  <c r="N33" i="8"/>
  <c r="N35" i="8" s="1"/>
  <c r="B35" i="8"/>
  <c r="B20" i="8"/>
  <c r="J20" i="8"/>
  <c r="J22" i="8" s="1"/>
  <c r="N20" i="8"/>
  <c r="N22" i="8" s="1"/>
  <c r="V20" i="8"/>
  <c r="V22" i="8" s="1"/>
  <c r="M33" i="8"/>
  <c r="M35" i="8" s="1"/>
  <c r="M20" i="8"/>
  <c r="M22" i="8" s="1"/>
  <c r="B27" i="8"/>
  <c r="C25" i="8" s="1"/>
  <c r="C26" i="8" s="1"/>
  <c r="B22" i="8"/>
  <c r="B33" i="8"/>
  <c r="C20" i="8"/>
  <c r="C22" i="8" s="1"/>
  <c r="D33" i="8"/>
  <c r="D35" i="8" s="1"/>
  <c r="P33" i="8"/>
  <c r="P35" i="8" s="1"/>
  <c r="P20" i="8"/>
  <c r="P22" i="8" s="1"/>
  <c r="E33" i="8"/>
  <c r="E35" i="8" s="1"/>
  <c r="Q33" i="8"/>
  <c r="Q35" i="8" s="1"/>
  <c r="F33" i="8"/>
  <c r="F35" i="8" s="1"/>
  <c r="R33" i="8"/>
  <c r="R35" i="8" s="1"/>
  <c r="C33" i="8"/>
  <c r="C35" i="8" s="1"/>
  <c r="R20" i="8"/>
  <c r="R22" i="8" s="1"/>
  <c r="G33" i="8"/>
  <c r="G35" i="8" s="1"/>
  <c r="O33" i="8"/>
  <c r="O35" i="8" s="1"/>
  <c r="D20" i="8"/>
  <c r="D22" i="8" s="1"/>
  <c r="S33" i="8"/>
  <c r="S35" i="8" s="1"/>
  <c r="H33" i="8"/>
  <c r="H35" i="8" s="1"/>
  <c r="T33" i="8"/>
  <c r="T35" i="8" s="1"/>
  <c r="T20" i="8"/>
  <c r="T22" i="8" s="1"/>
  <c r="I33" i="8"/>
  <c r="I35" i="8" s="1"/>
  <c r="U33" i="8"/>
  <c r="U35" i="8" s="1"/>
  <c r="H20" i="8"/>
  <c r="H22" i="8" s="1"/>
  <c r="U20" i="8"/>
  <c r="U22" i="8" s="1"/>
  <c r="J33" i="8"/>
  <c r="J35" i="8" s="1"/>
  <c r="V33" i="8"/>
  <c r="V35" i="8" s="1"/>
  <c r="O20" i="8"/>
  <c r="O22" i="8" s="1"/>
  <c r="K33" i="8"/>
  <c r="K35" i="8" s="1"/>
  <c r="W33" i="8"/>
  <c r="W35" i="8" s="1"/>
  <c r="K20" i="8"/>
  <c r="K22" i="8" s="1"/>
  <c r="W20" i="8"/>
  <c r="W22" i="8" s="1"/>
  <c r="L33" i="8"/>
  <c r="L35" i="8" s="1"/>
  <c r="B9" i="9"/>
  <c r="L8" i="9"/>
  <c r="W8" i="9"/>
  <c r="K8" i="9"/>
  <c r="V8" i="9"/>
  <c r="U8" i="9"/>
  <c r="I8" i="9"/>
  <c r="T8" i="9"/>
  <c r="H8" i="9"/>
  <c r="S8" i="9"/>
  <c r="G8" i="9"/>
  <c r="J8" i="9"/>
  <c r="R8" i="9"/>
  <c r="F8" i="9"/>
  <c r="M8" i="9"/>
  <c r="Q8" i="9"/>
  <c r="E8" i="9"/>
  <c r="P8" i="9"/>
  <c r="D8" i="9"/>
  <c r="O8" i="9"/>
  <c r="C8" i="9"/>
  <c r="N8" i="9"/>
  <c r="B8" i="9"/>
  <c r="B10" i="9" s="1"/>
  <c r="F7" i="8"/>
  <c r="F9" i="8" s="1"/>
  <c r="E7" i="8"/>
  <c r="E9" i="8" s="1"/>
  <c r="G7" i="8"/>
  <c r="G9" i="8" s="1"/>
  <c r="I7" i="8"/>
  <c r="I9" i="8" s="1"/>
  <c r="Q7" i="8"/>
  <c r="Q9" i="8" s="1"/>
  <c r="S7" i="8"/>
  <c r="S9" i="8" s="1"/>
  <c r="B8" i="8"/>
  <c r="B10" i="8" s="1"/>
  <c r="B9" i="8"/>
  <c r="R23" i="5"/>
  <c r="H23" i="5"/>
  <c r="J23" i="5"/>
  <c r="Q7" i="5"/>
  <c r="Q9" i="5" s="1"/>
  <c r="T10" i="5" s="1"/>
  <c r="K20" i="5"/>
  <c r="K22" i="5" s="1"/>
  <c r="W20" i="5"/>
  <c r="W22" i="5" s="1"/>
  <c r="S20" i="5"/>
  <c r="S22" i="5" s="1"/>
  <c r="M20" i="5"/>
  <c r="M22" i="5" s="1"/>
  <c r="M23" i="5"/>
  <c r="U20" i="5"/>
  <c r="U22" i="5" s="1"/>
  <c r="J20" i="5"/>
  <c r="J22" i="5" s="1"/>
  <c r="D7" i="5"/>
  <c r="D9" i="5" s="1"/>
  <c r="Q23" i="5" s="1"/>
  <c r="I20" i="5"/>
  <c r="I22" i="5" s="1"/>
  <c r="E7" i="5"/>
  <c r="E9" i="5" s="1"/>
  <c r="M10" i="5" s="1"/>
  <c r="B8" i="5"/>
  <c r="B10" i="5" s="1"/>
  <c r="C23" i="5"/>
  <c r="O23" i="5"/>
  <c r="G20" i="5"/>
  <c r="G22" i="5" s="1"/>
  <c r="T20" i="5"/>
  <c r="T22" i="5" s="1"/>
  <c r="V20" i="5"/>
  <c r="V22" i="5" s="1"/>
  <c r="F7" i="5"/>
  <c r="F9" i="5" s="1"/>
  <c r="B22" i="5"/>
  <c r="D23" i="5"/>
  <c r="H20" i="5"/>
  <c r="H22" i="5" s="1"/>
  <c r="F23" i="5"/>
  <c r="W8" i="6"/>
  <c r="K8" i="6"/>
  <c r="B8" i="6"/>
  <c r="M8" i="6"/>
  <c r="B9" i="6"/>
  <c r="V8" i="6"/>
  <c r="J8" i="6"/>
  <c r="U8" i="6"/>
  <c r="I8" i="6"/>
  <c r="S8" i="6"/>
  <c r="N8" i="6"/>
  <c r="L8" i="6"/>
  <c r="T8" i="6"/>
  <c r="H8" i="6"/>
  <c r="G8" i="6"/>
  <c r="R8" i="6"/>
  <c r="F8" i="6"/>
  <c r="Q8" i="6"/>
  <c r="E8" i="6"/>
  <c r="P8" i="6"/>
  <c r="D8" i="6"/>
  <c r="O8" i="6"/>
  <c r="C8" i="6"/>
  <c r="H9" i="5"/>
  <c r="D10" i="5"/>
  <c r="L10" i="5"/>
  <c r="K10" i="5"/>
  <c r="I10" i="5"/>
  <c r="O10" i="5"/>
  <c r="C10" i="5"/>
  <c r="N10" i="5"/>
  <c r="J10" i="5"/>
  <c r="H10" i="5"/>
  <c r="G10" i="5"/>
  <c r="R10" i="5"/>
  <c r="C8" i="5"/>
  <c r="F8" i="5"/>
  <c r="P8" i="5"/>
  <c r="G8" i="5"/>
  <c r="I8" i="5"/>
  <c r="U8" i="5"/>
  <c r="D8" i="5"/>
  <c r="H8" i="5"/>
  <c r="L8" i="5"/>
  <c r="G9" i="4"/>
  <c r="K10" i="4" s="1"/>
  <c r="O8" i="4"/>
  <c r="N8" i="4"/>
  <c r="P10" i="4"/>
  <c r="D10" i="4"/>
  <c r="C10" i="4"/>
  <c r="G10" i="4"/>
  <c r="L10" i="4"/>
  <c r="W10" i="4"/>
  <c r="F10" i="4"/>
  <c r="E10" i="4"/>
  <c r="M8" i="4"/>
  <c r="B14" i="4"/>
  <c r="C12" i="4" s="1"/>
  <c r="P8" i="4"/>
  <c r="F8" i="4"/>
  <c r="S8" i="4"/>
  <c r="H8" i="4"/>
  <c r="T8" i="4"/>
  <c r="Q8" i="4"/>
  <c r="G8" i="4"/>
  <c r="I8" i="4"/>
  <c r="U8" i="4"/>
  <c r="D8" i="4"/>
  <c r="R8" i="4"/>
  <c r="J8" i="4"/>
  <c r="V8" i="4"/>
  <c r="E8" i="4"/>
  <c r="K8" i="4"/>
  <c r="W8" i="4"/>
  <c r="L8" i="4"/>
  <c r="V8" i="3"/>
  <c r="U8" i="3"/>
  <c r="D8" i="3"/>
  <c r="O8" i="3"/>
  <c r="B14" i="10" l="1"/>
  <c r="C12" i="10" s="1"/>
  <c r="C13" i="10" s="1"/>
  <c r="C14" i="10" s="1"/>
  <c r="D14" i="10" s="1"/>
  <c r="E12" i="10" s="1"/>
  <c r="E13" i="10" s="1"/>
  <c r="W10" i="10"/>
  <c r="K10" i="10"/>
  <c r="V10" i="10"/>
  <c r="J10" i="10"/>
  <c r="U10" i="10"/>
  <c r="I10" i="10"/>
  <c r="T10" i="10"/>
  <c r="H10" i="10"/>
  <c r="S10" i="10"/>
  <c r="G10" i="10"/>
  <c r="R10" i="10"/>
  <c r="F10" i="10"/>
  <c r="Q10" i="10"/>
  <c r="E10" i="10"/>
  <c r="P10" i="10"/>
  <c r="D10" i="10"/>
  <c r="O10" i="10"/>
  <c r="C10" i="10"/>
  <c r="N10" i="10"/>
  <c r="M10" i="10"/>
  <c r="L10" i="10"/>
  <c r="C53" i="8"/>
  <c r="D51" i="8" s="1"/>
  <c r="D52" i="8" s="1"/>
  <c r="D53" i="8" s="1"/>
  <c r="E51" i="8" s="1"/>
  <c r="E52" i="8" s="1"/>
  <c r="E53" i="8" s="1"/>
  <c r="F51" i="8" s="1"/>
  <c r="F52" i="8" s="1"/>
  <c r="F53" i="8" s="1"/>
  <c r="W22" i="6"/>
  <c r="K22" i="6"/>
  <c r="U22" i="6"/>
  <c r="I22" i="6"/>
  <c r="T22" i="6"/>
  <c r="H22" i="6"/>
  <c r="S22" i="6"/>
  <c r="G22" i="6"/>
  <c r="R22" i="6"/>
  <c r="F22" i="6"/>
  <c r="V22" i="6"/>
  <c r="Q22" i="6"/>
  <c r="E22" i="6"/>
  <c r="P22" i="6"/>
  <c r="D22" i="6"/>
  <c r="C22" i="6"/>
  <c r="O22" i="6"/>
  <c r="J22" i="6"/>
  <c r="N22" i="6"/>
  <c r="M22" i="6"/>
  <c r="L22" i="6"/>
  <c r="B22" i="6"/>
  <c r="B26" i="6"/>
  <c r="C24" i="6" s="1"/>
  <c r="C25" i="6" s="1"/>
  <c r="C26" i="6" s="1"/>
  <c r="D24" i="6" s="1"/>
  <c r="D25" i="6" s="1"/>
  <c r="D26" i="6" s="1"/>
  <c r="E24" i="6" s="1"/>
  <c r="E25" i="6" s="1"/>
  <c r="E26" i="6" s="1"/>
  <c r="F24" i="6" s="1"/>
  <c r="F25" i="6" s="1"/>
  <c r="F26" i="6" s="1"/>
  <c r="G24" i="6" s="1"/>
  <c r="G25" i="6" s="1"/>
  <c r="G26" i="6" s="1"/>
  <c r="H24" i="6" s="1"/>
  <c r="H25" i="6" s="1"/>
  <c r="H26" i="6" s="1"/>
  <c r="I24" i="6" s="1"/>
  <c r="I25" i="6" s="1"/>
  <c r="I26" i="6" s="1"/>
  <c r="J24" i="6" s="1"/>
  <c r="J25" i="6" s="1"/>
  <c r="J26" i="6" s="1"/>
  <c r="K24" i="6" s="1"/>
  <c r="K25" i="6" s="1"/>
  <c r="K26" i="6" s="1"/>
  <c r="L24" i="6" s="1"/>
  <c r="L25" i="6" s="1"/>
  <c r="L26" i="6" s="1"/>
  <c r="M24" i="6" s="1"/>
  <c r="M25" i="6" s="1"/>
  <c r="M26" i="6" s="1"/>
  <c r="N24" i="6" s="1"/>
  <c r="N25" i="6" s="1"/>
  <c r="N26" i="6" s="1"/>
  <c r="O24" i="6" s="1"/>
  <c r="O25" i="6" s="1"/>
  <c r="O26" i="6" s="1"/>
  <c r="P24" i="6" s="1"/>
  <c r="P25" i="6" s="1"/>
  <c r="P26" i="6" s="1"/>
  <c r="Q24" i="6" s="1"/>
  <c r="Q25" i="6" s="1"/>
  <c r="Q26" i="6" s="1"/>
  <c r="R24" i="6" s="1"/>
  <c r="R25" i="6" s="1"/>
  <c r="R26" i="6" s="1"/>
  <c r="S24" i="6" s="1"/>
  <c r="S25" i="6" s="1"/>
  <c r="S26" i="6" s="1"/>
  <c r="T24" i="6" s="1"/>
  <c r="T25" i="6" s="1"/>
  <c r="T26" i="6" s="1"/>
  <c r="U24" i="6" s="1"/>
  <c r="U25" i="6" s="1"/>
  <c r="U26" i="6" s="1"/>
  <c r="V24" i="6" s="1"/>
  <c r="V25" i="6" s="1"/>
  <c r="V26" i="6" s="1"/>
  <c r="W24" i="6" s="1"/>
  <c r="W25" i="6" s="1"/>
  <c r="W26" i="6" s="1"/>
  <c r="B14" i="9"/>
  <c r="C12" i="9" s="1"/>
  <c r="C13" i="9" s="1"/>
  <c r="C14" i="9" s="1"/>
  <c r="D12" i="9" s="1"/>
  <c r="C8" i="3"/>
  <c r="B21" i="3"/>
  <c r="B20" i="3"/>
  <c r="G8" i="3"/>
  <c r="B8" i="3"/>
  <c r="B10" i="3" s="1"/>
  <c r="R8" i="3"/>
  <c r="H8" i="3"/>
  <c r="S8" i="3"/>
  <c r="N8" i="3"/>
  <c r="P8" i="3"/>
  <c r="T8" i="3"/>
  <c r="W8" i="3"/>
  <c r="L8" i="3"/>
  <c r="K8" i="3"/>
  <c r="Q8" i="3"/>
  <c r="J8" i="3"/>
  <c r="M8" i="3"/>
  <c r="B9" i="3"/>
  <c r="I8" i="3"/>
  <c r="W49" i="8"/>
  <c r="K49" i="8"/>
  <c r="V49" i="8"/>
  <c r="J49" i="8"/>
  <c r="U49" i="8"/>
  <c r="I49" i="8"/>
  <c r="T49" i="8"/>
  <c r="H49" i="8"/>
  <c r="S49" i="8"/>
  <c r="G49" i="8"/>
  <c r="R49" i="8"/>
  <c r="F49" i="8"/>
  <c r="Q49" i="8"/>
  <c r="E49" i="8"/>
  <c r="P49" i="8"/>
  <c r="D49" i="8"/>
  <c r="O49" i="8"/>
  <c r="C49" i="8"/>
  <c r="M49" i="8"/>
  <c r="N49" i="8"/>
  <c r="L49" i="8"/>
  <c r="B14" i="8"/>
  <c r="C12" i="8" s="1"/>
  <c r="C13" i="8" s="1"/>
  <c r="B23" i="8"/>
  <c r="C27" i="8"/>
  <c r="D25" i="8" s="1"/>
  <c r="D26" i="8" s="1"/>
  <c r="D27" i="8" s="1"/>
  <c r="E25" i="8" s="1"/>
  <c r="E26" i="8" s="1"/>
  <c r="E27" i="8" s="1"/>
  <c r="F25" i="8" s="1"/>
  <c r="F26" i="8" s="1"/>
  <c r="F27" i="8" s="1"/>
  <c r="G25" i="8" s="1"/>
  <c r="G26" i="8" s="1"/>
  <c r="G27" i="8" s="1"/>
  <c r="H25" i="8" s="1"/>
  <c r="H26" i="8" s="1"/>
  <c r="H27" i="8" s="1"/>
  <c r="I25" i="8" s="1"/>
  <c r="I26" i="8" s="1"/>
  <c r="I27" i="8" s="1"/>
  <c r="J25" i="8" s="1"/>
  <c r="J26" i="8" s="1"/>
  <c r="J27" i="8" s="1"/>
  <c r="K25" i="8" s="1"/>
  <c r="K26" i="8" s="1"/>
  <c r="K27" i="8" s="1"/>
  <c r="L25" i="8" s="1"/>
  <c r="L26" i="8" s="1"/>
  <c r="L27" i="8" s="1"/>
  <c r="M25" i="8" s="1"/>
  <c r="M26" i="8" s="1"/>
  <c r="M27" i="8" s="1"/>
  <c r="N25" i="8" s="1"/>
  <c r="N26" i="8" s="1"/>
  <c r="N27" i="8" s="1"/>
  <c r="O25" i="8" s="1"/>
  <c r="O26" i="8" s="1"/>
  <c r="O27" i="8" s="1"/>
  <c r="P25" i="8" s="1"/>
  <c r="P26" i="8" s="1"/>
  <c r="P27" i="8" s="1"/>
  <c r="Q25" i="8" s="1"/>
  <c r="Q26" i="8" s="1"/>
  <c r="Q27" i="8" s="1"/>
  <c r="R25" i="8" s="1"/>
  <c r="R26" i="8" s="1"/>
  <c r="R27" i="8" s="1"/>
  <c r="S25" i="8" s="1"/>
  <c r="S26" i="8" s="1"/>
  <c r="S27" i="8" s="1"/>
  <c r="T25" i="8" s="1"/>
  <c r="T26" i="8" s="1"/>
  <c r="T27" i="8" s="1"/>
  <c r="U25" i="8" s="1"/>
  <c r="U26" i="8" s="1"/>
  <c r="U27" i="8" s="1"/>
  <c r="V25" i="8" s="1"/>
  <c r="V26" i="8" s="1"/>
  <c r="V27" i="8" s="1"/>
  <c r="W25" i="8" s="1"/>
  <c r="W26" i="8" s="1"/>
  <c r="W27" i="8" s="1"/>
  <c r="W36" i="8"/>
  <c r="K36" i="8"/>
  <c r="U23" i="8"/>
  <c r="I23" i="8"/>
  <c r="V36" i="8"/>
  <c r="J36" i="8"/>
  <c r="T23" i="8"/>
  <c r="H23" i="8"/>
  <c r="J23" i="8"/>
  <c r="U36" i="8"/>
  <c r="I36" i="8"/>
  <c r="S23" i="8"/>
  <c r="G23" i="8"/>
  <c r="P36" i="8"/>
  <c r="N23" i="8"/>
  <c r="M23" i="8"/>
  <c r="V23" i="8"/>
  <c r="T36" i="8"/>
  <c r="H36" i="8"/>
  <c r="R23" i="8"/>
  <c r="F23" i="8"/>
  <c r="N36" i="8"/>
  <c r="L23" i="8"/>
  <c r="S36" i="8"/>
  <c r="G36" i="8"/>
  <c r="Q23" i="8"/>
  <c r="E23" i="8"/>
  <c r="P23" i="8"/>
  <c r="R36" i="8"/>
  <c r="F36" i="8"/>
  <c r="D23" i="8"/>
  <c r="D36" i="8"/>
  <c r="Q36" i="8"/>
  <c r="E36" i="8"/>
  <c r="O23" i="8"/>
  <c r="C23" i="8"/>
  <c r="O36" i="8"/>
  <c r="C36" i="8"/>
  <c r="M36" i="8"/>
  <c r="W23" i="8"/>
  <c r="K23" i="8"/>
  <c r="L36" i="8"/>
  <c r="P10" i="9"/>
  <c r="D10" i="9"/>
  <c r="O10" i="9"/>
  <c r="C10" i="9"/>
  <c r="N10" i="9"/>
  <c r="M10" i="9"/>
  <c r="L10" i="9"/>
  <c r="Q10" i="9"/>
  <c r="E10" i="9"/>
  <c r="W10" i="9"/>
  <c r="K10" i="9"/>
  <c r="J10" i="9"/>
  <c r="V10" i="9"/>
  <c r="U10" i="9"/>
  <c r="I10" i="9"/>
  <c r="H10" i="9"/>
  <c r="T10" i="9"/>
  <c r="S10" i="9"/>
  <c r="G10" i="9"/>
  <c r="R10" i="9"/>
  <c r="F10" i="9"/>
  <c r="T8" i="8"/>
  <c r="S8" i="8"/>
  <c r="V8" i="8"/>
  <c r="M8" i="8"/>
  <c r="W8" i="8"/>
  <c r="O8" i="8"/>
  <c r="R8" i="8"/>
  <c r="P8" i="8"/>
  <c r="N8" i="8"/>
  <c r="Q8" i="8"/>
  <c r="U8" i="8"/>
  <c r="U10" i="8"/>
  <c r="I10" i="8"/>
  <c r="T10" i="8"/>
  <c r="H10" i="8"/>
  <c r="S10" i="8"/>
  <c r="G10" i="8"/>
  <c r="W10" i="8"/>
  <c r="J10" i="8"/>
  <c r="V10" i="8"/>
  <c r="R10" i="8"/>
  <c r="F10" i="8"/>
  <c r="N10" i="8"/>
  <c r="Q10" i="8"/>
  <c r="P10" i="8"/>
  <c r="O10" i="8"/>
  <c r="M10" i="8"/>
  <c r="L10" i="8"/>
  <c r="K10" i="8"/>
  <c r="S10" i="5"/>
  <c r="V23" i="5"/>
  <c r="B14" i="5"/>
  <c r="C12" i="5" s="1"/>
  <c r="C13" i="5" s="1"/>
  <c r="C14" i="5" s="1"/>
  <c r="D12" i="5" s="1"/>
  <c r="D13" i="5" s="1"/>
  <c r="D14" i="5" s="1"/>
  <c r="E12" i="5" s="1"/>
  <c r="U23" i="5"/>
  <c r="R8" i="5"/>
  <c r="B23" i="5"/>
  <c r="B27" i="5"/>
  <c r="C25" i="5" s="1"/>
  <c r="S23" i="5"/>
  <c r="L23" i="5"/>
  <c r="Q8" i="5"/>
  <c r="T8" i="5"/>
  <c r="N23" i="5"/>
  <c r="W23" i="5"/>
  <c r="T23" i="5"/>
  <c r="V10" i="5"/>
  <c r="I23" i="5"/>
  <c r="Q10" i="5"/>
  <c r="N8" i="5"/>
  <c r="V8" i="5"/>
  <c r="O8" i="5"/>
  <c r="E10" i="5"/>
  <c r="M8" i="5"/>
  <c r="K23" i="5"/>
  <c r="G23" i="5"/>
  <c r="W8" i="5"/>
  <c r="K8" i="5"/>
  <c r="P10" i="5"/>
  <c r="W10" i="5"/>
  <c r="J8" i="5"/>
  <c r="U10" i="5"/>
  <c r="E23" i="5"/>
  <c r="P23" i="5"/>
  <c r="E8" i="5"/>
  <c r="S8" i="5"/>
  <c r="F10" i="5"/>
  <c r="B10" i="6"/>
  <c r="C14" i="6"/>
  <c r="D12" i="6" s="1"/>
  <c r="O10" i="6"/>
  <c r="C10" i="6"/>
  <c r="K10" i="6"/>
  <c r="N10" i="6"/>
  <c r="W10" i="6"/>
  <c r="E10" i="6"/>
  <c r="D10" i="6"/>
  <c r="M10" i="6"/>
  <c r="L10" i="6"/>
  <c r="R10" i="6"/>
  <c r="Q10" i="6"/>
  <c r="V10" i="6"/>
  <c r="J10" i="6"/>
  <c r="F10" i="6"/>
  <c r="P10" i="6"/>
  <c r="U10" i="6"/>
  <c r="I10" i="6"/>
  <c r="T10" i="6"/>
  <c r="H10" i="6"/>
  <c r="S10" i="6"/>
  <c r="G10" i="6"/>
  <c r="C13" i="4"/>
  <c r="C14" i="4" s="1"/>
  <c r="D12" i="4" s="1"/>
  <c r="D13" i="4" s="1"/>
  <c r="D14" i="4" s="1"/>
  <c r="E12" i="4" s="1"/>
  <c r="I10" i="4"/>
  <c r="S10" i="4"/>
  <c r="R10" i="4"/>
  <c r="T10" i="4"/>
  <c r="Q10" i="4"/>
  <c r="H10" i="4"/>
  <c r="U10" i="4"/>
  <c r="O10" i="4"/>
  <c r="M10" i="4"/>
  <c r="J10" i="4"/>
  <c r="N10" i="4"/>
  <c r="V10" i="4"/>
  <c r="U10" i="3"/>
  <c r="V10" i="3"/>
  <c r="W10" i="3"/>
  <c r="B14" i="3"/>
  <c r="C12" i="3" s="1"/>
  <c r="E14" i="10" l="1"/>
  <c r="F12" i="10" s="1"/>
  <c r="G51" i="8"/>
  <c r="G52" i="8" s="1"/>
  <c r="G53" i="8" s="1"/>
  <c r="D13" i="9"/>
  <c r="D14" i="9" s="1"/>
  <c r="E12" i="9" s="1"/>
  <c r="E13" i="9" s="1"/>
  <c r="E14" i="9" s="1"/>
  <c r="F12" i="9" s="1"/>
  <c r="F13" i="9" s="1"/>
  <c r="F14" i="9" s="1"/>
  <c r="G12" i="9" s="1"/>
  <c r="G13" i="9" s="1"/>
  <c r="G14" i="9" s="1"/>
  <c r="H12" i="9" s="1"/>
  <c r="H13" i="9" s="1"/>
  <c r="H14" i="9" s="1"/>
  <c r="I12" i="9" s="1"/>
  <c r="I13" i="9" s="1"/>
  <c r="I14" i="9" s="1"/>
  <c r="J12" i="9" s="1"/>
  <c r="J13" i="9" s="1"/>
  <c r="J14" i="9" s="1"/>
  <c r="K12" i="9" s="1"/>
  <c r="K13" i="9" s="1"/>
  <c r="K14" i="9" s="1"/>
  <c r="L12" i="9" s="1"/>
  <c r="L13" i="9" s="1"/>
  <c r="L14" i="9" s="1"/>
  <c r="M12" i="9" s="1"/>
  <c r="M13" i="9" s="1"/>
  <c r="M14" i="9" s="1"/>
  <c r="N12" i="9" s="1"/>
  <c r="N13" i="9" s="1"/>
  <c r="N14" i="9" s="1"/>
  <c r="O12" i="9" s="1"/>
  <c r="O13" i="9" s="1"/>
  <c r="O14" i="9" s="1"/>
  <c r="P12" i="9" s="1"/>
  <c r="P13" i="9" s="1"/>
  <c r="P14" i="9" s="1"/>
  <c r="Q12" i="9" s="1"/>
  <c r="Q13" i="9" s="1"/>
  <c r="Q14" i="9" s="1"/>
  <c r="R12" i="9" s="1"/>
  <c r="E13" i="4"/>
  <c r="E14" i="4" s="1"/>
  <c r="F12" i="4" s="1"/>
  <c r="S22" i="3"/>
  <c r="G22" i="3"/>
  <c r="J10" i="3"/>
  <c r="O22" i="3"/>
  <c r="J22" i="3"/>
  <c r="R22" i="3"/>
  <c r="F22" i="3"/>
  <c r="I10" i="3"/>
  <c r="H10" i="3"/>
  <c r="F10" i="3"/>
  <c r="E10" i="3"/>
  <c r="N10" i="3"/>
  <c r="M10" i="3"/>
  <c r="Q22" i="3"/>
  <c r="E22" i="3"/>
  <c r="T10" i="3"/>
  <c r="R10" i="3"/>
  <c r="P10" i="3"/>
  <c r="K10" i="3"/>
  <c r="P22" i="3"/>
  <c r="D22" i="3"/>
  <c r="S10" i="3"/>
  <c r="G10" i="3"/>
  <c r="C22" i="3"/>
  <c r="D10" i="3"/>
  <c r="K22" i="3"/>
  <c r="N22" i="3"/>
  <c r="Q10" i="3"/>
  <c r="M22" i="3"/>
  <c r="V22" i="3"/>
  <c r="T22" i="3"/>
  <c r="L22" i="3"/>
  <c r="O10" i="3"/>
  <c r="C10" i="3"/>
  <c r="W22" i="3"/>
  <c r="U22" i="3"/>
  <c r="I22" i="3"/>
  <c r="L10" i="3"/>
  <c r="H22" i="3"/>
  <c r="B22" i="3"/>
  <c r="B26" i="3"/>
  <c r="C24" i="3" s="1"/>
  <c r="C25" i="3" s="1"/>
  <c r="C26" i="3" s="1"/>
  <c r="D24" i="3" s="1"/>
  <c r="D25" i="3" s="1"/>
  <c r="D26" i="3" s="1"/>
  <c r="E24" i="3" s="1"/>
  <c r="E25" i="3" s="1"/>
  <c r="E26" i="3" s="1"/>
  <c r="F24" i="3" s="1"/>
  <c r="F25" i="3" s="1"/>
  <c r="F26" i="3" s="1"/>
  <c r="G24" i="3" s="1"/>
  <c r="G25" i="3" s="1"/>
  <c r="G26" i="3" s="1"/>
  <c r="H24" i="3" s="1"/>
  <c r="H25" i="3" s="1"/>
  <c r="H26" i="3" s="1"/>
  <c r="I24" i="3" s="1"/>
  <c r="I25" i="3" s="1"/>
  <c r="I26" i="3" s="1"/>
  <c r="J24" i="3" s="1"/>
  <c r="J25" i="3" s="1"/>
  <c r="J26" i="3" s="1"/>
  <c r="K24" i="3" s="1"/>
  <c r="K25" i="3" s="1"/>
  <c r="K26" i="3" s="1"/>
  <c r="L24" i="3" s="1"/>
  <c r="L25" i="3" s="1"/>
  <c r="L26" i="3" s="1"/>
  <c r="M24" i="3" s="1"/>
  <c r="M25" i="3" s="1"/>
  <c r="M26" i="3" s="1"/>
  <c r="N24" i="3" s="1"/>
  <c r="N25" i="3" s="1"/>
  <c r="N26" i="3" s="1"/>
  <c r="O24" i="3" s="1"/>
  <c r="O25" i="3" s="1"/>
  <c r="O26" i="3" s="1"/>
  <c r="P24" i="3" s="1"/>
  <c r="P25" i="3" s="1"/>
  <c r="P26" i="3" s="1"/>
  <c r="Q24" i="3" s="1"/>
  <c r="Q25" i="3" s="1"/>
  <c r="Q26" i="3" s="1"/>
  <c r="R24" i="3" s="1"/>
  <c r="R25" i="3" s="1"/>
  <c r="R26" i="3" s="1"/>
  <c r="S24" i="3" s="1"/>
  <c r="S25" i="3" s="1"/>
  <c r="S26" i="3" s="1"/>
  <c r="T24" i="3" s="1"/>
  <c r="T25" i="3" s="1"/>
  <c r="T26" i="3" s="1"/>
  <c r="U24" i="3" s="1"/>
  <c r="U25" i="3" s="1"/>
  <c r="U26" i="3" s="1"/>
  <c r="V24" i="3" s="1"/>
  <c r="V25" i="3" s="1"/>
  <c r="V26" i="3" s="1"/>
  <c r="W24" i="3" s="1"/>
  <c r="W25" i="3" s="1"/>
  <c r="W26" i="3" s="1"/>
  <c r="C13" i="3"/>
  <c r="C14" i="3" s="1"/>
  <c r="D12" i="3" s="1"/>
  <c r="D13" i="3" s="1"/>
  <c r="C14" i="8"/>
  <c r="E13" i="5"/>
  <c r="C26" i="5"/>
  <c r="C27" i="5" s="1"/>
  <c r="D25" i="5" s="1"/>
  <c r="D26" i="5" s="1"/>
  <c r="D27" i="5" s="1"/>
  <c r="E25" i="5" s="1"/>
  <c r="D13" i="6"/>
  <c r="D14" i="6" s="1"/>
  <c r="E12" i="6" s="1"/>
  <c r="F13" i="10" l="1"/>
  <c r="F14" i="10" s="1"/>
  <c r="G12" i="10" s="1"/>
  <c r="G13" i="10" s="1"/>
  <c r="G14" i="10" s="1"/>
  <c r="H12" i="10" s="1"/>
  <c r="H13" i="10" s="1"/>
  <c r="H51" i="8"/>
  <c r="H52" i="8" s="1"/>
  <c r="H53" i="8" s="1"/>
  <c r="F13" i="4"/>
  <c r="F14" i="4" s="1"/>
  <c r="G12" i="4" s="1"/>
  <c r="R13" i="9"/>
  <c r="R14" i="9" s="1"/>
  <c r="S12" i="9" s="1"/>
  <c r="S13" i="9" s="1"/>
  <c r="S14" i="9" s="1"/>
  <c r="T12" i="9" s="1"/>
  <c r="T13" i="9" s="1"/>
  <c r="T14" i="9" s="1"/>
  <c r="U12" i="9" s="1"/>
  <c r="U13" i="9" s="1"/>
  <c r="U14" i="9" s="1"/>
  <c r="V12" i="9" s="1"/>
  <c r="V13" i="9" s="1"/>
  <c r="V14" i="9" s="1"/>
  <c r="W12" i="9" s="1"/>
  <c r="W13" i="9" s="1"/>
  <c r="W14" i="9" s="1"/>
  <c r="D12" i="8"/>
  <c r="E26" i="5"/>
  <c r="E27" i="5" s="1"/>
  <c r="F25" i="5" s="1"/>
  <c r="E14" i="5"/>
  <c r="F12" i="5" s="1"/>
  <c r="E13" i="6"/>
  <c r="E14" i="6" s="1"/>
  <c r="F12" i="6" s="1"/>
  <c r="D14" i="3"/>
  <c r="E12" i="3" s="1"/>
  <c r="H14" i="10" l="1"/>
  <c r="I12" i="10" s="1"/>
  <c r="I13" i="10" s="1"/>
  <c r="I51" i="8"/>
  <c r="I52" i="8" s="1"/>
  <c r="I53" i="8" s="1"/>
  <c r="F13" i="6"/>
  <c r="F14" i="6" s="1"/>
  <c r="G12" i="6" s="1"/>
  <c r="G13" i="4"/>
  <c r="G14" i="4" s="1"/>
  <c r="H12" i="4" s="1"/>
  <c r="H13" i="4" s="1"/>
  <c r="H14" i="4" s="1"/>
  <c r="I12" i="4" s="1"/>
  <c r="I13" i="4" s="1"/>
  <c r="I14" i="4" s="1"/>
  <c r="J12" i="4" s="1"/>
  <c r="J13" i="4" s="1"/>
  <c r="J14" i="4" s="1"/>
  <c r="K12" i="4" s="1"/>
  <c r="K13" i="4" s="1"/>
  <c r="K14" i="4" s="1"/>
  <c r="L12" i="4" s="1"/>
  <c r="L13" i="4" s="1"/>
  <c r="F26" i="5"/>
  <c r="F27" i="5" s="1"/>
  <c r="G25" i="5" s="1"/>
  <c r="F13" i="5"/>
  <c r="F14" i="5" s="1"/>
  <c r="G12" i="5" s="1"/>
  <c r="G13" i="5" s="1"/>
  <c r="G14" i="5" s="1"/>
  <c r="H12" i="5" s="1"/>
  <c r="H13" i="5" s="1"/>
  <c r="H14" i="5" s="1"/>
  <c r="I12" i="5" s="1"/>
  <c r="I13" i="5" s="1"/>
  <c r="I14" i="5" s="1"/>
  <c r="J12" i="5" s="1"/>
  <c r="J13" i="5" s="1"/>
  <c r="J14" i="5" s="1"/>
  <c r="K12" i="5" s="1"/>
  <c r="K13" i="5" s="1"/>
  <c r="K14" i="5" s="1"/>
  <c r="L12" i="5" s="1"/>
  <c r="E13" i="3"/>
  <c r="I14" i="10" l="1"/>
  <c r="J12" i="10" s="1"/>
  <c r="J51" i="8"/>
  <c r="J52" i="8" s="1"/>
  <c r="J53" i="8" s="1"/>
  <c r="G13" i="6"/>
  <c r="G14" i="6" s="1"/>
  <c r="H12" i="6" s="1"/>
  <c r="H13" i="6" s="1"/>
  <c r="H14" i="6" s="1"/>
  <c r="I12" i="6" s="1"/>
  <c r="E14" i="3"/>
  <c r="F12" i="3" s="1"/>
  <c r="F13" i="3" s="1"/>
  <c r="F14" i="3" s="1"/>
  <c r="G12" i="3" s="1"/>
  <c r="G13" i="3" s="1"/>
  <c r="G14" i="3" s="1"/>
  <c r="H12" i="3" s="1"/>
  <c r="E12" i="8"/>
  <c r="G26" i="5"/>
  <c r="G27" i="5" s="1"/>
  <c r="H25" i="5" s="1"/>
  <c r="L13" i="5"/>
  <c r="I13" i="6"/>
  <c r="I14" i="6" s="1"/>
  <c r="J12" i="6" s="1"/>
  <c r="L14" i="4"/>
  <c r="M12" i="4" s="1"/>
  <c r="M13" i="4" s="1"/>
  <c r="J14" i="10" l="1"/>
  <c r="K12" i="10" s="1"/>
  <c r="K13" i="10" s="1"/>
  <c r="L12" i="10" s="1"/>
  <c r="L13" i="10" s="1"/>
  <c r="K51" i="8"/>
  <c r="K52" i="8" s="1"/>
  <c r="K53" i="8" s="1"/>
  <c r="H13" i="3"/>
  <c r="E14" i="8"/>
  <c r="F12" i="8" s="1"/>
  <c r="H26" i="5"/>
  <c r="H27" i="5" s="1"/>
  <c r="I25" i="5" s="1"/>
  <c r="L14" i="5"/>
  <c r="M12" i="5" s="1"/>
  <c r="J13" i="6"/>
  <c r="J14" i="6" s="1"/>
  <c r="M14" i="4"/>
  <c r="N12" i="4" s="1"/>
  <c r="N13" i="4" s="1"/>
  <c r="F13" i="8" l="1"/>
  <c r="F14" i="8" s="1"/>
  <c r="G12" i="8" s="1"/>
  <c r="G13" i="8" s="1"/>
  <c r="L51" i="8"/>
  <c r="L52" i="8" s="1"/>
  <c r="L53" i="8" s="1"/>
  <c r="K12" i="6"/>
  <c r="H14" i="3"/>
  <c r="I12" i="3" s="1"/>
  <c r="I13" i="3" s="1"/>
  <c r="I14" i="3" s="1"/>
  <c r="J12" i="3" s="1"/>
  <c r="J13" i="3" s="1"/>
  <c r="J14" i="3" s="1"/>
  <c r="M13" i="5"/>
  <c r="M14" i="5" s="1"/>
  <c r="N12" i="5" s="1"/>
  <c r="N13" i="5" s="1"/>
  <c r="N14" i="5" s="1"/>
  <c r="O12" i="5" s="1"/>
  <c r="O13" i="5" s="1"/>
  <c r="O14" i="5" s="1"/>
  <c r="I26" i="5"/>
  <c r="I27" i="5" s="1"/>
  <c r="J25" i="5" s="1"/>
  <c r="J26" i="5" s="1"/>
  <c r="J27" i="5" s="1"/>
  <c r="K25" i="5" s="1"/>
  <c r="K26" i="5" s="1"/>
  <c r="K27" i="5" s="1"/>
  <c r="L25" i="5" s="1"/>
  <c r="L26" i="5" s="1"/>
  <c r="L27" i="5" s="1"/>
  <c r="M25" i="5" s="1"/>
  <c r="M26" i="5" s="1"/>
  <c r="M27" i="5" s="1"/>
  <c r="N25" i="5" s="1"/>
  <c r="N26" i="5" s="1"/>
  <c r="N27" i="5" s="1"/>
  <c r="O25" i="5" s="1"/>
  <c r="O26" i="5" s="1"/>
  <c r="O27" i="5" s="1"/>
  <c r="P25" i="5" s="1"/>
  <c r="P26" i="5" s="1"/>
  <c r="P27" i="5" s="1"/>
  <c r="Q25" i="5" s="1"/>
  <c r="Q26" i="5" s="1"/>
  <c r="Q27" i="5" s="1"/>
  <c r="R25" i="5" s="1"/>
  <c r="R26" i="5" s="1"/>
  <c r="R27" i="5" s="1"/>
  <c r="S25" i="5" s="1"/>
  <c r="S26" i="5" s="1"/>
  <c r="S27" i="5" s="1"/>
  <c r="T25" i="5" s="1"/>
  <c r="T26" i="5" s="1"/>
  <c r="T27" i="5" s="1"/>
  <c r="U25" i="5" s="1"/>
  <c r="U26" i="5" s="1"/>
  <c r="U27" i="5" s="1"/>
  <c r="V25" i="5" s="1"/>
  <c r="V26" i="5" s="1"/>
  <c r="V27" i="5" s="1"/>
  <c r="W25" i="5" s="1"/>
  <c r="W26" i="5" s="1"/>
  <c r="W27" i="5" s="1"/>
  <c r="K13" i="6"/>
  <c r="K14" i="6" s="1"/>
  <c r="N14" i="4"/>
  <c r="O12" i="4" s="1"/>
  <c r="O13" i="4" s="1"/>
  <c r="K14" i="10" l="1"/>
  <c r="L14" i="10" s="1"/>
  <c r="M12" i="10" s="1"/>
  <c r="M13" i="10" s="1"/>
  <c r="M51" i="8"/>
  <c r="M52" i="8" s="1"/>
  <c r="M53" i="8" s="1"/>
  <c r="L12" i="6"/>
  <c r="G14" i="8"/>
  <c r="K12" i="3"/>
  <c r="P12" i="5"/>
  <c r="P13" i="5" s="1"/>
  <c r="P14" i="5" s="1"/>
  <c r="Q12" i="5" s="1"/>
  <c r="Q13" i="5" s="1"/>
  <c r="Q14" i="5" s="1"/>
  <c r="R12" i="5" s="1"/>
  <c r="R13" i="5" s="1"/>
  <c r="R14" i="5" s="1"/>
  <c r="S12" i="5" s="1"/>
  <c r="S13" i="5" s="1"/>
  <c r="S14" i="5" s="1"/>
  <c r="L13" i="6"/>
  <c r="L14" i="6" s="1"/>
  <c r="O14" i="4"/>
  <c r="P12" i="4" s="1"/>
  <c r="P13" i="4" s="1"/>
  <c r="M14" i="10" l="1"/>
  <c r="N51" i="8"/>
  <c r="N52" i="8" s="1"/>
  <c r="N53" i="8" s="1"/>
  <c r="M12" i="6"/>
  <c r="M13" i="6" s="1"/>
  <c r="M14" i="6" s="1"/>
  <c r="H12" i="8"/>
  <c r="H13" i="8" s="1"/>
  <c r="H14" i="8" s="1"/>
  <c r="K13" i="3"/>
  <c r="K14" i="3" s="1"/>
  <c r="L12" i="3" s="1"/>
  <c r="L13" i="3" s="1"/>
  <c r="L14" i="3" s="1"/>
  <c r="T12" i="5"/>
  <c r="T13" i="5"/>
  <c r="T14" i="5" s="1"/>
  <c r="U12" i="5" s="1"/>
  <c r="P14" i="4"/>
  <c r="Q12" i="4" s="1"/>
  <c r="Q13" i="4" s="1"/>
  <c r="N12" i="10" l="1"/>
  <c r="N13" i="10" s="1"/>
  <c r="N14" i="10" s="1"/>
  <c r="O51" i="8"/>
  <c r="O52" i="8" s="1"/>
  <c r="O53" i="8" s="1"/>
  <c r="N12" i="6"/>
  <c r="I12" i="8"/>
  <c r="M12" i="3"/>
  <c r="M13" i="3" s="1"/>
  <c r="M14" i="3" s="1"/>
  <c r="N13" i="6"/>
  <c r="N14" i="6" s="1"/>
  <c r="U13" i="5"/>
  <c r="U14" i="5" s="1"/>
  <c r="Q14" i="4"/>
  <c r="R12" i="4" s="1"/>
  <c r="R13" i="4" s="1"/>
  <c r="O12" i="10" l="1"/>
  <c r="O13" i="10" s="1"/>
  <c r="O14" i="10" s="1"/>
  <c r="P51" i="8"/>
  <c r="P52" i="8" s="1"/>
  <c r="P53" i="8" s="1"/>
  <c r="O12" i="6"/>
  <c r="O13" i="6" s="1"/>
  <c r="O14" i="6" s="1"/>
  <c r="B56" i="8"/>
  <c r="I13" i="8"/>
  <c r="I14" i="8" s="1"/>
  <c r="N12" i="3"/>
  <c r="N13" i="3" s="1"/>
  <c r="N14" i="3" s="1"/>
  <c r="V12" i="5"/>
  <c r="V13" i="5"/>
  <c r="V14" i="5" s="1"/>
  <c r="R14" i="4"/>
  <c r="S12" i="4" s="1"/>
  <c r="S13" i="4" s="1"/>
  <c r="P12" i="10" l="1"/>
  <c r="P13" i="10" s="1"/>
  <c r="P14" i="10" s="1"/>
  <c r="Q51" i="8"/>
  <c r="Q52" i="8" s="1"/>
  <c r="Q53" i="8" s="1"/>
  <c r="P12" i="6"/>
  <c r="P13" i="6" s="1"/>
  <c r="P14" i="6" s="1"/>
  <c r="J12" i="8"/>
  <c r="O12" i="3"/>
  <c r="O13" i="3" s="1"/>
  <c r="W12" i="5"/>
  <c r="W13" i="5" s="1"/>
  <c r="W14" i="5" s="1"/>
  <c r="S14" i="4"/>
  <c r="T12" i="4" s="1"/>
  <c r="T13" i="4" s="1"/>
  <c r="O14" i="3"/>
  <c r="Q12" i="10" l="1"/>
  <c r="Q13" i="10" s="1"/>
  <c r="Q14" i="10" s="1"/>
  <c r="R51" i="8"/>
  <c r="R52" i="8" s="1"/>
  <c r="R53" i="8" s="1"/>
  <c r="Q12" i="6"/>
  <c r="Q13" i="6" s="1"/>
  <c r="Q14" i="6" s="1"/>
  <c r="C39" i="8"/>
  <c r="C40" i="8" s="1"/>
  <c r="C56" i="8" s="1"/>
  <c r="J13" i="8"/>
  <c r="J14" i="8" s="1"/>
  <c r="P12" i="3"/>
  <c r="P13" i="3" s="1"/>
  <c r="P14" i="3" s="1"/>
  <c r="T14" i="4"/>
  <c r="U12" i="4" s="1"/>
  <c r="U13" i="4" s="1"/>
  <c r="R12" i="10" l="1"/>
  <c r="R13" i="10" s="1"/>
  <c r="R14" i="10" s="1"/>
  <c r="S51" i="8"/>
  <c r="S52" i="8" s="1"/>
  <c r="S53" i="8" s="1"/>
  <c r="R12" i="6"/>
  <c r="D38" i="8"/>
  <c r="K12" i="8"/>
  <c r="Q12" i="3"/>
  <c r="R13" i="6"/>
  <c r="R14" i="6" s="1"/>
  <c r="U14" i="4"/>
  <c r="V12" i="4" s="1"/>
  <c r="V13" i="4" s="1"/>
  <c r="S12" i="10" l="1"/>
  <c r="S13" i="10" s="1"/>
  <c r="S14" i="10" s="1"/>
  <c r="T51" i="8"/>
  <c r="T52" i="8" s="1"/>
  <c r="T53" i="8" s="1"/>
  <c r="S12" i="6"/>
  <c r="S13" i="6" s="1"/>
  <c r="S14" i="6" s="1"/>
  <c r="Q13" i="3"/>
  <c r="Q14" i="3" s="1"/>
  <c r="D39" i="8"/>
  <c r="D40" i="8" s="1"/>
  <c r="K13" i="8"/>
  <c r="K14" i="8" s="1"/>
  <c r="V14" i="4"/>
  <c r="W12" i="4" s="1"/>
  <c r="W13" i="4" s="1"/>
  <c r="T12" i="10" l="1"/>
  <c r="T13" i="10" s="1"/>
  <c r="T14" i="10" s="1"/>
  <c r="U51" i="8"/>
  <c r="U52" i="8" s="1"/>
  <c r="U53" i="8" s="1"/>
  <c r="T12" i="6"/>
  <c r="T13" i="6" s="1"/>
  <c r="T14" i="6" s="1"/>
  <c r="R12" i="3"/>
  <c r="R13" i="3" s="1"/>
  <c r="R14" i="3" s="1"/>
  <c r="S12" i="3" s="1"/>
  <c r="S13" i="3" s="1"/>
  <c r="S14" i="3" s="1"/>
  <c r="D56" i="8"/>
  <c r="E38" i="8"/>
  <c r="L12" i="8"/>
  <c r="W14" i="4"/>
  <c r="U12" i="10" l="1"/>
  <c r="U13" i="10" s="1"/>
  <c r="U14" i="10" s="1"/>
  <c r="V51" i="8"/>
  <c r="V52" i="8" s="1"/>
  <c r="V53" i="8" s="1"/>
  <c r="U12" i="6"/>
  <c r="U13" i="6" s="1"/>
  <c r="U14" i="6" s="1"/>
  <c r="E39" i="8"/>
  <c r="E40" i="8" s="1"/>
  <c r="L13" i="8"/>
  <c r="L14" i="8" s="1"/>
  <c r="T12" i="3"/>
  <c r="T13" i="3" s="1"/>
  <c r="T14" i="3"/>
  <c r="V12" i="10" l="1"/>
  <c r="V13" i="10" s="1"/>
  <c r="V14" i="10" s="1"/>
  <c r="W51" i="8"/>
  <c r="W52" i="8" s="1"/>
  <c r="W53" i="8" s="1"/>
  <c r="V12" i="6"/>
  <c r="V13" i="6" s="1"/>
  <c r="V14" i="6" s="1"/>
  <c r="E56" i="8"/>
  <c r="F38" i="8"/>
  <c r="M12" i="8"/>
  <c r="U12" i="3"/>
  <c r="U13" i="3" s="1"/>
  <c r="U14" i="3" s="1"/>
  <c r="W12" i="10" l="1"/>
  <c r="W13" i="10" s="1"/>
  <c r="W14" i="10" s="1"/>
  <c r="W12" i="6"/>
  <c r="W13" i="6" s="1"/>
  <c r="W14" i="6" s="1"/>
  <c r="F39" i="8"/>
  <c r="F40" i="8" s="1"/>
  <c r="M13" i="8"/>
  <c r="M14" i="8" s="1"/>
  <c r="V12" i="3"/>
  <c r="V13" i="3" s="1"/>
  <c r="V14" i="3" s="1"/>
  <c r="F56" i="8" l="1"/>
  <c r="G38" i="8"/>
  <c r="N12" i="8"/>
  <c r="N13" i="8" s="1"/>
  <c r="N14" i="8" s="1"/>
  <c r="W12" i="3"/>
  <c r="W13" i="3" s="1"/>
  <c r="W14" i="3" s="1"/>
  <c r="G39" i="8" l="1"/>
  <c r="G40" i="8" s="1"/>
  <c r="O12" i="8"/>
  <c r="O13" i="8" s="1"/>
  <c r="O14" i="8" s="1"/>
  <c r="G56" i="8" l="1"/>
  <c r="H38" i="8"/>
  <c r="H39" i="8" s="1"/>
  <c r="H40" i="8" s="1"/>
  <c r="P12" i="8"/>
  <c r="P13" i="8" s="1"/>
  <c r="P14" i="8" s="1"/>
  <c r="H56" i="8" l="1"/>
  <c r="I38" i="8"/>
  <c r="I39" i="8" s="1"/>
  <c r="I40" i="8" s="1"/>
  <c r="Q12" i="8"/>
  <c r="Q13" i="8" s="1"/>
  <c r="Q14" i="8" s="1"/>
  <c r="I56" i="8" l="1"/>
  <c r="J38" i="8"/>
  <c r="J39" i="8" s="1"/>
  <c r="J40" i="8" s="1"/>
  <c r="R12" i="8"/>
  <c r="R13" i="8" s="1"/>
  <c r="R14" i="8" s="1"/>
  <c r="J56" i="8" l="1"/>
  <c r="K38" i="8"/>
  <c r="K39" i="8" s="1"/>
  <c r="K40" i="8" s="1"/>
  <c r="S12" i="8"/>
  <c r="S13" i="8" s="1"/>
  <c r="S14" i="8" s="1"/>
  <c r="K56" i="8" l="1"/>
  <c r="L38" i="8"/>
  <c r="L39" i="8" s="1"/>
  <c r="L40" i="8" s="1"/>
  <c r="T12" i="8"/>
  <c r="T13" i="8" s="1"/>
  <c r="T14" i="8" s="1"/>
  <c r="L56" i="8" l="1"/>
  <c r="M38" i="8"/>
  <c r="M39" i="8" s="1"/>
  <c r="M40" i="8" s="1"/>
  <c r="U12" i="8"/>
  <c r="U13" i="8" s="1"/>
  <c r="U14" i="8" s="1"/>
  <c r="M56" i="8" l="1"/>
  <c r="N38" i="8"/>
  <c r="N39" i="8" s="1"/>
  <c r="N40" i="8" s="1"/>
  <c r="V12" i="8"/>
  <c r="V13" i="8" s="1"/>
  <c r="V14" i="8" s="1"/>
  <c r="N56" i="8" l="1"/>
  <c r="O38" i="8"/>
  <c r="O39" i="8" s="1"/>
  <c r="O40" i="8" s="1"/>
  <c r="W12" i="8"/>
  <c r="W13" i="8" s="1"/>
  <c r="W14" i="8" s="1"/>
  <c r="O56" i="8" l="1"/>
  <c r="P38" i="8"/>
  <c r="P39" i="8" s="1"/>
  <c r="P40" i="8" s="1"/>
  <c r="P56" i="8" l="1"/>
  <c r="Q38" i="8"/>
  <c r="Q39" i="8" s="1"/>
  <c r="Q40" i="8" s="1"/>
  <c r="Q56" i="8" l="1"/>
  <c r="R38" i="8"/>
  <c r="R39" i="8" s="1"/>
  <c r="R40" i="8" s="1"/>
  <c r="R56" i="8" l="1"/>
  <c r="S38" i="8"/>
  <c r="S39" i="8" s="1"/>
  <c r="S40" i="8" s="1"/>
  <c r="S56" i="8" l="1"/>
  <c r="T38" i="8"/>
  <c r="T39" i="8" s="1"/>
  <c r="T40" i="8" s="1"/>
  <c r="T56" i="8" l="1"/>
  <c r="U38" i="8"/>
  <c r="U39" i="8" s="1"/>
  <c r="U40" i="8" s="1"/>
  <c r="U56" i="8" l="1"/>
  <c r="V38" i="8"/>
  <c r="V39" i="8" s="1"/>
  <c r="V40" i="8" s="1"/>
  <c r="V56" i="8" l="1"/>
  <c r="W38" i="8"/>
  <c r="W39" i="8" s="1"/>
  <c r="W40" i="8" s="1"/>
  <c r="W56" i="8" l="1"/>
</calcChain>
</file>

<file path=xl/sharedStrings.xml><?xml version="1.0" encoding="utf-8"?>
<sst xmlns="http://schemas.openxmlformats.org/spreadsheetml/2006/main" count="218" uniqueCount="30">
  <si>
    <t>Millionaire worksheet</t>
  </si>
  <si>
    <t>Tax Rate:</t>
  </si>
  <si>
    <t>Consumption Rate:</t>
  </si>
  <si>
    <t>Salary:</t>
  </si>
  <si>
    <t>Net:</t>
  </si>
  <si>
    <t>Dates:</t>
  </si>
  <si>
    <t>Invest:</t>
  </si>
  <si>
    <t>Base Earnings:</t>
  </si>
  <si>
    <t>Base Cumulation:</t>
  </si>
  <si>
    <t>Gains:</t>
  </si>
  <si>
    <t>Consumption:</t>
  </si>
  <si>
    <t>Average Case:</t>
  </si>
  <si>
    <t>Salary and Rent:</t>
  </si>
  <si>
    <t>Cum Net Rent:</t>
  </si>
  <si>
    <t>Cum Total:</t>
  </si>
  <si>
    <t>Case1:</t>
  </si>
  <si>
    <t>Case2:</t>
  </si>
  <si>
    <t>March Spike</t>
  </si>
  <si>
    <t>September Spike</t>
  </si>
  <si>
    <t>Sept. Spike Cont.</t>
  </si>
  <si>
    <t>June Spike</t>
  </si>
  <si>
    <t>Feb Spike</t>
  </si>
  <si>
    <t>Predicted Spike</t>
  </si>
  <si>
    <t>Sept. Spike</t>
  </si>
  <si>
    <t>Best Case:</t>
  </si>
  <si>
    <t>Avg</t>
  </si>
  <si>
    <t>Average Cases</t>
  </si>
  <si>
    <t>May Spike</t>
  </si>
  <si>
    <t>July Spike</t>
  </si>
  <si>
    <t>Change this to bi-weekly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</si>
</sst>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/>
    <xf numFmtId="0" fontId="0" fillId="3" borderId="0" xfId="0" applyFill="1"/>
    <xf numFmtId="9" fontId="0" fillId="0" borderId="0" xfId="1" applyFont="1"/>
    <xf numFmtId="6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4" borderId="0" xfId="0" applyFill="1"/>
    <xf numFmtId="14" fontId="0" fillId="4" borderId="0" xfId="0" applyNumberFormat="1" applyFill="1"/>
    <xf numFmtId="0" fontId="0" fillId="6" borderId="0" xfId="0" applyFill="1"/>
    <xf numFmtId="0" fontId="0" fillId="0" borderId="0" xfId="0" applyFill="1"/>
    <xf numFmtId="6" fontId="0" fillId="0" borderId="0" xfId="0" applyNumberFormat="1" applyFill="1"/>
    <xf numFmtId="6" fontId="0" fillId="7" borderId="0" xfId="0" applyNumberFormat="1" applyFill="1"/>
    <xf numFmtId="0" fontId="3" fillId="5" borderId="0" xfId="0" applyFont="1" applyFill="1"/>
    <xf numFmtId="0" fontId="0" fillId="8" borderId="0" xfId="0" applyFill="1"/>
    <xf numFmtId="6" fontId="0" fillId="9" borderId="0" xfId="0" applyNumberFormat="1" applyFill="1"/>
    <xf numFmtId="0" fontId="3" fillId="0" borderId="0" xfId="0" applyFont="1" applyFill="1"/>
    <xf numFmtId="165" fontId="0" fillId="0" borderId="0" xfId="0" applyNumberFormat="1"/>
    <xf numFmtId="0" fontId="0" fillId="11" borderId="0" xfId="0" applyFill="1"/>
    <xf numFmtId="0" fontId="4" fillId="6" borderId="0" xfId="0" applyFont="1" applyFill="1"/>
    <xf numFmtId="0" fontId="4" fillId="10" borderId="0" xfId="0" applyFont="1" applyFill="1"/>
    <xf numFmtId="0" fontId="4" fillId="0" borderId="0" xfId="0" applyFont="1"/>
    <xf numFmtId="0" fontId="4" fillId="11" borderId="0" xfId="0" applyFont="1" applyFill="1"/>
    <xf numFmtId="0" fontId="4" fillId="4" borderId="0" xfId="0" applyFont="1" applyFill="1"/>
    <xf numFmtId="14" fontId="4" fillId="4" borderId="0" xfId="0" applyNumberFormat="1" applyFont="1" applyFill="1"/>
    <xf numFmtId="6" fontId="4" fillId="0" borderId="0" xfId="0" applyNumberFormat="1" applyFont="1"/>
    <xf numFmtId="0" fontId="4" fillId="8" borderId="0" xfId="0" applyFont="1" applyFill="1"/>
    <xf numFmtId="6" fontId="4" fillId="9" borderId="0" xfId="0" applyNumberFormat="1" applyFont="1" applyFill="1"/>
    <xf numFmtId="6" fontId="4" fillId="0" borderId="0" xfId="0" applyNumberFormat="1" applyFont="1" applyFill="1"/>
    <xf numFmtId="164" fontId="4" fillId="0" borderId="0" xfId="0" applyNumberFormat="1" applyFont="1"/>
    <xf numFmtId="0" fontId="5" fillId="5" borderId="0" xfId="0" applyFont="1" applyFill="1"/>
    <xf numFmtId="6" fontId="4" fillId="7" borderId="0" xfId="0" applyNumberFormat="1" applyFont="1" applyFill="1"/>
    <xf numFmtId="0" fontId="0" fillId="1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9AA0-EDCA-450C-8E4B-6851B454F6F3}">
  <dimension ref="A1:Y14"/>
  <sheetViews>
    <sheetView tabSelected="1" zoomScaleNormal="100" workbookViewId="0">
      <selection activeCell="A12" sqref="A12"/>
    </sheetView>
  </sheetViews>
  <sheetFormatPr defaultRowHeight="15" x14ac:dyDescent="0.25"/>
  <cols>
    <col min="1" max="1" width="11.42578125" customWidth="1"/>
    <col min="2" max="2" width="11.42578125" hidden="1" customWidth="1"/>
    <col min="3" max="25" width="11.42578125" customWidth="1"/>
  </cols>
  <sheetData>
    <row r="1" spans="1:25" x14ac:dyDescent="0.25">
      <c r="A1" s="1" t="s">
        <v>0</v>
      </c>
      <c r="C1" t="s">
        <v>29</v>
      </c>
      <c r="F1" s="2" t="s">
        <v>1</v>
      </c>
      <c r="G1" s="3">
        <v>0.3</v>
      </c>
      <c r="I1" s="2" t="s">
        <v>3</v>
      </c>
      <c r="J1" s="5">
        <v>2755.28</v>
      </c>
    </row>
    <row r="2" spans="1:25" x14ac:dyDescent="0.25">
      <c r="F2" s="2" t="s">
        <v>2</v>
      </c>
      <c r="G2" s="4">
        <v>300</v>
      </c>
      <c r="I2" s="2" t="s">
        <v>4</v>
      </c>
      <c r="J2" s="4">
        <v>2691</v>
      </c>
    </row>
    <row r="3" spans="1:25" x14ac:dyDescent="0.25">
      <c r="A3" s="20">
        <v>2021</v>
      </c>
      <c r="E3" s="10"/>
      <c r="F3" s="10"/>
      <c r="G3" s="11"/>
      <c r="H3" s="10"/>
      <c r="I3" s="10"/>
      <c r="J3" s="11"/>
    </row>
    <row r="4" spans="1:25" x14ac:dyDescent="0.25">
      <c r="A4" s="19" t="s">
        <v>11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x14ac:dyDescent="0.25">
      <c r="A5" s="23" t="s">
        <v>5</v>
      </c>
      <c r="B5" s="24">
        <v>44256</v>
      </c>
      <c r="C5" s="24">
        <v>44287</v>
      </c>
      <c r="D5" s="24">
        <v>44317</v>
      </c>
      <c r="E5" s="24">
        <v>44348</v>
      </c>
      <c r="F5" s="24">
        <v>44378</v>
      </c>
      <c r="G5" s="24">
        <v>44409</v>
      </c>
      <c r="H5" s="24">
        <v>44440</v>
      </c>
      <c r="I5" s="24">
        <v>44470</v>
      </c>
      <c r="J5" s="24">
        <v>44501</v>
      </c>
      <c r="K5" s="24">
        <v>44531</v>
      </c>
      <c r="L5" s="24">
        <v>44562</v>
      </c>
      <c r="M5" s="24">
        <v>44593</v>
      </c>
      <c r="N5" s="24">
        <v>44621</v>
      </c>
      <c r="O5" s="24">
        <v>44652</v>
      </c>
      <c r="P5" s="24">
        <v>44682</v>
      </c>
      <c r="Q5" s="24">
        <v>44713</v>
      </c>
      <c r="R5" s="24">
        <v>44743</v>
      </c>
      <c r="S5" s="24">
        <v>44774</v>
      </c>
      <c r="T5" s="24">
        <v>44805</v>
      </c>
      <c r="U5" s="24">
        <v>44835</v>
      </c>
      <c r="V5" s="24">
        <v>44866</v>
      </c>
      <c r="W5" s="24">
        <v>44896</v>
      </c>
    </row>
    <row r="6" spans="1:25" x14ac:dyDescent="0.25">
      <c r="A6" s="21" t="s">
        <v>7</v>
      </c>
      <c r="B6" s="25">
        <f>1*$J$2</f>
        <v>2691</v>
      </c>
      <c r="C6" s="25">
        <f t="shared" ref="C6:W6" si="0">2*$J$2</f>
        <v>5382</v>
      </c>
      <c r="D6" s="25">
        <f t="shared" si="0"/>
        <v>5382</v>
      </c>
      <c r="E6" s="25">
        <f t="shared" si="0"/>
        <v>5382</v>
      </c>
      <c r="F6" s="25">
        <f>2*$J$2</f>
        <v>5382</v>
      </c>
      <c r="G6" s="25">
        <f t="shared" si="0"/>
        <v>5382</v>
      </c>
      <c r="H6" s="25">
        <f t="shared" si="0"/>
        <v>5382</v>
      </c>
      <c r="I6" s="25">
        <f t="shared" si="0"/>
        <v>5382</v>
      </c>
      <c r="J6" s="25">
        <f t="shared" si="0"/>
        <v>5382</v>
      </c>
      <c r="K6" s="25">
        <f t="shared" si="0"/>
        <v>5382</v>
      </c>
      <c r="L6" s="25">
        <f t="shared" si="0"/>
        <v>5382</v>
      </c>
      <c r="M6" s="25">
        <f t="shared" si="0"/>
        <v>5382</v>
      </c>
      <c r="N6" s="25">
        <f t="shared" si="0"/>
        <v>5382</v>
      </c>
      <c r="O6" s="25">
        <f t="shared" si="0"/>
        <v>5382</v>
      </c>
      <c r="P6" s="25">
        <f t="shared" si="0"/>
        <v>5382</v>
      </c>
      <c r="Q6" s="25">
        <f t="shared" si="0"/>
        <v>5382</v>
      </c>
      <c r="R6" s="25">
        <f t="shared" si="0"/>
        <v>5382</v>
      </c>
      <c r="S6" s="25">
        <f t="shared" si="0"/>
        <v>5382</v>
      </c>
      <c r="T6" s="25">
        <f t="shared" si="0"/>
        <v>5382</v>
      </c>
      <c r="U6" s="25">
        <f t="shared" si="0"/>
        <v>5382</v>
      </c>
      <c r="V6" s="25">
        <f t="shared" si="0"/>
        <v>5382</v>
      </c>
      <c r="W6" s="25">
        <f t="shared" si="0"/>
        <v>5382</v>
      </c>
    </row>
    <row r="7" spans="1:25" x14ac:dyDescent="0.25">
      <c r="A7" s="21" t="s">
        <v>4</v>
      </c>
      <c r="B7" s="25">
        <f>B$6-$G$2</f>
        <v>2391</v>
      </c>
      <c r="C7" s="25">
        <f>C$6-$G$2</f>
        <v>5082</v>
      </c>
      <c r="D7" s="25">
        <f>D$6-$G$2</f>
        <v>5082</v>
      </c>
      <c r="E7" s="25">
        <f>E$6-$G$2</f>
        <v>5082</v>
      </c>
      <c r="F7" s="25">
        <f>F$6-$G$2</f>
        <v>5082</v>
      </c>
      <c r="G7" s="25">
        <f>G$6-$G$2</f>
        <v>5082</v>
      </c>
      <c r="H7" s="25">
        <f>H$6-$G$2</f>
        <v>5082</v>
      </c>
      <c r="I7" s="25">
        <f>I$6-$G$2</f>
        <v>5082</v>
      </c>
      <c r="J7" s="25">
        <f>J$6-$G$2</f>
        <v>5082</v>
      </c>
      <c r="K7" s="25">
        <f>K$6-$G$2</f>
        <v>5082</v>
      </c>
      <c r="L7" s="25">
        <f>L$6-$G$2</f>
        <v>5082</v>
      </c>
      <c r="M7" s="25">
        <f>M$6-$G$2</f>
        <v>5082</v>
      </c>
      <c r="N7" s="25">
        <f>N$6-$G$2</f>
        <v>5082</v>
      </c>
      <c r="O7" s="25">
        <f>O$6-$G$2</f>
        <v>5082</v>
      </c>
      <c r="P7" s="25">
        <f>P$6-$G$2</f>
        <v>5082</v>
      </c>
      <c r="Q7" s="25">
        <f>Q$6-$G$2</f>
        <v>5082</v>
      </c>
      <c r="R7" s="25">
        <f>R$6-$G$2</f>
        <v>5082</v>
      </c>
      <c r="S7" s="25">
        <f>S$6-$G$2</f>
        <v>5082</v>
      </c>
      <c r="T7" s="25">
        <f>T$6-$G$2</f>
        <v>5082</v>
      </c>
      <c r="U7" s="25">
        <f>U$6-$G$2</f>
        <v>5082</v>
      </c>
      <c r="V7" s="25">
        <f>V$6-$G$2</f>
        <v>5082</v>
      </c>
      <c r="W7" s="25">
        <f>W$6-$G$2</f>
        <v>5082</v>
      </c>
    </row>
    <row r="8" spans="1:25" x14ac:dyDescent="0.25">
      <c r="A8" s="26" t="s">
        <v>8</v>
      </c>
      <c r="B8" s="27">
        <f>SUM($B$7:B$7)</f>
        <v>2391</v>
      </c>
      <c r="C8" s="27">
        <f>SUM($B7:C$7)</f>
        <v>7473</v>
      </c>
      <c r="D8" s="27">
        <f>SUM($B7:D$7)</f>
        <v>12555</v>
      </c>
      <c r="E8" s="27">
        <f>SUM($B7:E$7)</f>
        <v>17637</v>
      </c>
      <c r="F8" s="27">
        <f>SUM($B7:F$7)</f>
        <v>22719</v>
      </c>
      <c r="G8" s="27">
        <f>SUM($B7:G$7)</f>
        <v>27801</v>
      </c>
      <c r="H8" s="27">
        <f>SUM($B7:H$7)</f>
        <v>32883</v>
      </c>
      <c r="I8" s="27">
        <f>SUM($B7:I$7)</f>
        <v>37965</v>
      </c>
      <c r="J8" s="27">
        <f>SUM($B7:J$7)</f>
        <v>43047</v>
      </c>
      <c r="K8" s="27">
        <f>SUM($B7:K$7)</f>
        <v>48129</v>
      </c>
      <c r="L8" s="27">
        <f>SUM($B7:L$7)</f>
        <v>53211</v>
      </c>
      <c r="M8" s="27">
        <f>SUM($B7:M$7)</f>
        <v>58293</v>
      </c>
      <c r="N8" s="27">
        <f>SUM($B7:N$7)</f>
        <v>63375</v>
      </c>
      <c r="O8" s="27">
        <f>SUM($B7:O$7)</f>
        <v>68457</v>
      </c>
      <c r="P8" s="27">
        <f>SUM($B7:P$7)</f>
        <v>73539</v>
      </c>
      <c r="Q8" s="27">
        <f>SUM($B7:Q$7)</f>
        <v>78621</v>
      </c>
      <c r="R8" s="27">
        <f>SUM($B7:R$7)</f>
        <v>83703</v>
      </c>
      <c r="S8" s="27">
        <f>SUM($B7:S$7)</f>
        <v>88785</v>
      </c>
      <c r="T8" s="27">
        <f>SUM($B7:T$7)</f>
        <v>93867</v>
      </c>
      <c r="U8" s="27">
        <f>SUM($B7:U$7)</f>
        <v>98949</v>
      </c>
      <c r="V8" s="27">
        <f>SUM($B7:V$7)</f>
        <v>104031</v>
      </c>
      <c r="W8" s="27">
        <f>SUM($B7:W$7)</f>
        <v>109113</v>
      </c>
    </row>
    <row r="9" spans="1:25" x14ac:dyDescent="0.25">
      <c r="A9" s="21" t="s">
        <v>12</v>
      </c>
      <c r="B9" s="25">
        <f>SUM($B$7:B$7)</f>
        <v>2391</v>
      </c>
      <c r="C9" s="25">
        <f>C7</f>
        <v>5082</v>
      </c>
      <c r="D9" s="25">
        <f>D7-1500</f>
        <v>3582</v>
      </c>
      <c r="E9" s="25">
        <f t="shared" ref="E9:W9" si="1">E7-1500</f>
        <v>3582</v>
      </c>
      <c r="F9" s="25">
        <f t="shared" si="1"/>
        <v>3582</v>
      </c>
      <c r="G9" s="25">
        <f t="shared" si="1"/>
        <v>3582</v>
      </c>
      <c r="H9" s="25">
        <f t="shared" si="1"/>
        <v>3582</v>
      </c>
      <c r="I9" s="25">
        <f t="shared" si="1"/>
        <v>3582</v>
      </c>
      <c r="J9" s="25">
        <f t="shared" si="1"/>
        <v>3582</v>
      </c>
      <c r="K9" s="25">
        <f t="shared" si="1"/>
        <v>3582</v>
      </c>
      <c r="L9" s="25">
        <f t="shared" si="1"/>
        <v>3582</v>
      </c>
      <c r="M9" s="25">
        <f t="shared" si="1"/>
        <v>3582</v>
      </c>
      <c r="N9" s="25">
        <f t="shared" si="1"/>
        <v>3582</v>
      </c>
      <c r="O9" s="25">
        <f t="shared" si="1"/>
        <v>3582</v>
      </c>
      <c r="P9" s="25">
        <f t="shared" si="1"/>
        <v>3582</v>
      </c>
      <c r="Q9" s="25">
        <f t="shared" si="1"/>
        <v>3582</v>
      </c>
      <c r="R9" s="25">
        <f t="shared" si="1"/>
        <v>3582</v>
      </c>
      <c r="S9" s="25">
        <f t="shared" si="1"/>
        <v>3582</v>
      </c>
      <c r="T9" s="25">
        <f t="shared" si="1"/>
        <v>3582</v>
      </c>
      <c r="U9" s="25">
        <f t="shared" si="1"/>
        <v>3582</v>
      </c>
      <c r="V9" s="25">
        <f t="shared" si="1"/>
        <v>3582</v>
      </c>
      <c r="W9" s="25">
        <f t="shared" si="1"/>
        <v>3582</v>
      </c>
    </row>
    <row r="10" spans="1:25" x14ac:dyDescent="0.25">
      <c r="A10" s="26" t="s">
        <v>13</v>
      </c>
      <c r="B10" s="27">
        <f>B8</f>
        <v>2391</v>
      </c>
      <c r="C10" s="27">
        <f>SUM($B$9:C$9)</f>
        <v>7473</v>
      </c>
      <c r="D10" s="27">
        <f>SUM($B$9:D$9)</f>
        <v>11055</v>
      </c>
      <c r="E10" s="27">
        <f>SUM($B$9:E$9)</f>
        <v>14637</v>
      </c>
      <c r="F10" s="27">
        <f>SUM($B$9:F$9)</f>
        <v>18219</v>
      </c>
      <c r="G10" s="27">
        <f>SUM($B$9:G$9)</f>
        <v>21801</v>
      </c>
      <c r="H10" s="27">
        <f>SUM($B$9:H$9)</f>
        <v>25383</v>
      </c>
      <c r="I10" s="27">
        <f>SUM($B$9:I$9)</f>
        <v>28965</v>
      </c>
      <c r="J10" s="27">
        <f>SUM($B$9:J$9)</f>
        <v>32547</v>
      </c>
      <c r="K10" s="27">
        <f>SUM($B$9:K$9)</f>
        <v>36129</v>
      </c>
      <c r="L10" s="27">
        <f>SUM($B$9:L$9)</f>
        <v>39711</v>
      </c>
      <c r="M10" s="27">
        <f>SUM($B$9:M$9)</f>
        <v>43293</v>
      </c>
      <c r="N10" s="27">
        <f>SUM($B$9:N$9)</f>
        <v>46875</v>
      </c>
      <c r="O10" s="27">
        <f>SUM($B$9:O$9)</f>
        <v>50457</v>
      </c>
      <c r="P10" s="27">
        <f>SUM($B$9:P$9)</f>
        <v>54039</v>
      </c>
      <c r="Q10" s="27">
        <f>SUM($B$9:Q$9)</f>
        <v>57621</v>
      </c>
      <c r="R10" s="27">
        <f>SUM($B$9:R$9)</f>
        <v>61203</v>
      </c>
      <c r="S10" s="27">
        <f>SUM($B$9:S$9)</f>
        <v>64785</v>
      </c>
      <c r="T10" s="27">
        <f>SUM($B$9:T$9)</f>
        <v>68367</v>
      </c>
      <c r="U10" s="27">
        <f>SUM($B$9:U$9)</f>
        <v>71949</v>
      </c>
      <c r="V10" s="27">
        <f>SUM($B$9:V$9)</f>
        <v>75531</v>
      </c>
      <c r="W10" s="27">
        <f>SUM($B$9:W$9)</f>
        <v>79113</v>
      </c>
    </row>
    <row r="11" spans="1:25" x14ac:dyDescent="0.25">
      <c r="A11" s="21" t="s">
        <v>10</v>
      </c>
      <c r="B11" s="21"/>
      <c r="C11" s="28">
        <v>100</v>
      </c>
      <c r="D11" s="28">
        <f>C11*1.35</f>
        <v>135</v>
      </c>
      <c r="E11" s="28">
        <f t="shared" ref="E11" si="2">D11*1.35</f>
        <v>182.25</v>
      </c>
      <c r="F11" s="28">
        <v>1000</v>
      </c>
      <c r="G11" s="28">
        <f>1500</f>
        <v>1500</v>
      </c>
      <c r="H11" s="28">
        <f t="shared" ref="H11:W11" si="3">G11*1.2</f>
        <v>1800</v>
      </c>
      <c r="I11" s="28">
        <f t="shared" si="3"/>
        <v>2160</v>
      </c>
      <c r="J11" s="28">
        <f t="shared" si="3"/>
        <v>2592</v>
      </c>
      <c r="K11" s="28">
        <f t="shared" si="3"/>
        <v>3110.4</v>
      </c>
      <c r="L11" s="28">
        <f t="shared" si="3"/>
        <v>3732.48</v>
      </c>
      <c r="M11" s="28">
        <f t="shared" si="3"/>
        <v>4478.9759999999997</v>
      </c>
      <c r="N11" s="28">
        <f t="shared" si="3"/>
        <v>5374.7711999999992</v>
      </c>
      <c r="O11" s="28">
        <f t="shared" si="3"/>
        <v>6449.7254399999993</v>
      </c>
      <c r="P11" s="28">
        <f t="shared" si="3"/>
        <v>7739.6705279999987</v>
      </c>
      <c r="Q11" s="28">
        <f t="shared" si="3"/>
        <v>9287.6046335999981</v>
      </c>
      <c r="R11" s="28">
        <f t="shared" si="3"/>
        <v>11145.125560319997</v>
      </c>
      <c r="S11" s="28">
        <f t="shared" si="3"/>
        <v>13374.150672383996</v>
      </c>
      <c r="T11" s="28">
        <f t="shared" si="3"/>
        <v>16048.980806860794</v>
      </c>
      <c r="U11" s="28">
        <f t="shared" si="3"/>
        <v>19258.776968232953</v>
      </c>
      <c r="V11" s="28">
        <f t="shared" si="3"/>
        <v>23110.532361879541</v>
      </c>
      <c r="W11" s="28">
        <f t="shared" si="3"/>
        <v>27732.638834255449</v>
      </c>
    </row>
    <row r="12" spans="1:25" x14ac:dyDescent="0.25">
      <c r="A12" s="21" t="s">
        <v>6</v>
      </c>
      <c r="B12" s="29">
        <v>5350</v>
      </c>
      <c r="C12" s="29">
        <f>B14-C11</f>
        <v>7641</v>
      </c>
      <c r="D12" s="29">
        <v>10000</v>
      </c>
      <c r="E12" s="29">
        <f t="shared" ref="E12:M12" si="4">D14-E11</f>
        <v>16499.75</v>
      </c>
      <c r="F12" s="29">
        <f t="shared" si="4"/>
        <v>24196.672500000001</v>
      </c>
      <c r="G12" s="29">
        <f t="shared" si="4"/>
        <v>33779.640975000002</v>
      </c>
      <c r="H12" s="29">
        <f>G14-H11</f>
        <v>46033.329677250003</v>
      </c>
      <c r="I12" s="29">
        <f t="shared" si="4"/>
        <v>61725.661877197505</v>
      </c>
      <c r="J12" s="29">
        <f t="shared" si="4"/>
        <v>81850.617059128737</v>
      </c>
      <c r="K12" s="29">
        <f>J14-K11</f>
        <v>98692.340470954485</v>
      </c>
      <c r="L12" s="29">
        <f>K13</f>
        <v>118430.80856514537</v>
      </c>
      <c r="M12" s="29">
        <f t="shared" si="4"/>
        <v>141219.99427817445</v>
      </c>
      <c r="N12" s="29">
        <f t="shared" ref="N12" si="5">M14-N11</f>
        <v>167671.22193380934</v>
      </c>
      <c r="O12" s="29">
        <f t="shared" ref="O12" si="6">N14-O11</f>
        <v>198337.74088057119</v>
      </c>
      <c r="P12" s="29">
        <f t="shared" ref="P12" si="7">O14-P11</f>
        <v>233847.61852868542</v>
      </c>
      <c r="Q12" s="29">
        <f t="shared" ref="Q12" si="8">P14-Q11</f>
        <v>274911.53760082251</v>
      </c>
      <c r="R12" s="29">
        <f t="shared" ref="R12" si="9">Q14-R11</f>
        <v>322330.719560667</v>
      </c>
      <c r="S12" s="29">
        <f t="shared" ref="S12" si="10">R14-S11</f>
        <v>377004.7128004164</v>
      </c>
      <c r="T12" s="29">
        <f t="shared" ref="T12" si="11">S14-T11</f>
        <v>439938.67455363891</v>
      </c>
      <c r="U12" s="29">
        <f t="shared" ref="U12" si="12">T14-U11</f>
        <v>512249.63249613368</v>
      </c>
      <c r="V12" s="29">
        <f t="shared" ref="V12" si="13">U14-V11</f>
        <v>595171.0266334808</v>
      </c>
      <c r="W12" s="29">
        <f t="shared" ref="W12" si="14">V14-W11</f>
        <v>690054.59312592156</v>
      </c>
    </row>
    <row r="13" spans="1:25" x14ac:dyDescent="0.25">
      <c r="A13" s="21" t="s">
        <v>9</v>
      </c>
      <c r="B13" s="29">
        <f>B12</f>
        <v>5350</v>
      </c>
      <c r="C13" s="29">
        <f t="shared" ref="C13" si="15">C12</f>
        <v>7641</v>
      </c>
      <c r="D13" s="29">
        <f>D12*1.31</f>
        <v>13100</v>
      </c>
      <c r="E13" s="29">
        <f t="shared" ref="E13:J13" si="16">E12*1.31</f>
        <v>21614.672500000001</v>
      </c>
      <c r="F13" s="29">
        <f t="shared" si="16"/>
        <v>31697.640975000002</v>
      </c>
      <c r="G13" s="29">
        <f t="shared" si="16"/>
        <v>44251.329677250003</v>
      </c>
      <c r="H13" s="29">
        <f t="shared" si="16"/>
        <v>60303.661877197505</v>
      </c>
      <c r="I13" s="29">
        <f t="shared" si="16"/>
        <v>80860.617059128737</v>
      </c>
      <c r="J13" s="29">
        <f>J12*1.2</f>
        <v>98220.740470954479</v>
      </c>
      <c r="K13" s="29">
        <f>K12*1.2</f>
        <v>118430.80856514537</v>
      </c>
      <c r="L13" s="29">
        <f>L12*1.2</f>
        <v>142116.97027817444</v>
      </c>
      <c r="M13" s="29">
        <f t="shared" ref="M13:W13" si="17">M12*1.2</f>
        <v>169463.99313380933</v>
      </c>
      <c r="N13" s="29">
        <f t="shared" si="17"/>
        <v>201205.4663205712</v>
      </c>
      <c r="O13" s="29">
        <f t="shared" si="17"/>
        <v>238005.2890566854</v>
      </c>
      <c r="P13" s="29">
        <f t="shared" si="17"/>
        <v>280617.1422344225</v>
      </c>
      <c r="Q13" s="29">
        <f t="shared" si="17"/>
        <v>329893.84512098698</v>
      </c>
      <c r="R13" s="29">
        <f t="shared" si="17"/>
        <v>386796.86347280041</v>
      </c>
      <c r="S13" s="29">
        <f t="shared" si="17"/>
        <v>452405.65536049969</v>
      </c>
      <c r="T13" s="29">
        <f t="shared" si="17"/>
        <v>527926.40946436662</v>
      </c>
      <c r="U13" s="29">
        <f t="shared" si="17"/>
        <v>614699.55899536039</v>
      </c>
      <c r="V13" s="29">
        <f t="shared" si="17"/>
        <v>714205.23196017696</v>
      </c>
      <c r="W13" s="29">
        <f t="shared" si="17"/>
        <v>828065.51175110589</v>
      </c>
    </row>
    <row r="14" spans="1:25" x14ac:dyDescent="0.25">
      <c r="A14" s="30" t="s">
        <v>14</v>
      </c>
      <c r="B14" s="31">
        <f>B13+B8</f>
        <v>7741</v>
      </c>
      <c r="C14" s="31">
        <f t="shared" ref="C14:W14" si="18">C13+C9</f>
        <v>12723</v>
      </c>
      <c r="D14" s="31">
        <f>D13+D9</f>
        <v>16682</v>
      </c>
      <c r="E14" s="31">
        <f t="shared" si="18"/>
        <v>25196.672500000001</v>
      </c>
      <c r="F14" s="31">
        <f t="shared" si="18"/>
        <v>35279.640975000002</v>
      </c>
      <c r="G14" s="31">
        <f t="shared" si="18"/>
        <v>47833.329677250003</v>
      </c>
      <c r="H14" s="31">
        <f>H13+H9</f>
        <v>63885.661877197505</v>
      </c>
      <c r="I14" s="31">
        <f t="shared" si="18"/>
        <v>84442.617059128737</v>
      </c>
      <c r="J14" s="31">
        <f t="shared" si="18"/>
        <v>101802.74047095448</v>
      </c>
      <c r="K14" s="31">
        <f t="shared" si="18"/>
        <v>122012.80856514537</v>
      </c>
      <c r="L14" s="31">
        <f t="shared" si="18"/>
        <v>145698.97027817444</v>
      </c>
      <c r="M14" s="31">
        <f t="shared" si="18"/>
        <v>173045.99313380933</v>
      </c>
      <c r="N14" s="31">
        <f t="shared" si="18"/>
        <v>204787.4663205712</v>
      </c>
      <c r="O14" s="31">
        <f t="shared" si="18"/>
        <v>241587.2890566854</v>
      </c>
      <c r="P14" s="31">
        <f t="shared" si="18"/>
        <v>284199.1422344225</v>
      </c>
      <c r="Q14" s="31">
        <f t="shared" si="18"/>
        <v>333475.84512098698</v>
      </c>
      <c r="R14" s="31">
        <f t="shared" si="18"/>
        <v>390378.86347280041</v>
      </c>
      <c r="S14" s="31">
        <f t="shared" si="18"/>
        <v>455987.65536049969</v>
      </c>
      <c r="T14" s="31">
        <f t="shared" si="18"/>
        <v>531508.40946436662</v>
      </c>
      <c r="U14" s="31">
        <f t="shared" si="18"/>
        <v>618281.55899536039</v>
      </c>
      <c r="V14" s="31">
        <f t="shared" si="18"/>
        <v>717787.23196017696</v>
      </c>
      <c r="W14" s="31">
        <f t="shared" si="18"/>
        <v>831647.51175110589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42FD-902B-4E1D-98A2-B9D84052FCB2}">
  <dimension ref="A1:W26"/>
  <sheetViews>
    <sheetView zoomScaleNormal="100" workbookViewId="0">
      <selection activeCell="H27" sqref="H27"/>
    </sheetView>
  </sheetViews>
  <sheetFormatPr defaultRowHeight="15" x14ac:dyDescent="0.25"/>
  <cols>
    <col min="1" max="1" width="16.5703125" bestFit="1" customWidth="1"/>
    <col min="2" max="2" width="8.7109375" bestFit="1" customWidth="1"/>
    <col min="3" max="6" width="9.85546875" bestFit="1" customWidth="1"/>
    <col min="7" max="11" width="10.85546875" bestFit="1" customWidth="1"/>
    <col min="12" max="23" width="12.42578125" bestFit="1" customWidth="1"/>
  </cols>
  <sheetData>
    <row r="1" spans="1:23" x14ac:dyDescent="0.25">
      <c r="A1" s="1" t="s">
        <v>0</v>
      </c>
      <c r="D1" s="2" t="s">
        <v>1</v>
      </c>
      <c r="E1" s="3">
        <v>0.3</v>
      </c>
      <c r="G1" s="2" t="s">
        <v>3</v>
      </c>
      <c r="H1" s="5">
        <v>2755.28</v>
      </c>
    </row>
    <row r="2" spans="1:23" x14ac:dyDescent="0.25">
      <c r="D2" s="2" t="s">
        <v>2</v>
      </c>
      <c r="E2" s="4">
        <v>300</v>
      </c>
      <c r="G2" s="2" t="s">
        <v>4</v>
      </c>
      <c r="H2" s="4">
        <v>2691</v>
      </c>
    </row>
    <row r="3" spans="1:23" x14ac:dyDescent="0.25">
      <c r="C3" s="10"/>
      <c r="D3" s="10"/>
      <c r="E3" s="11"/>
      <c r="F3" s="10"/>
      <c r="G3" s="10"/>
      <c r="H3" s="11"/>
    </row>
    <row r="4" spans="1:23" x14ac:dyDescent="0.25">
      <c r="A4" s="9" t="s">
        <v>11</v>
      </c>
      <c r="B4" s="18" t="s">
        <v>17</v>
      </c>
      <c r="H4" s="18" t="s">
        <v>23</v>
      </c>
      <c r="Q4" s="18" t="s">
        <v>20</v>
      </c>
    </row>
    <row r="5" spans="1:23" x14ac:dyDescent="0.25">
      <c r="A5" s="7" t="s">
        <v>5</v>
      </c>
      <c r="B5" s="8">
        <v>44256</v>
      </c>
      <c r="C5" s="8">
        <v>44287</v>
      </c>
      <c r="D5" s="8">
        <v>44317</v>
      </c>
      <c r="E5" s="8">
        <v>44348</v>
      </c>
      <c r="F5" s="8">
        <v>44378</v>
      </c>
      <c r="G5" s="8">
        <v>44409</v>
      </c>
      <c r="H5" s="8">
        <v>44440</v>
      </c>
      <c r="I5" s="8">
        <v>44470</v>
      </c>
      <c r="J5" s="8">
        <v>44501</v>
      </c>
      <c r="K5" s="8">
        <v>44531</v>
      </c>
      <c r="L5" s="8">
        <v>44562</v>
      </c>
      <c r="M5" s="8">
        <v>44593</v>
      </c>
      <c r="N5" s="8">
        <v>44621</v>
      </c>
      <c r="O5" s="8">
        <v>44652</v>
      </c>
      <c r="P5" s="8">
        <v>44682</v>
      </c>
      <c r="Q5" s="8">
        <v>44713</v>
      </c>
      <c r="R5" s="8">
        <v>44743</v>
      </c>
      <c r="S5" s="8">
        <v>44774</v>
      </c>
      <c r="T5" s="8">
        <v>44805</v>
      </c>
      <c r="U5" s="8">
        <v>44835</v>
      </c>
      <c r="V5" s="8">
        <v>44866</v>
      </c>
      <c r="W5" s="8">
        <v>44896</v>
      </c>
    </row>
    <row r="6" spans="1:23" x14ac:dyDescent="0.25">
      <c r="A6" t="s">
        <v>7</v>
      </c>
      <c r="B6" s="4">
        <f>$H$2</f>
        <v>2691</v>
      </c>
      <c r="C6" s="4">
        <f t="shared" ref="C6:W6" si="0">2*$H$2</f>
        <v>5382</v>
      </c>
      <c r="D6" s="4">
        <f t="shared" si="0"/>
        <v>5382</v>
      </c>
      <c r="E6" s="4">
        <f t="shared" si="0"/>
        <v>5382</v>
      </c>
      <c r="F6" s="4">
        <f>2*$H$2</f>
        <v>5382</v>
      </c>
      <c r="G6" s="4">
        <f t="shared" si="0"/>
        <v>5382</v>
      </c>
      <c r="H6" s="4">
        <f t="shared" si="0"/>
        <v>5382</v>
      </c>
      <c r="I6" s="4">
        <f t="shared" si="0"/>
        <v>5382</v>
      </c>
      <c r="J6" s="4">
        <f t="shared" si="0"/>
        <v>5382</v>
      </c>
      <c r="K6" s="4">
        <f t="shared" si="0"/>
        <v>5382</v>
      </c>
      <c r="L6" s="4">
        <f t="shared" si="0"/>
        <v>5382</v>
      </c>
      <c r="M6" s="4">
        <f t="shared" si="0"/>
        <v>5382</v>
      </c>
      <c r="N6" s="4">
        <f t="shared" si="0"/>
        <v>5382</v>
      </c>
      <c r="O6" s="4">
        <f t="shared" si="0"/>
        <v>5382</v>
      </c>
      <c r="P6" s="4">
        <f t="shared" si="0"/>
        <v>5382</v>
      </c>
      <c r="Q6" s="4">
        <f t="shared" si="0"/>
        <v>5382</v>
      </c>
      <c r="R6" s="4">
        <f t="shared" si="0"/>
        <v>5382</v>
      </c>
      <c r="S6" s="4">
        <f t="shared" si="0"/>
        <v>5382</v>
      </c>
      <c r="T6" s="4">
        <f t="shared" si="0"/>
        <v>5382</v>
      </c>
      <c r="U6" s="4">
        <f t="shared" si="0"/>
        <v>5382</v>
      </c>
      <c r="V6" s="4">
        <f t="shared" si="0"/>
        <v>5382</v>
      </c>
      <c r="W6" s="4">
        <f t="shared" si="0"/>
        <v>5382</v>
      </c>
    </row>
    <row r="7" spans="1:23" x14ac:dyDescent="0.25">
      <c r="A7" t="s">
        <v>4</v>
      </c>
      <c r="B7" s="4">
        <f>B$6-$E$2</f>
        <v>2391</v>
      </c>
      <c r="C7" s="4">
        <f t="shared" ref="C7:W7" si="1">C$6-$E$2</f>
        <v>5082</v>
      </c>
      <c r="D7" s="4">
        <f t="shared" si="1"/>
        <v>5082</v>
      </c>
      <c r="E7" s="4">
        <f>E$6-$E$2</f>
        <v>5082</v>
      </c>
      <c r="F7" s="4">
        <f>F$6-$E$2</f>
        <v>5082</v>
      </c>
      <c r="G7" s="4">
        <f>G$6-$E$2</f>
        <v>5082</v>
      </c>
      <c r="H7" s="4">
        <f>H$6-$E$2</f>
        <v>5082</v>
      </c>
      <c r="I7" s="4">
        <f>I$6-$E$2</f>
        <v>5082</v>
      </c>
      <c r="J7" s="4">
        <f t="shared" si="1"/>
        <v>5082</v>
      </c>
      <c r="K7" s="4">
        <f t="shared" si="1"/>
        <v>5082</v>
      </c>
      <c r="L7" s="4">
        <f t="shared" ref="L7:U7" si="2">L$6-$E$2</f>
        <v>5082</v>
      </c>
      <c r="M7" s="4">
        <f t="shared" si="2"/>
        <v>5082</v>
      </c>
      <c r="N7" s="4">
        <f t="shared" si="2"/>
        <v>5082</v>
      </c>
      <c r="O7" s="4">
        <f t="shared" si="2"/>
        <v>5082</v>
      </c>
      <c r="P7" s="4">
        <f t="shared" si="2"/>
        <v>5082</v>
      </c>
      <c r="Q7" s="4">
        <f t="shared" si="2"/>
        <v>5082</v>
      </c>
      <c r="R7" s="4">
        <f t="shared" si="2"/>
        <v>5082</v>
      </c>
      <c r="S7" s="4">
        <f t="shared" si="2"/>
        <v>5082</v>
      </c>
      <c r="T7" s="4">
        <f t="shared" si="2"/>
        <v>5082</v>
      </c>
      <c r="U7" s="4">
        <f t="shared" si="2"/>
        <v>5082</v>
      </c>
      <c r="V7" s="4">
        <f t="shared" si="1"/>
        <v>5082</v>
      </c>
      <c r="W7" s="4">
        <f t="shared" si="1"/>
        <v>5082</v>
      </c>
    </row>
    <row r="8" spans="1:23" x14ac:dyDescent="0.25">
      <c r="A8" s="14" t="s">
        <v>8</v>
      </c>
      <c r="B8" s="15">
        <f>SUM($B$7:B$7)</f>
        <v>2391</v>
      </c>
      <c r="C8" s="15">
        <f>SUM($B7:C$7)</f>
        <v>7473</v>
      </c>
      <c r="D8" s="15">
        <f>SUM($B7:D$7)</f>
        <v>12555</v>
      </c>
      <c r="E8" s="15">
        <f>SUM($B7:E$7)</f>
        <v>17637</v>
      </c>
      <c r="F8" s="15">
        <f>SUM($B7:F$7)</f>
        <v>22719</v>
      </c>
      <c r="G8" s="15">
        <f>SUM($B7:G$7)</f>
        <v>27801</v>
      </c>
      <c r="H8" s="15">
        <f>SUM($B7:H$7)</f>
        <v>32883</v>
      </c>
      <c r="I8" s="15">
        <f>SUM($B7:I$7)</f>
        <v>37965</v>
      </c>
      <c r="J8" s="15">
        <f>SUM($B7:J$7)</f>
        <v>43047</v>
      </c>
      <c r="K8" s="15">
        <f>SUM($B7:K$7)</f>
        <v>48129</v>
      </c>
      <c r="L8" s="15">
        <f>SUM($B7:L$7)</f>
        <v>53211</v>
      </c>
      <c r="M8" s="15">
        <f>SUM($B7:M$7)</f>
        <v>58293</v>
      </c>
      <c r="N8" s="15">
        <f>SUM($B7:N$7)</f>
        <v>63375</v>
      </c>
      <c r="O8" s="15">
        <f>SUM($B7:O$7)</f>
        <v>68457</v>
      </c>
      <c r="P8" s="15">
        <f>SUM($B7:P$7)</f>
        <v>73539</v>
      </c>
      <c r="Q8" s="15">
        <f>SUM($B7:Q$7)</f>
        <v>78621</v>
      </c>
      <c r="R8" s="15">
        <f>SUM($B7:R$7)</f>
        <v>83703</v>
      </c>
      <c r="S8" s="15">
        <f>SUM($B7:S$7)</f>
        <v>88785</v>
      </c>
      <c r="T8" s="15">
        <f>SUM($B7:T$7)</f>
        <v>93867</v>
      </c>
      <c r="U8" s="15">
        <f>SUM($B7:U$7)</f>
        <v>98949</v>
      </c>
      <c r="V8" s="15">
        <f>SUM($B7:V$7)</f>
        <v>104031</v>
      </c>
      <c r="W8" s="15">
        <f>SUM($B7:W$7)</f>
        <v>109113</v>
      </c>
    </row>
    <row r="9" spans="1:23" x14ac:dyDescent="0.25">
      <c r="A9" t="s">
        <v>12</v>
      </c>
      <c r="B9" s="4">
        <f>SUM($B$7:B$7)</f>
        <v>2391</v>
      </c>
      <c r="C9" s="4">
        <f>C7</f>
        <v>5082</v>
      </c>
      <c r="D9" s="4">
        <f t="shared" ref="D9:E9" si="3">D7</f>
        <v>5082</v>
      </c>
      <c r="E9" s="4">
        <f t="shared" si="3"/>
        <v>5082</v>
      </c>
      <c r="F9" s="4">
        <f>F7-1500</f>
        <v>3582</v>
      </c>
      <c r="G9" s="4">
        <f t="shared" ref="G9:W9" si="4">G7-1500</f>
        <v>3582</v>
      </c>
      <c r="H9" s="4">
        <f t="shared" si="4"/>
        <v>3582</v>
      </c>
      <c r="I9" s="4">
        <f t="shared" si="4"/>
        <v>3582</v>
      </c>
      <c r="J9" s="4">
        <f t="shared" si="4"/>
        <v>3582</v>
      </c>
      <c r="K9" s="4">
        <f t="shared" si="4"/>
        <v>3582</v>
      </c>
      <c r="L9" s="4">
        <f t="shared" si="4"/>
        <v>3582</v>
      </c>
      <c r="M9" s="4">
        <f t="shared" si="4"/>
        <v>3582</v>
      </c>
      <c r="N9" s="4">
        <f t="shared" si="4"/>
        <v>3582</v>
      </c>
      <c r="O9" s="4">
        <f t="shared" si="4"/>
        <v>3582</v>
      </c>
      <c r="P9" s="4">
        <f t="shared" si="4"/>
        <v>3582</v>
      </c>
      <c r="Q9" s="4">
        <f t="shared" si="4"/>
        <v>3582</v>
      </c>
      <c r="R9" s="4">
        <f t="shared" si="4"/>
        <v>3582</v>
      </c>
      <c r="S9" s="4">
        <f t="shared" si="4"/>
        <v>3582</v>
      </c>
      <c r="T9" s="4">
        <f t="shared" si="4"/>
        <v>3582</v>
      </c>
      <c r="U9" s="4">
        <f t="shared" si="4"/>
        <v>3582</v>
      </c>
      <c r="V9" s="4">
        <f t="shared" si="4"/>
        <v>3582</v>
      </c>
      <c r="W9" s="4">
        <f t="shared" si="4"/>
        <v>3582</v>
      </c>
    </row>
    <row r="10" spans="1:23" x14ac:dyDescent="0.25">
      <c r="A10" s="14" t="s">
        <v>13</v>
      </c>
      <c r="B10" s="15">
        <f>B8</f>
        <v>2391</v>
      </c>
      <c r="C10" s="15">
        <f>SUM($B$9:C$9)</f>
        <v>7473</v>
      </c>
      <c r="D10" s="15">
        <f>SUM($B$9:D$9)</f>
        <v>12555</v>
      </c>
      <c r="E10" s="15">
        <f>SUM($B$9:E$9)</f>
        <v>17637</v>
      </c>
      <c r="F10" s="15">
        <f>SUM($B$9:F$9)</f>
        <v>21219</v>
      </c>
      <c r="G10" s="15">
        <f>SUM($B$9:G$9)</f>
        <v>24801</v>
      </c>
      <c r="H10" s="15">
        <f>SUM($B$9:H$9)</f>
        <v>28383</v>
      </c>
      <c r="I10" s="15">
        <f>SUM($B$9:I$9)</f>
        <v>31965</v>
      </c>
      <c r="J10" s="15">
        <f>SUM($B$9:J$9)</f>
        <v>35547</v>
      </c>
      <c r="K10" s="15">
        <f>SUM($B$9:K$9)</f>
        <v>39129</v>
      </c>
      <c r="L10" s="15">
        <f>SUM($B$9:L$9)</f>
        <v>42711</v>
      </c>
      <c r="M10" s="15">
        <f>SUM($B$9:M$9)</f>
        <v>46293</v>
      </c>
      <c r="N10" s="15">
        <f>SUM($B$9:N$9)</f>
        <v>49875</v>
      </c>
      <c r="O10" s="15">
        <f>SUM($B$9:O$9)</f>
        <v>53457</v>
      </c>
      <c r="P10" s="15">
        <f>SUM($B$9:P$9)</f>
        <v>57039</v>
      </c>
      <c r="Q10" s="15">
        <f>SUM($B$9:Q$9)</f>
        <v>60621</v>
      </c>
      <c r="R10" s="15">
        <f>SUM($B$9:R$9)</f>
        <v>64203</v>
      </c>
      <c r="S10" s="15">
        <f>SUM($B$9:S$9)</f>
        <v>67785</v>
      </c>
      <c r="T10" s="15">
        <f>SUM($B$9:T$9)</f>
        <v>71367</v>
      </c>
      <c r="U10" s="15">
        <f>SUM($B$9:U$9)</f>
        <v>74949</v>
      </c>
      <c r="V10" s="15">
        <f>SUM($B$9:V$9)</f>
        <v>78531</v>
      </c>
      <c r="W10" s="15">
        <f>SUM($B$9:W$9)</f>
        <v>82113</v>
      </c>
    </row>
    <row r="11" spans="1:23" x14ac:dyDescent="0.25">
      <c r="A11" t="s">
        <v>10</v>
      </c>
      <c r="C11" s="11">
        <v>100</v>
      </c>
      <c r="D11" s="11">
        <v>100</v>
      </c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100</v>
      </c>
      <c r="L11" s="11">
        <v>100</v>
      </c>
      <c r="M11" s="11">
        <v>100</v>
      </c>
      <c r="N11" s="11">
        <v>100</v>
      </c>
      <c r="O11" s="11">
        <v>100</v>
      </c>
      <c r="P11" s="11">
        <v>100</v>
      </c>
      <c r="Q11" s="11">
        <v>100</v>
      </c>
      <c r="R11" s="11">
        <v>100</v>
      </c>
      <c r="S11" s="11">
        <v>100</v>
      </c>
      <c r="T11" s="11">
        <v>100</v>
      </c>
      <c r="U11" s="11">
        <v>100</v>
      </c>
      <c r="V11" s="11">
        <v>100</v>
      </c>
      <c r="W11" s="11">
        <v>100</v>
      </c>
    </row>
    <row r="12" spans="1:23" x14ac:dyDescent="0.25">
      <c r="A12" t="s">
        <v>6</v>
      </c>
      <c r="B12">
        <v>5350</v>
      </c>
      <c r="C12" s="6">
        <f t="shared" ref="C12:T12" si="5">B14-C11</f>
        <v>47766</v>
      </c>
      <c r="D12" s="6">
        <f t="shared" si="5"/>
        <v>55136.3</v>
      </c>
      <c r="E12" s="6">
        <f t="shared" si="5"/>
        <v>62875.115000000005</v>
      </c>
      <c r="F12" s="6">
        <f t="shared" si="5"/>
        <v>71000.870750000002</v>
      </c>
      <c r="G12" s="6">
        <f t="shared" si="5"/>
        <v>78032.914287500011</v>
      </c>
      <c r="H12" s="6">
        <f>G14-H11</f>
        <v>85416.560001875012</v>
      </c>
      <c r="I12" s="6">
        <f t="shared" si="5"/>
        <v>430564.80000937509</v>
      </c>
      <c r="J12" s="6">
        <f t="shared" si="5"/>
        <v>455575.04000984388</v>
      </c>
      <c r="K12" s="6">
        <f t="shared" si="5"/>
        <v>481835.79201033612</v>
      </c>
      <c r="L12" s="6">
        <f t="shared" si="5"/>
        <v>509409.58161085297</v>
      </c>
      <c r="M12" s="6">
        <f t="shared" si="5"/>
        <v>538362.06069139566</v>
      </c>
      <c r="N12" s="6">
        <f t="shared" si="5"/>
        <v>568762.16372596542</v>
      </c>
      <c r="O12" s="6">
        <f t="shared" si="5"/>
        <v>600682.27191226371</v>
      </c>
      <c r="P12" s="6">
        <f t="shared" si="5"/>
        <v>634198.38550787687</v>
      </c>
      <c r="Q12" s="6">
        <f t="shared" si="5"/>
        <v>669390.30478327069</v>
      </c>
      <c r="R12" s="6">
        <f t="shared" si="5"/>
        <v>6027994.7430494362</v>
      </c>
      <c r="S12" s="6">
        <f t="shared" si="5"/>
        <v>6332876.4802019084</v>
      </c>
      <c r="T12" s="6">
        <f t="shared" si="5"/>
        <v>6653002.3042120039</v>
      </c>
      <c r="U12" s="6">
        <f t="shared" ref="U12" si="6">T14-U11</f>
        <v>6989134.4194226041</v>
      </c>
      <c r="V12" s="6">
        <f t="shared" ref="V12" si="7">U14-V11</f>
        <v>7342073.1403937349</v>
      </c>
      <c r="W12" s="6">
        <f t="shared" ref="W12" si="8">V14-W11</f>
        <v>7712658.7974134218</v>
      </c>
    </row>
    <row r="13" spans="1:23" x14ac:dyDescent="0.25">
      <c r="A13" t="s">
        <v>9</v>
      </c>
      <c r="B13">
        <f>B12*8.5</f>
        <v>45475</v>
      </c>
      <c r="C13" s="6">
        <f>C12*1.05</f>
        <v>50154.3</v>
      </c>
      <c r="D13" s="6">
        <f t="shared" ref="D13:G13" si="9">D12*1.05</f>
        <v>57893.115000000005</v>
      </c>
      <c r="E13" s="6">
        <f t="shared" si="9"/>
        <v>66018.870750000002</v>
      </c>
      <c r="F13" s="6">
        <f t="shared" si="9"/>
        <v>74550.914287500011</v>
      </c>
      <c r="G13" s="6">
        <f t="shared" si="9"/>
        <v>81934.560001875012</v>
      </c>
      <c r="H13" s="6">
        <f>H12*5</f>
        <v>427082.80000937509</v>
      </c>
      <c r="I13" s="6">
        <f>I12*1.05</f>
        <v>452093.04000984388</v>
      </c>
      <c r="J13" s="6">
        <f t="shared" ref="J13:P13" si="10">J12*1.05</f>
        <v>478353.79201033612</v>
      </c>
      <c r="K13" s="6">
        <f t="shared" si="10"/>
        <v>505927.58161085297</v>
      </c>
      <c r="L13" s="6">
        <f t="shared" si="10"/>
        <v>534880.06069139566</v>
      </c>
      <c r="M13" s="6">
        <f t="shared" si="10"/>
        <v>565280.16372596542</v>
      </c>
      <c r="N13" s="6">
        <f t="shared" si="10"/>
        <v>597200.27191226371</v>
      </c>
      <c r="O13" s="6">
        <f t="shared" si="10"/>
        <v>630716.38550787687</v>
      </c>
      <c r="P13" s="6">
        <f t="shared" si="10"/>
        <v>665908.30478327069</v>
      </c>
      <c r="Q13" s="6">
        <f>Q12*9</f>
        <v>6024512.7430494362</v>
      </c>
      <c r="R13" s="6">
        <f>R12*1.05</f>
        <v>6329394.4802019084</v>
      </c>
      <c r="S13" s="6">
        <f t="shared" ref="S13:W13" si="11">S12*1.05</f>
        <v>6649520.3042120039</v>
      </c>
      <c r="T13" s="6">
        <f t="shared" si="11"/>
        <v>6985652.4194226041</v>
      </c>
      <c r="U13" s="6">
        <f t="shared" si="11"/>
        <v>7338591.1403937349</v>
      </c>
      <c r="V13" s="6">
        <f t="shared" si="11"/>
        <v>7709176.7974134218</v>
      </c>
      <c r="W13" s="6">
        <f t="shared" si="11"/>
        <v>8098291.7372840932</v>
      </c>
    </row>
    <row r="14" spans="1:23" x14ac:dyDescent="0.25">
      <c r="A14" s="13" t="s">
        <v>14</v>
      </c>
      <c r="B14" s="12">
        <f>B13+B8</f>
        <v>47866</v>
      </c>
      <c r="C14" s="12">
        <f t="shared" ref="C14:T14" si="12">C13+C9</f>
        <v>55236.3</v>
      </c>
      <c r="D14" s="12">
        <f t="shared" si="12"/>
        <v>62975.115000000005</v>
      </c>
      <c r="E14" s="12">
        <f t="shared" si="12"/>
        <v>71100.870750000002</v>
      </c>
      <c r="F14" s="12">
        <f t="shared" si="12"/>
        <v>78132.914287500011</v>
      </c>
      <c r="G14" s="12">
        <f t="shared" si="12"/>
        <v>85516.560001875012</v>
      </c>
      <c r="H14" s="12">
        <f t="shared" si="12"/>
        <v>430664.80000937509</v>
      </c>
      <c r="I14" s="12">
        <f t="shared" si="12"/>
        <v>455675.04000984388</v>
      </c>
      <c r="J14" s="12">
        <f t="shared" si="12"/>
        <v>481935.79201033612</v>
      </c>
      <c r="K14" s="12">
        <f t="shared" si="12"/>
        <v>509509.58161085297</v>
      </c>
      <c r="L14" s="12">
        <f t="shared" si="12"/>
        <v>538462.06069139566</v>
      </c>
      <c r="M14" s="12">
        <f t="shared" si="12"/>
        <v>568862.16372596542</v>
      </c>
      <c r="N14" s="12">
        <f t="shared" si="12"/>
        <v>600782.27191226371</v>
      </c>
      <c r="O14" s="12">
        <f t="shared" si="12"/>
        <v>634298.38550787687</v>
      </c>
      <c r="P14" s="12">
        <f t="shared" si="12"/>
        <v>669490.30478327069</v>
      </c>
      <c r="Q14" s="12">
        <f t="shared" si="12"/>
        <v>6028094.7430494362</v>
      </c>
      <c r="R14" s="12">
        <f t="shared" si="12"/>
        <v>6332976.4802019084</v>
      </c>
      <c r="S14" s="12">
        <f t="shared" si="12"/>
        <v>6653102.3042120039</v>
      </c>
      <c r="T14" s="12">
        <f t="shared" si="12"/>
        <v>6989234.4194226041</v>
      </c>
      <c r="U14" s="12">
        <f t="shared" ref="U14" si="13">U13+U9</f>
        <v>7342173.1403937349</v>
      </c>
      <c r="V14" s="12">
        <f t="shared" ref="V14" si="14">V13+V9</f>
        <v>7712758.7974134218</v>
      </c>
      <c r="W14" s="12">
        <f t="shared" ref="W14" si="15">W13+W9</f>
        <v>8101873.7372840932</v>
      </c>
    </row>
    <row r="16" spans="1:23" x14ac:dyDescent="0.25">
      <c r="A16" s="9" t="s">
        <v>24</v>
      </c>
      <c r="B16" s="18" t="s">
        <v>17</v>
      </c>
      <c r="H16" s="18" t="s">
        <v>23</v>
      </c>
      <c r="Q16" s="18" t="s">
        <v>20</v>
      </c>
    </row>
    <row r="17" spans="1:23" x14ac:dyDescent="0.25">
      <c r="A17" s="7" t="s">
        <v>5</v>
      </c>
      <c r="B17" s="8">
        <v>44256</v>
      </c>
      <c r="C17" s="8">
        <v>44287</v>
      </c>
      <c r="D17" s="8">
        <v>44317</v>
      </c>
      <c r="E17" s="8">
        <v>44348</v>
      </c>
      <c r="F17" s="8">
        <v>44378</v>
      </c>
      <c r="G17" s="8">
        <v>44409</v>
      </c>
      <c r="H17" s="8">
        <v>44440</v>
      </c>
      <c r="I17" s="8">
        <v>44470</v>
      </c>
      <c r="J17" s="8">
        <v>44501</v>
      </c>
      <c r="K17" s="8">
        <v>44531</v>
      </c>
      <c r="L17" s="8">
        <v>44562</v>
      </c>
      <c r="M17" s="8">
        <v>44593</v>
      </c>
      <c r="N17" s="8">
        <v>44621</v>
      </c>
      <c r="O17" s="8">
        <v>44652</v>
      </c>
      <c r="P17" s="8">
        <v>44682</v>
      </c>
      <c r="Q17" s="8">
        <v>44713</v>
      </c>
      <c r="R17" s="8">
        <v>44743</v>
      </c>
      <c r="S17" s="8">
        <v>44774</v>
      </c>
      <c r="T17" s="8">
        <v>44805</v>
      </c>
      <c r="U17" s="8">
        <v>44835</v>
      </c>
      <c r="V17" s="8">
        <v>44866</v>
      </c>
      <c r="W17" s="8">
        <v>44896</v>
      </c>
    </row>
    <row r="18" spans="1:23" x14ac:dyDescent="0.25">
      <c r="A18" t="s">
        <v>7</v>
      </c>
      <c r="B18" s="4">
        <f>$H$2</f>
        <v>2691</v>
      </c>
      <c r="C18" s="4">
        <f t="shared" ref="C18:W18" si="16">2*$H$2</f>
        <v>5382</v>
      </c>
      <c r="D18" s="4">
        <f t="shared" si="16"/>
        <v>5382</v>
      </c>
      <c r="E18" s="4">
        <f t="shared" si="16"/>
        <v>5382</v>
      </c>
      <c r="F18" s="4">
        <f>2*$H$2</f>
        <v>5382</v>
      </c>
      <c r="G18" s="4">
        <f t="shared" si="16"/>
        <v>5382</v>
      </c>
      <c r="H18" s="4">
        <f t="shared" si="16"/>
        <v>5382</v>
      </c>
      <c r="I18" s="4">
        <f t="shared" si="16"/>
        <v>5382</v>
      </c>
      <c r="J18" s="4">
        <f t="shared" si="16"/>
        <v>5382</v>
      </c>
      <c r="K18" s="4">
        <f t="shared" si="16"/>
        <v>5382</v>
      </c>
      <c r="L18" s="4">
        <f t="shared" si="16"/>
        <v>5382</v>
      </c>
      <c r="M18" s="4">
        <f t="shared" si="16"/>
        <v>5382</v>
      </c>
      <c r="N18" s="4">
        <f t="shared" si="16"/>
        <v>5382</v>
      </c>
      <c r="O18" s="4">
        <f t="shared" si="16"/>
        <v>5382</v>
      </c>
      <c r="P18" s="4">
        <f t="shared" si="16"/>
        <v>5382</v>
      </c>
      <c r="Q18" s="4">
        <f t="shared" si="16"/>
        <v>5382</v>
      </c>
      <c r="R18" s="4">
        <f t="shared" si="16"/>
        <v>5382</v>
      </c>
      <c r="S18" s="4">
        <f t="shared" si="16"/>
        <v>5382</v>
      </c>
      <c r="T18" s="4">
        <f t="shared" si="16"/>
        <v>5382</v>
      </c>
      <c r="U18" s="4">
        <f t="shared" si="16"/>
        <v>5382</v>
      </c>
      <c r="V18" s="4">
        <f t="shared" si="16"/>
        <v>5382</v>
      </c>
      <c r="W18" s="4">
        <f t="shared" si="16"/>
        <v>5382</v>
      </c>
    </row>
    <row r="19" spans="1:23" x14ac:dyDescent="0.25">
      <c r="A19" t="s">
        <v>4</v>
      </c>
      <c r="B19" s="4">
        <f>B$6-$E$2</f>
        <v>2391</v>
      </c>
      <c r="C19" s="4">
        <f t="shared" ref="C19:W19" si="17">C$6-$E$2</f>
        <v>5082</v>
      </c>
      <c r="D19" s="4">
        <f t="shared" si="17"/>
        <v>5082</v>
      </c>
      <c r="E19" s="4">
        <f>E$6-$E$2</f>
        <v>5082</v>
      </c>
      <c r="F19" s="4">
        <f>F$6-$E$2</f>
        <v>5082</v>
      </c>
      <c r="G19" s="4">
        <f>G$6-$E$2</f>
        <v>5082</v>
      </c>
      <c r="H19" s="4">
        <f>H$6-$E$2</f>
        <v>5082</v>
      </c>
      <c r="I19" s="4">
        <f>I$6-$E$2</f>
        <v>5082</v>
      </c>
      <c r="J19" s="4">
        <f t="shared" si="17"/>
        <v>5082</v>
      </c>
      <c r="K19" s="4">
        <f t="shared" si="17"/>
        <v>5082</v>
      </c>
      <c r="L19" s="4">
        <f t="shared" si="17"/>
        <v>5082</v>
      </c>
      <c r="M19" s="4">
        <f t="shared" si="17"/>
        <v>5082</v>
      </c>
      <c r="N19" s="4">
        <f t="shared" si="17"/>
        <v>5082</v>
      </c>
      <c r="O19" s="4">
        <f t="shared" si="17"/>
        <v>5082</v>
      </c>
      <c r="P19" s="4">
        <f t="shared" si="17"/>
        <v>5082</v>
      </c>
      <c r="Q19" s="4">
        <f t="shared" si="17"/>
        <v>5082</v>
      </c>
      <c r="R19" s="4">
        <f t="shared" si="17"/>
        <v>5082</v>
      </c>
      <c r="S19" s="4">
        <f t="shared" si="17"/>
        <v>5082</v>
      </c>
      <c r="T19" s="4">
        <f t="shared" si="17"/>
        <v>5082</v>
      </c>
      <c r="U19" s="4">
        <f t="shared" si="17"/>
        <v>5082</v>
      </c>
      <c r="V19" s="4">
        <f t="shared" si="17"/>
        <v>5082</v>
      </c>
      <c r="W19" s="4">
        <f t="shared" si="17"/>
        <v>5082</v>
      </c>
    </row>
    <row r="20" spans="1:23" x14ac:dyDescent="0.25">
      <c r="A20" s="14" t="s">
        <v>8</v>
      </c>
      <c r="B20" s="15">
        <f>SUM($B$7:B$7)</f>
        <v>2391</v>
      </c>
      <c r="C20" s="15">
        <f>SUM($B$7:C$7)</f>
        <v>7473</v>
      </c>
      <c r="D20" s="15">
        <f>SUM($B$7:D$7)</f>
        <v>12555</v>
      </c>
      <c r="E20" s="15">
        <f>SUM($B$7:E$7)</f>
        <v>17637</v>
      </c>
      <c r="F20" s="15">
        <f>SUM($B$7:F$7)</f>
        <v>22719</v>
      </c>
      <c r="G20" s="15">
        <f>SUM($B$7:G$7)</f>
        <v>27801</v>
      </c>
      <c r="H20" s="15">
        <f>SUM($B$7:H$7)</f>
        <v>32883</v>
      </c>
      <c r="I20" s="15">
        <f>SUM($B$7:I$7)</f>
        <v>37965</v>
      </c>
      <c r="J20" s="15">
        <f>SUM($B$7:J$7)</f>
        <v>43047</v>
      </c>
      <c r="K20" s="15">
        <f>SUM($B$7:K$7)</f>
        <v>48129</v>
      </c>
      <c r="L20" s="15">
        <f>SUM($B$7:L$7)</f>
        <v>53211</v>
      </c>
      <c r="M20" s="15">
        <f>SUM($B$7:M$7)</f>
        <v>58293</v>
      </c>
      <c r="N20" s="15">
        <f>SUM($B$7:N$7)</f>
        <v>63375</v>
      </c>
      <c r="O20" s="15">
        <f>SUM($B$7:O$7)</f>
        <v>68457</v>
      </c>
      <c r="P20" s="15">
        <f>SUM($B$7:P$7)</f>
        <v>73539</v>
      </c>
      <c r="Q20" s="15">
        <f>SUM($B$7:Q$7)</f>
        <v>78621</v>
      </c>
      <c r="R20" s="15">
        <f>SUM($B$7:R$7)</f>
        <v>83703</v>
      </c>
      <c r="S20" s="15">
        <f>SUM($B$7:S$7)</f>
        <v>88785</v>
      </c>
      <c r="T20" s="15">
        <f>SUM($B$7:T$7)</f>
        <v>93867</v>
      </c>
      <c r="U20" s="15">
        <f>SUM($B$7:U$7)</f>
        <v>98949</v>
      </c>
      <c r="V20" s="15">
        <f>SUM($B$7:V$7)</f>
        <v>104031</v>
      </c>
      <c r="W20" s="15">
        <f>SUM($B$7:W$7)</f>
        <v>109113</v>
      </c>
    </row>
    <row r="21" spans="1:23" x14ac:dyDescent="0.25">
      <c r="A21" t="s">
        <v>12</v>
      </c>
      <c r="B21" s="4">
        <f>SUM($B$7:B$7)</f>
        <v>2391</v>
      </c>
      <c r="C21" s="4">
        <f>C19</f>
        <v>5082</v>
      </c>
      <c r="D21" s="4">
        <f t="shared" ref="D21:E21" si="18">D19</f>
        <v>5082</v>
      </c>
      <c r="E21" s="4">
        <f t="shared" si="18"/>
        <v>5082</v>
      </c>
      <c r="F21" s="4">
        <f>F19-1500</f>
        <v>3582</v>
      </c>
      <c r="G21" s="4">
        <f t="shared" ref="G21:W21" si="19">G19-1500</f>
        <v>3582</v>
      </c>
      <c r="H21" s="4">
        <f t="shared" si="19"/>
        <v>3582</v>
      </c>
      <c r="I21" s="4">
        <f t="shared" si="19"/>
        <v>3582</v>
      </c>
      <c r="J21" s="4">
        <f t="shared" si="19"/>
        <v>3582</v>
      </c>
      <c r="K21" s="4">
        <f t="shared" si="19"/>
        <v>3582</v>
      </c>
      <c r="L21" s="4">
        <f t="shared" si="19"/>
        <v>3582</v>
      </c>
      <c r="M21" s="4">
        <f t="shared" si="19"/>
        <v>3582</v>
      </c>
      <c r="N21" s="4">
        <f t="shared" si="19"/>
        <v>3582</v>
      </c>
      <c r="O21" s="4">
        <f t="shared" si="19"/>
        <v>3582</v>
      </c>
      <c r="P21" s="4">
        <f t="shared" si="19"/>
        <v>3582</v>
      </c>
      <c r="Q21" s="4">
        <f t="shared" si="19"/>
        <v>3582</v>
      </c>
      <c r="R21" s="4">
        <f t="shared" si="19"/>
        <v>3582</v>
      </c>
      <c r="S21" s="4">
        <f t="shared" si="19"/>
        <v>3582</v>
      </c>
      <c r="T21" s="4">
        <f t="shared" si="19"/>
        <v>3582</v>
      </c>
      <c r="U21" s="4">
        <f t="shared" si="19"/>
        <v>3582</v>
      </c>
      <c r="V21" s="4">
        <f t="shared" si="19"/>
        <v>3582</v>
      </c>
      <c r="W21" s="4">
        <f t="shared" si="19"/>
        <v>3582</v>
      </c>
    </row>
    <row r="22" spans="1:23" x14ac:dyDescent="0.25">
      <c r="A22" s="14" t="s">
        <v>13</v>
      </c>
      <c r="B22" s="15">
        <f>B20</f>
        <v>2391</v>
      </c>
      <c r="C22" s="15">
        <f>SUM($B$9:C$9)</f>
        <v>7473</v>
      </c>
      <c r="D22" s="15">
        <f>SUM($B$9:D$9)</f>
        <v>12555</v>
      </c>
      <c r="E22" s="15">
        <f>SUM($B$9:E$9)</f>
        <v>17637</v>
      </c>
      <c r="F22" s="15">
        <f>SUM($B$9:F$9)</f>
        <v>21219</v>
      </c>
      <c r="G22" s="15">
        <f>SUM($B$9:G$9)</f>
        <v>24801</v>
      </c>
      <c r="H22" s="15">
        <f>SUM($B$9:H$9)</f>
        <v>28383</v>
      </c>
      <c r="I22" s="15">
        <f>SUM($B$9:I$9)</f>
        <v>31965</v>
      </c>
      <c r="J22" s="15">
        <f>SUM($B$9:J$9)</f>
        <v>35547</v>
      </c>
      <c r="K22" s="15">
        <f>SUM($B$9:K$9)</f>
        <v>39129</v>
      </c>
      <c r="L22" s="15">
        <f>SUM($B$9:L$9)</f>
        <v>42711</v>
      </c>
      <c r="M22" s="15">
        <f>SUM($B$9:M$9)</f>
        <v>46293</v>
      </c>
      <c r="N22" s="15">
        <f>SUM($B$9:N$9)</f>
        <v>49875</v>
      </c>
      <c r="O22" s="15">
        <f>SUM($B$9:O$9)</f>
        <v>53457</v>
      </c>
      <c r="P22" s="15">
        <f>SUM($B$9:P$9)</f>
        <v>57039</v>
      </c>
      <c r="Q22" s="15">
        <f>SUM($B$9:Q$9)</f>
        <v>60621</v>
      </c>
      <c r="R22" s="15">
        <f>SUM($B$9:R$9)</f>
        <v>64203</v>
      </c>
      <c r="S22" s="15">
        <f>SUM($B$9:S$9)</f>
        <v>67785</v>
      </c>
      <c r="T22" s="15">
        <f>SUM($B$9:T$9)</f>
        <v>71367</v>
      </c>
      <c r="U22" s="15">
        <f>SUM($B$9:U$9)</f>
        <v>74949</v>
      </c>
      <c r="V22" s="15">
        <f>SUM($B$9:V$9)</f>
        <v>78531</v>
      </c>
      <c r="W22" s="15">
        <f>SUM($B$9:W$9)</f>
        <v>82113</v>
      </c>
    </row>
    <row r="23" spans="1:23" x14ac:dyDescent="0.25">
      <c r="A23" t="s">
        <v>10</v>
      </c>
      <c r="C23" s="11">
        <v>100</v>
      </c>
      <c r="D23" s="11">
        <v>100</v>
      </c>
      <c r="E23" s="11">
        <v>100</v>
      </c>
      <c r="F23" s="11">
        <v>100</v>
      </c>
      <c r="G23" s="11">
        <v>100</v>
      </c>
      <c r="H23" s="11">
        <v>100</v>
      </c>
      <c r="I23" s="11">
        <v>100</v>
      </c>
      <c r="J23" s="11">
        <v>100</v>
      </c>
      <c r="K23" s="11">
        <v>100</v>
      </c>
      <c r="L23" s="11">
        <v>100</v>
      </c>
      <c r="M23" s="11">
        <v>100</v>
      </c>
      <c r="N23" s="11">
        <v>100</v>
      </c>
      <c r="O23" s="11">
        <v>100</v>
      </c>
      <c r="P23" s="11">
        <v>100</v>
      </c>
      <c r="Q23" s="11">
        <v>100</v>
      </c>
      <c r="R23" s="11">
        <v>100</v>
      </c>
      <c r="S23" s="11">
        <v>100</v>
      </c>
      <c r="T23" s="11">
        <v>100</v>
      </c>
      <c r="U23" s="11">
        <v>100</v>
      </c>
      <c r="V23" s="11">
        <v>100</v>
      </c>
      <c r="W23" s="11">
        <v>100</v>
      </c>
    </row>
    <row r="24" spans="1:23" x14ac:dyDescent="0.25">
      <c r="A24" t="s">
        <v>6</v>
      </c>
      <c r="B24" s="4">
        <f>5350</f>
        <v>5350</v>
      </c>
      <c r="C24" s="6">
        <f>B26-C23</f>
        <v>45075</v>
      </c>
      <c r="D24" s="6">
        <f t="shared" ref="D24" si="20">C26-D23</f>
        <v>52310.75</v>
      </c>
      <c r="E24" s="6">
        <f t="shared" ref="E24" si="21">D26-E23</f>
        <v>59908.287500000006</v>
      </c>
      <c r="F24" s="6">
        <f t="shared" ref="F24" si="22">E26-F23</f>
        <v>67885.701874999999</v>
      </c>
      <c r="G24" s="6">
        <f t="shared" ref="G24" si="23">F26-G23</f>
        <v>74761.986968750003</v>
      </c>
      <c r="H24" s="6">
        <f>G26-H23</f>
        <v>81982.08631718751</v>
      </c>
      <c r="I24" s="6">
        <f t="shared" ref="I24" si="24">H26-I23</f>
        <v>413392.43158593756</v>
      </c>
      <c r="J24" s="6">
        <f t="shared" ref="J24" si="25">I26-J23</f>
        <v>437544.05316523445</v>
      </c>
      <c r="K24" s="6">
        <f t="shared" ref="K24" si="26">J26-K23</f>
        <v>462903.25582349621</v>
      </c>
      <c r="L24" s="6">
        <f t="shared" ref="L24" si="27">K26-L23</f>
        <v>489530.41861467104</v>
      </c>
      <c r="M24" s="6">
        <f t="shared" ref="M24" si="28">L26-M23</f>
        <v>517488.93954540463</v>
      </c>
      <c r="N24" s="6">
        <f t="shared" ref="N24" si="29">M26-N23</f>
        <v>546845.38652267493</v>
      </c>
      <c r="O24" s="6">
        <f t="shared" ref="O24" si="30">N26-O23</f>
        <v>577669.6558488087</v>
      </c>
      <c r="P24" s="6">
        <f t="shared" ref="P24" si="31">O26-P23</f>
        <v>610035.13864124916</v>
      </c>
      <c r="Q24" s="6">
        <f t="shared" ref="Q24" si="32">P26-Q23</f>
        <v>644018.8955733116</v>
      </c>
      <c r="R24" s="6">
        <f t="shared" ref="R24" si="33">Q26-R23</f>
        <v>5799652.0601598043</v>
      </c>
      <c r="S24" s="6">
        <f t="shared" ref="S24" si="34">R26-S23</f>
        <v>6093116.6631677952</v>
      </c>
      <c r="T24" s="6">
        <f t="shared" ref="T24" si="35">S26-T23</f>
        <v>6401254.4963261848</v>
      </c>
      <c r="U24" s="6">
        <f t="shared" ref="U24" si="36">T26-U23</f>
        <v>6724799.2211424941</v>
      </c>
      <c r="V24" s="6">
        <f t="shared" ref="V24" si="37">U26-V23</f>
        <v>7064521.1821996188</v>
      </c>
      <c r="W24" s="6">
        <f t="shared" ref="W24" si="38">V26-W23</f>
        <v>7421229.2413096</v>
      </c>
    </row>
    <row r="25" spans="1:23" x14ac:dyDescent="0.25">
      <c r="A25" t="s">
        <v>9</v>
      </c>
      <c r="B25" s="4">
        <f>B24*8.5</f>
        <v>45475</v>
      </c>
      <c r="C25" s="6">
        <f>C24*1.05</f>
        <v>47328.75</v>
      </c>
      <c r="D25" s="6">
        <f t="shared" ref="D25:G25" si="39">D24*1.05</f>
        <v>54926.287500000006</v>
      </c>
      <c r="E25" s="6">
        <f t="shared" si="39"/>
        <v>62903.701875000006</v>
      </c>
      <c r="F25" s="6">
        <f t="shared" si="39"/>
        <v>71279.986968750003</v>
      </c>
      <c r="G25" s="6">
        <f t="shared" si="39"/>
        <v>78500.08631718751</v>
      </c>
      <c r="H25" s="6">
        <f>H24*5</f>
        <v>409910.43158593756</v>
      </c>
      <c r="I25" s="6">
        <f>I24*1.05</f>
        <v>434062.05316523445</v>
      </c>
      <c r="J25" s="6">
        <f t="shared" ref="J25:P25" si="40">J24*1.05</f>
        <v>459421.25582349621</v>
      </c>
      <c r="K25" s="6">
        <f t="shared" si="40"/>
        <v>486048.41861467104</v>
      </c>
      <c r="L25" s="6">
        <f t="shared" si="40"/>
        <v>514006.93954540463</v>
      </c>
      <c r="M25" s="6">
        <f t="shared" si="40"/>
        <v>543363.38652267493</v>
      </c>
      <c r="N25" s="6">
        <f t="shared" si="40"/>
        <v>574187.6558488087</v>
      </c>
      <c r="O25" s="6">
        <f t="shared" si="40"/>
        <v>606553.13864124916</v>
      </c>
      <c r="P25" s="6">
        <f t="shared" si="40"/>
        <v>640536.8955733116</v>
      </c>
      <c r="Q25" s="6">
        <f>Q24*9</f>
        <v>5796170.0601598043</v>
      </c>
      <c r="R25" s="6">
        <f>R24*1.05</f>
        <v>6089634.6631677952</v>
      </c>
      <c r="S25" s="6">
        <f t="shared" ref="S25:W25" si="41">S24*1.05</f>
        <v>6397772.4963261848</v>
      </c>
      <c r="T25" s="6">
        <f t="shared" si="41"/>
        <v>6721317.2211424941</v>
      </c>
      <c r="U25" s="6">
        <f t="shared" si="41"/>
        <v>7061039.1821996188</v>
      </c>
      <c r="V25" s="6">
        <f t="shared" si="41"/>
        <v>7417747.2413096</v>
      </c>
      <c r="W25" s="6">
        <f t="shared" si="41"/>
        <v>7792290.7033750806</v>
      </c>
    </row>
    <row r="26" spans="1:23" x14ac:dyDescent="0.25">
      <c r="A26" s="13" t="s">
        <v>14</v>
      </c>
      <c r="B26" s="12">
        <f>B25+B20-H2</f>
        <v>45175</v>
      </c>
      <c r="C26" s="12">
        <f>C25+C21</f>
        <v>52410.75</v>
      </c>
      <c r="D26" s="12">
        <f t="shared" ref="D26:W26" si="42">D25+D21</f>
        <v>60008.287500000006</v>
      </c>
      <c r="E26" s="12">
        <f t="shared" si="42"/>
        <v>67985.701874999999</v>
      </c>
      <c r="F26" s="12">
        <f t="shared" si="42"/>
        <v>74861.986968750003</v>
      </c>
      <c r="G26" s="12">
        <f t="shared" si="42"/>
        <v>82082.08631718751</v>
      </c>
      <c r="H26" s="12">
        <f t="shared" si="42"/>
        <v>413492.43158593756</v>
      </c>
      <c r="I26" s="12">
        <f t="shared" si="42"/>
        <v>437644.05316523445</v>
      </c>
      <c r="J26" s="12">
        <f t="shared" si="42"/>
        <v>463003.25582349621</v>
      </c>
      <c r="K26" s="12">
        <f t="shared" si="42"/>
        <v>489630.41861467104</v>
      </c>
      <c r="L26" s="12">
        <f t="shared" si="42"/>
        <v>517588.93954540463</v>
      </c>
      <c r="M26" s="12">
        <f t="shared" si="42"/>
        <v>546945.38652267493</v>
      </c>
      <c r="N26" s="12">
        <f t="shared" si="42"/>
        <v>577769.6558488087</v>
      </c>
      <c r="O26" s="12">
        <f t="shared" si="42"/>
        <v>610135.13864124916</v>
      </c>
      <c r="P26" s="12">
        <f t="shared" si="42"/>
        <v>644118.8955733116</v>
      </c>
      <c r="Q26" s="12">
        <f t="shared" si="42"/>
        <v>5799752.0601598043</v>
      </c>
      <c r="R26" s="12">
        <f t="shared" si="42"/>
        <v>6093216.6631677952</v>
      </c>
      <c r="S26" s="12">
        <f t="shared" si="42"/>
        <v>6401354.4963261848</v>
      </c>
      <c r="T26" s="12">
        <f t="shared" si="42"/>
        <v>6724899.2211424941</v>
      </c>
      <c r="U26" s="12">
        <f t="shared" si="42"/>
        <v>7064621.1821996188</v>
      </c>
      <c r="V26" s="12">
        <f t="shared" si="42"/>
        <v>7421329.2413096</v>
      </c>
      <c r="W26" s="12">
        <f t="shared" si="42"/>
        <v>7795872.7033750806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0AB7-76E4-474C-853D-F611BF03732F}">
  <dimension ref="A1:W14"/>
  <sheetViews>
    <sheetView workbookViewId="0">
      <selection activeCell="A8" sqref="A8"/>
    </sheetView>
  </sheetViews>
  <sheetFormatPr defaultRowHeight="15" x14ac:dyDescent="0.25"/>
  <cols>
    <col min="1" max="1" width="16.5703125" bestFit="1" customWidth="1"/>
    <col min="2" max="2" width="8.7109375" bestFit="1" customWidth="1"/>
    <col min="3" max="4" width="9.85546875" bestFit="1" customWidth="1"/>
    <col min="5" max="12" width="10.85546875" bestFit="1" customWidth="1"/>
    <col min="13" max="23" width="12.42578125" bestFit="1" customWidth="1"/>
  </cols>
  <sheetData>
    <row r="1" spans="1:23" x14ac:dyDescent="0.25">
      <c r="A1" s="1" t="s">
        <v>0</v>
      </c>
      <c r="D1" s="2" t="s">
        <v>1</v>
      </c>
      <c r="E1" s="3">
        <v>0.3</v>
      </c>
      <c r="G1" s="2" t="s">
        <v>3</v>
      </c>
      <c r="H1" s="5">
        <v>2755.28</v>
      </c>
    </row>
    <row r="2" spans="1:23" x14ac:dyDescent="0.25">
      <c r="D2" s="2" t="s">
        <v>2</v>
      </c>
      <c r="E2" s="4">
        <v>300</v>
      </c>
      <c r="G2" s="2" t="s">
        <v>4</v>
      </c>
      <c r="H2" s="4">
        <v>2691</v>
      </c>
    </row>
    <row r="3" spans="1:23" x14ac:dyDescent="0.25">
      <c r="C3" s="10"/>
      <c r="D3" s="10"/>
      <c r="E3" s="11"/>
      <c r="F3" s="10"/>
      <c r="G3" s="10"/>
      <c r="H3" s="11"/>
    </row>
    <row r="4" spans="1:23" x14ac:dyDescent="0.25">
      <c r="A4" s="9" t="s">
        <v>11</v>
      </c>
      <c r="E4" s="18" t="s">
        <v>20</v>
      </c>
      <c r="M4" s="18" t="s">
        <v>21</v>
      </c>
    </row>
    <row r="5" spans="1:23" x14ac:dyDescent="0.25">
      <c r="A5" s="7" t="s">
        <v>5</v>
      </c>
      <c r="B5" s="8">
        <v>44256</v>
      </c>
      <c r="C5" s="8">
        <v>44287</v>
      </c>
      <c r="D5" s="8">
        <v>44317</v>
      </c>
      <c r="E5" s="8">
        <v>44348</v>
      </c>
      <c r="F5" s="8">
        <v>44378</v>
      </c>
      <c r="G5" s="8">
        <v>44409</v>
      </c>
      <c r="H5" s="8">
        <v>44440</v>
      </c>
      <c r="I5" s="8">
        <v>44470</v>
      </c>
      <c r="J5" s="8">
        <v>44501</v>
      </c>
      <c r="K5" s="8">
        <v>44531</v>
      </c>
      <c r="L5" s="8">
        <v>44562</v>
      </c>
      <c r="M5" s="8">
        <v>44593</v>
      </c>
      <c r="N5" s="8">
        <v>44621</v>
      </c>
      <c r="O5" s="8">
        <v>44652</v>
      </c>
      <c r="P5" s="8">
        <v>44682</v>
      </c>
      <c r="Q5" s="8">
        <v>44713</v>
      </c>
      <c r="R5" s="8">
        <v>44743</v>
      </c>
      <c r="S5" s="8">
        <v>44774</v>
      </c>
      <c r="T5" s="8">
        <v>44805</v>
      </c>
      <c r="U5" s="8">
        <v>44835</v>
      </c>
      <c r="V5" s="8">
        <v>44866</v>
      </c>
      <c r="W5" s="8">
        <v>44896</v>
      </c>
    </row>
    <row r="6" spans="1:23" x14ac:dyDescent="0.25">
      <c r="A6" t="s">
        <v>7</v>
      </c>
      <c r="B6" s="4">
        <f>$H$2</f>
        <v>2691</v>
      </c>
      <c r="C6" s="4">
        <f t="shared" ref="C6:W6" si="0">2*$H$2</f>
        <v>5382</v>
      </c>
      <c r="D6" s="4">
        <f t="shared" si="0"/>
        <v>5382</v>
      </c>
      <c r="E6" s="4">
        <f t="shared" si="0"/>
        <v>5382</v>
      </c>
      <c r="F6" s="4">
        <f>2*$H$2</f>
        <v>5382</v>
      </c>
      <c r="G6" s="4">
        <f t="shared" si="0"/>
        <v>5382</v>
      </c>
      <c r="H6" s="4">
        <f t="shared" si="0"/>
        <v>5382</v>
      </c>
      <c r="I6" s="4">
        <f t="shared" si="0"/>
        <v>5382</v>
      </c>
      <c r="J6" s="4">
        <f t="shared" si="0"/>
        <v>5382</v>
      </c>
      <c r="K6" s="4">
        <f t="shared" si="0"/>
        <v>5382</v>
      </c>
      <c r="L6" s="4">
        <f t="shared" si="0"/>
        <v>5382</v>
      </c>
      <c r="M6" s="4">
        <f t="shared" si="0"/>
        <v>5382</v>
      </c>
      <c r="N6" s="4">
        <f t="shared" si="0"/>
        <v>5382</v>
      </c>
      <c r="O6" s="4">
        <f t="shared" si="0"/>
        <v>5382</v>
      </c>
      <c r="P6" s="4">
        <f t="shared" si="0"/>
        <v>5382</v>
      </c>
      <c r="Q6" s="4">
        <f t="shared" si="0"/>
        <v>5382</v>
      </c>
      <c r="R6" s="4">
        <f t="shared" si="0"/>
        <v>5382</v>
      </c>
      <c r="S6" s="4">
        <f t="shared" si="0"/>
        <v>5382</v>
      </c>
      <c r="T6" s="4">
        <f t="shared" si="0"/>
        <v>5382</v>
      </c>
      <c r="U6" s="4">
        <f t="shared" si="0"/>
        <v>5382</v>
      </c>
      <c r="V6" s="4">
        <f t="shared" si="0"/>
        <v>5382</v>
      </c>
      <c r="W6" s="4">
        <f t="shared" si="0"/>
        <v>5382</v>
      </c>
    </row>
    <row r="7" spans="1:23" x14ac:dyDescent="0.25">
      <c r="A7" t="s">
        <v>4</v>
      </c>
      <c r="B7" s="4">
        <f>B$6-$E$2</f>
        <v>2391</v>
      </c>
      <c r="C7" s="4">
        <f t="shared" ref="C7:W7" si="1">C$6-$E$2</f>
        <v>5082</v>
      </c>
      <c r="D7" s="4">
        <f t="shared" si="1"/>
        <v>5082</v>
      </c>
      <c r="E7" s="4">
        <f>E$6-$E$2</f>
        <v>5082</v>
      </c>
      <c r="F7" s="4">
        <f>F$6-$E$2</f>
        <v>5082</v>
      </c>
      <c r="G7" s="4">
        <f>G$6-$E$2</f>
        <v>5082</v>
      </c>
      <c r="H7" s="4">
        <f>H$6-$E$2</f>
        <v>5082</v>
      </c>
      <c r="I7" s="4">
        <f>I$6-$E$2</f>
        <v>5082</v>
      </c>
      <c r="J7" s="4">
        <f t="shared" si="1"/>
        <v>5082</v>
      </c>
      <c r="K7" s="4">
        <f t="shared" si="1"/>
        <v>5082</v>
      </c>
      <c r="L7" s="4">
        <f t="shared" ref="L7:U7" si="2">L$6-$E$2</f>
        <v>5082</v>
      </c>
      <c r="M7" s="4">
        <f t="shared" si="2"/>
        <v>5082</v>
      </c>
      <c r="N7" s="4">
        <f t="shared" si="2"/>
        <v>5082</v>
      </c>
      <c r="O7" s="4">
        <f t="shared" si="2"/>
        <v>5082</v>
      </c>
      <c r="P7" s="4">
        <f t="shared" si="2"/>
        <v>5082</v>
      </c>
      <c r="Q7" s="4">
        <f t="shared" si="2"/>
        <v>5082</v>
      </c>
      <c r="R7" s="4">
        <f t="shared" si="2"/>
        <v>5082</v>
      </c>
      <c r="S7" s="4">
        <f t="shared" si="2"/>
        <v>5082</v>
      </c>
      <c r="T7" s="4">
        <f t="shared" si="2"/>
        <v>5082</v>
      </c>
      <c r="U7" s="4">
        <f t="shared" si="2"/>
        <v>5082</v>
      </c>
      <c r="V7" s="4">
        <f t="shared" si="1"/>
        <v>5082</v>
      </c>
      <c r="W7" s="4">
        <f t="shared" si="1"/>
        <v>5082</v>
      </c>
    </row>
    <row r="8" spans="1:23" x14ac:dyDescent="0.25">
      <c r="A8" s="14" t="s">
        <v>8</v>
      </c>
      <c r="B8" s="15">
        <f>SUM($B$7:B$7)</f>
        <v>2391</v>
      </c>
      <c r="C8" s="15">
        <f>SUM($B7:C$7)</f>
        <v>7473</v>
      </c>
      <c r="D8" s="15">
        <f>SUM($B7:D$7)</f>
        <v>12555</v>
      </c>
      <c r="E8" s="15">
        <f>SUM($B7:E$7)</f>
        <v>17637</v>
      </c>
      <c r="F8" s="15">
        <f>SUM($B7:F$7)</f>
        <v>22719</v>
      </c>
      <c r="G8" s="15">
        <f>SUM($B7:G$7)</f>
        <v>27801</v>
      </c>
      <c r="H8" s="15">
        <f>SUM($B7:H$7)</f>
        <v>32883</v>
      </c>
      <c r="I8" s="15">
        <f>SUM($B7:I$7)</f>
        <v>37965</v>
      </c>
      <c r="J8" s="15">
        <f>SUM($B7:J$7)</f>
        <v>43047</v>
      </c>
      <c r="K8" s="15">
        <f>SUM($B7:K$7)</f>
        <v>48129</v>
      </c>
      <c r="L8" s="15">
        <f>SUM($B7:L$7)</f>
        <v>53211</v>
      </c>
      <c r="M8" s="15">
        <f>SUM($B7:M$7)</f>
        <v>58293</v>
      </c>
      <c r="N8" s="15">
        <f>SUM($B7:N$7)</f>
        <v>63375</v>
      </c>
      <c r="O8" s="15">
        <f>SUM($B7:O$7)</f>
        <v>68457</v>
      </c>
      <c r="P8" s="15">
        <f>SUM($B7:P$7)</f>
        <v>73539</v>
      </c>
      <c r="Q8" s="15">
        <f>SUM($B7:Q$7)</f>
        <v>78621</v>
      </c>
      <c r="R8" s="15">
        <f>SUM($B7:R$7)</f>
        <v>83703</v>
      </c>
      <c r="S8" s="15">
        <f>SUM($B7:S$7)</f>
        <v>88785</v>
      </c>
      <c r="T8" s="15">
        <f>SUM($B7:T$7)</f>
        <v>93867</v>
      </c>
      <c r="U8" s="15">
        <f>SUM($B7:U$7)</f>
        <v>98949</v>
      </c>
      <c r="V8" s="15">
        <f>SUM($B7:V$7)</f>
        <v>104031</v>
      </c>
      <c r="W8" s="15">
        <f>SUM($B7:W$7)</f>
        <v>109113</v>
      </c>
    </row>
    <row r="9" spans="1:23" x14ac:dyDescent="0.25">
      <c r="A9" t="s">
        <v>12</v>
      </c>
      <c r="B9" s="4">
        <f>SUM($B$7:B$7)</f>
        <v>2391</v>
      </c>
      <c r="C9" s="4">
        <f>C7</f>
        <v>5082</v>
      </c>
      <c r="D9" s="4">
        <f t="shared" ref="D9:E9" si="3">D7</f>
        <v>5082</v>
      </c>
      <c r="E9" s="4">
        <f t="shared" si="3"/>
        <v>5082</v>
      </c>
      <c r="F9" s="4">
        <f>F7-1500</f>
        <v>3582</v>
      </c>
      <c r="G9" s="4">
        <f t="shared" ref="G9:W9" si="4">G7-1500</f>
        <v>3582</v>
      </c>
      <c r="H9" s="4">
        <f t="shared" si="4"/>
        <v>3582</v>
      </c>
      <c r="I9" s="4">
        <f t="shared" si="4"/>
        <v>3582</v>
      </c>
      <c r="J9" s="4">
        <f t="shared" si="4"/>
        <v>3582</v>
      </c>
      <c r="K9" s="4">
        <f t="shared" si="4"/>
        <v>3582</v>
      </c>
      <c r="L9" s="4">
        <f t="shared" si="4"/>
        <v>3582</v>
      </c>
      <c r="M9" s="4">
        <f t="shared" si="4"/>
        <v>3582</v>
      </c>
      <c r="N9" s="4">
        <f t="shared" si="4"/>
        <v>3582</v>
      </c>
      <c r="O9" s="4">
        <f t="shared" si="4"/>
        <v>3582</v>
      </c>
      <c r="P9" s="4">
        <f t="shared" si="4"/>
        <v>3582</v>
      </c>
      <c r="Q9" s="4">
        <f t="shared" si="4"/>
        <v>3582</v>
      </c>
      <c r="R9" s="4">
        <f t="shared" si="4"/>
        <v>3582</v>
      </c>
      <c r="S9" s="4">
        <f t="shared" si="4"/>
        <v>3582</v>
      </c>
      <c r="T9" s="4">
        <f t="shared" si="4"/>
        <v>3582</v>
      </c>
      <c r="U9" s="4">
        <f t="shared" si="4"/>
        <v>3582</v>
      </c>
      <c r="V9" s="4">
        <f t="shared" si="4"/>
        <v>3582</v>
      </c>
      <c r="W9" s="4">
        <f t="shared" si="4"/>
        <v>3582</v>
      </c>
    </row>
    <row r="10" spans="1:23" x14ac:dyDescent="0.25">
      <c r="A10" s="14" t="s">
        <v>13</v>
      </c>
      <c r="B10" s="15">
        <f>B8</f>
        <v>2391</v>
      </c>
      <c r="C10" s="15">
        <f>SUM($B$9:C$9)</f>
        <v>7473</v>
      </c>
      <c r="D10" s="15">
        <f>SUM($B$9:D$9)</f>
        <v>12555</v>
      </c>
      <c r="E10" s="15">
        <f>SUM($B$9:E$9)</f>
        <v>17637</v>
      </c>
      <c r="F10" s="15">
        <f>SUM($B$9:F$9)</f>
        <v>21219</v>
      </c>
      <c r="G10" s="15">
        <f>SUM($B$9:G$9)</f>
        <v>24801</v>
      </c>
      <c r="H10" s="15">
        <f>SUM($B$9:H$9)</f>
        <v>28383</v>
      </c>
      <c r="I10" s="15">
        <f>SUM($B$9:I$9)</f>
        <v>31965</v>
      </c>
      <c r="J10" s="15">
        <f>SUM($B$9:J$9)</f>
        <v>35547</v>
      </c>
      <c r="K10" s="15">
        <f>SUM($B$9:K$9)</f>
        <v>39129</v>
      </c>
      <c r="L10" s="15">
        <f>SUM($B$9:L$9)</f>
        <v>42711</v>
      </c>
      <c r="M10" s="15">
        <f>SUM($B$9:M$9)</f>
        <v>46293</v>
      </c>
      <c r="N10" s="15">
        <f>SUM($B$9:N$9)</f>
        <v>49875</v>
      </c>
      <c r="O10" s="15">
        <f>SUM($B$9:O$9)</f>
        <v>53457</v>
      </c>
      <c r="P10" s="15">
        <f>SUM($B$9:P$9)</f>
        <v>57039</v>
      </c>
      <c r="Q10" s="15">
        <f>SUM($B$9:Q$9)</f>
        <v>60621</v>
      </c>
      <c r="R10" s="15">
        <f>SUM($B$9:R$9)</f>
        <v>64203</v>
      </c>
      <c r="S10" s="15">
        <f>SUM($B$9:S$9)</f>
        <v>67785</v>
      </c>
      <c r="T10" s="15">
        <f>SUM($B$9:T$9)</f>
        <v>71367</v>
      </c>
      <c r="U10" s="15">
        <f>SUM($B$9:U$9)</f>
        <v>74949</v>
      </c>
      <c r="V10" s="15">
        <f>SUM($B$9:V$9)</f>
        <v>78531</v>
      </c>
      <c r="W10" s="15">
        <f>SUM($B$9:W$9)</f>
        <v>82113</v>
      </c>
    </row>
    <row r="11" spans="1:23" x14ac:dyDescent="0.25">
      <c r="A11" t="s">
        <v>10</v>
      </c>
      <c r="C11" s="11">
        <v>100</v>
      </c>
      <c r="D11" s="11">
        <v>100</v>
      </c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100</v>
      </c>
      <c r="L11" s="11">
        <v>100</v>
      </c>
      <c r="M11" s="11">
        <v>100</v>
      </c>
      <c r="N11" s="11">
        <v>100</v>
      </c>
      <c r="O11" s="11">
        <v>100</v>
      </c>
      <c r="P11" s="11">
        <v>100</v>
      </c>
      <c r="Q11" s="11">
        <v>100</v>
      </c>
      <c r="R11" s="11">
        <v>100</v>
      </c>
      <c r="S11" s="11">
        <v>100</v>
      </c>
      <c r="T11" s="11">
        <v>100</v>
      </c>
      <c r="U11" s="11">
        <v>100</v>
      </c>
      <c r="V11" s="11">
        <v>100</v>
      </c>
      <c r="W11" s="11">
        <v>100</v>
      </c>
    </row>
    <row r="12" spans="1:23" x14ac:dyDescent="0.25">
      <c r="A12" t="s">
        <v>6</v>
      </c>
      <c r="B12" s="6">
        <v>5350</v>
      </c>
      <c r="C12" s="6">
        <f t="shared" ref="C12:W12" si="5">B14-C11</f>
        <v>7641</v>
      </c>
      <c r="D12" s="6">
        <f t="shared" si="5"/>
        <v>12623</v>
      </c>
      <c r="E12" s="6">
        <f t="shared" si="5"/>
        <v>17605</v>
      </c>
      <c r="F12" s="6">
        <f t="shared" si="5"/>
        <v>163427</v>
      </c>
      <c r="G12" s="6">
        <f t="shared" si="5"/>
        <v>175080.35</v>
      </c>
      <c r="H12" s="6">
        <f>G14-H11</f>
        <v>187316.36750000002</v>
      </c>
      <c r="I12" s="6">
        <f t="shared" si="5"/>
        <v>200164.18587500002</v>
      </c>
      <c r="J12" s="6">
        <f t="shared" si="5"/>
        <v>213654.39516875002</v>
      </c>
      <c r="K12" s="6">
        <f t="shared" si="5"/>
        <v>227819.11492718753</v>
      </c>
      <c r="L12" s="6">
        <f t="shared" si="5"/>
        <v>242692.07067354693</v>
      </c>
      <c r="M12" s="6">
        <f t="shared" si="5"/>
        <v>258308.67420722428</v>
      </c>
      <c r="N12" s="6">
        <f t="shared" si="5"/>
        <v>1165871.0339325094</v>
      </c>
      <c r="O12" s="6">
        <f t="shared" si="5"/>
        <v>1227646.5856291349</v>
      </c>
      <c r="P12" s="6">
        <f t="shared" si="5"/>
        <v>1292510.9149105917</v>
      </c>
      <c r="Q12" s="6">
        <f t="shared" si="5"/>
        <v>1360618.4606561214</v>
      </c>
      <c r="R12" s="6">
        <f t="shared" si="5"/>
        <v>1432131.3836889274</v>
      </c>
      <c r="S12" s="6">
        <f t="shared" si="5"/>
        <v>1507219.9528733739</v>
      </c>
      <c r="T12" s="6">
        <f t="shared" si="5"/>
        <v>1586062.9505170425</v>
      </c>
      <c r="U12" s="6">
        <f t="shared" si="5"/>
        <v>1668848.0980428949</v>
      </c>
      <c r="V12" s="6">
        <f t="shared" si="5"/>
        <v>1755772.5029450397</v>
      </c>
      <c r="W12" s="6">
        <f t="shared" si="5"/>
        <v>1847043.1280922918</v>
      </c>
    </row>
    <row r="13" spans="1:23" x14ac:dyDescent="0.25">
      <c r="A13" t="s">
        <v>9</v>
      </c>
      <c r="B13" s="6">
        <f>B12</f>
        <v>5350</v>
      </c>
      <c r="C13" s="6">
        <f t="shared" ref="C13:D13" si="6">C12</f>
        <v>7641</v>
      </c>
      <c r="D13" s="6">
        <f t="shared" si="6"/>
        <v>12623</v>
      </c>
      <c r="E13" s="6">
        <f>E12*9</f>
        <v>158445</v>
      </c>
      <c r="F13" s="6">
        <f>F12*1.05</f>
        <v>171598.35</v>
      </c>
      <c r="G13" s="6">
        <f t="shared" ref="G13:L13" si="7">G12*1.05</f>
        <v>183834.36750000002</v>
      </c>
      <c r="H13" s="6">
        <f t="shared" si="7"/>
        <v>196682.18587500002</v>
      </c>
      <c r="I13" s="6">
        <f t="shared" si="7"/>
        <v>210172.39516875002</v>
      </c>
      <c r="J13" s="6">
        <f t="shared" si="7"/>
        <v>224337.11492718753</v>
      </c>
      <c r="K13" s="6">
        <f t="shared" si="7"/>
        <v>239210.07067354693</v>
      </c>
      <c r="L13" s="6">
        <f t="shared" si="7"/>
        <v>254826.67420722428</v>
      </c>
      <c r="M13" s="6">
        <f>M12*4.5</f>
        <v>1162389.0339325094</v>
      </c>
      <c r="N13" s="6">
        <f>N12*1.05</f>
        <v>1224164.5856291349</v>
      </c>
      <c r="O13" s="6">
        <f t="shared" ref="O13:W13" si="8">O12*1.05</f>
        <v>1289028.9149105917</v>
      </c>
      <c r="P13" s="6">
        <f t="shared" si="8"/>
        <v>1357136.4606561214</v>
      </c>
      <c r="Q13" s="6">
        <f t="shared" si="8"/>
        <v>1428649.3836889274</v>
      </c>
      <c r="R13" s="6">
        <f t="shared" si="8"/>
        <v>1503737.9528733739</v>
      </c>
      <c r="S13" s="6">
        <f t="shared" si="8"/>
        <v>1582580.9505170425</v>
      </c>
      <c r="T13" s="6">
        <f t="shared" si="8"/>
        <v>1665366.0980428949</v>
      </c>
      <c r="U13" s="6">
        <f t="shared" si="8"/>
        <v>1752290.5029450397</v>
      </c>
      <c r="V13" s="6">
        <f t="shared" si="8"/>
        <v>1843561.1280922918</v>
      </c>
      <c r="W13" s="6">
        <f t="shared" si="8"/>
        <v>1939395.2844969064</v>
      </c>
    </row>
    <row r="14" spans="1:23" x14ac:dyDescent="0.25">
      <c r="A14" s="13" t="s">
        <v>14</v>
      </c>
      <c r="B14" s="12">
        <f>B13+B8</f>
        <v>7741</v>
      </c>
      <c r="C14" s="12">
        <f t="shared" ref="C14:W14" si="9">C13+C9</f>
        <v>12723</v>
      </c>
      <c r="D14" s="12">
        <f t="shared" si="9"/>
        <v>17705</v>
      </c>
      <c r="E14" s="12">
        <f t="shared" si="9"/>
        <v>163527</v>
      </c>
      <c r="F14" s="12">
        <f t="shared" si="9"/>
        <v>175180.35</v>
      </c>
      <c r="G14" s="12">
        <f t="shared" si="9"/>
        <v>187416.36750000002</v>
      </c>
      <c r="H14" s="12">
        <f t="shared" si="9"/>
        <v>200264.18587500002</v>
      </c>
      <c r="I14" s="12">
        <f t="shared" si="9"/>
        <v>213754.39516875002</v>
      </c>
      <c r="J14" s="12">
        <f t="shared" si="9"/>
        <v>227919.11492718753</v>
      </c>
      <c r="K14" s="12">
        <f t="shared" si="9"/>
        <v>242792.07067354693</v>
      </c>
      <c r="L14" s="12">
        <f t="shared" si="9"/>
        <v>258408.67420722428</v>
      </c>
      <c r="M14" s="12">
        <f t="shared" si="9"/>
        <v>1165971.0339325094</v>
      </c>
      <c r="N14" s="12">
        <f t="shared" si="9"/>
        <v>1227746.5856291349</v>
      </c>
      <c r="O14" s="12">
        <f t="shared" si="9"/>
        <v>1292610.9149105917</v>
      </c>
      <c r="P14" s="12">
        <f t="shared" si="9"/>
        <v>1360718.4606561214</v>
      </c>
      <c r="Q14" s="12">
        <f t="shared" si="9"/>
        <v>1432231.3836889274</v>
      </c>
      <c r="R14" s="12">
        <f t="shared" si="9"/>
        <v>1507319.9528733739</v>
      </c>
      <c r="S14" s="12">
        <f t="shared" si="9"/>
        <v>1586162.9505170425</v>
      </c>
      <c r="T14" s="12">
        <f t="shared" si="9"/>
        <v>1668948.0980428949</v>
      </c>
      <c r="U14" s="12">
        <f t="shared" si="9"/>
        <v>1755872.5029450397</v>
      </c>
      <c r="V14" s="12">
        <f t="shared" si="9"/>
        <v>1847143.1280922918</v>
      </c>
      <c r="W14" s="12">
        <f t="shared" si="9"/>
        <v>1942977.2844969064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11ED-6832-495A-A6F1-0C3FD0F79D23}">
  <dimension ref="A1:W14"/>
  <sheetViews>
    <sheetView workbookViewId="0">
      <selection activeCell="A8" sqref="A8"/>
    </sheetView>
  </sheetViews>
  <sheetFormatPr defaultRowHeight="15" x14ac:dyDescent="0.25"/>
  <cols>
    <col min="1" max="1" width="21.28515625" customWidth="1"/>
    <col min="2" max="2" width="8.7109375" bestFit="1" customWidth="1"/>
    <col min="3" max="4" width="9.85546875" bestFit="1" customWidth="1"/>
    <col min="5" max="12" width="10.85546875" bestFit="1" customWidth="1"/>
    <col min="13" max="23" width="12.42578125" bestFit="1" customWidth="1"/>
  </cols>
  <sheetData>
    <row r="1" spans="1:23" x14ac:dyDescent="0.25">
      <c r="A1" s="1" t="s">
        <v>0</v>
      </c>
      <c r="D1" s="2" t="s">
        <v>1</v>
      </c>
      <c r="E1" s="3">
        <v>0.3</v>
      </c>
      <c r="G1" s="2" t="s">
        <v>3</v>
      </c>
      <c r="H1" s="5">
        <v>2755.28</v>
      </c>
    </row>
    <row r="2" spans="1:23" x14ac:dyDescent="0.25">
      <c r="D2" s="2" t="s">
        <v>2</v>
      </c>
      <c r="E2" s="4">
        <v>300</v>
      </c>
      <c r="G2" s="2" t="s">
        <v>4</v>
      </c>
      <c r="H2" s="4">
        <v>2691</v>
      </c>
    </row>
    <row r="3" spans="1:23" x14ac:dyDescent="0.25">
      <c r="C3" s="10"/>
      <c r="D3" s="10"/>
      <c r="E3" s="11"/>
      <c r="F3" s="10"/>
      <c r="G3" s="10"/>
      <c r="H3" s="11"/>
    </row>
    <row r="4" spans="1:23" x14ac:dyDescent="0.25">
      <c r="A4" s="9" t="s">
        <v>11</v>
      </c>
      <c r="D4" s="18" t="s">
        <v>27</v>
      </c>
      <c r="R4" s="18" t="s">
        <v>28</v>
      </c>
    </row>
    <row r="5" spans="1:23" x14ac:dyDescent="0.25">
      <c r="A5" s="7" t="s">
        <v>5</v>
      </c>
      <c r="B5" s="8">
        <v>44256</v>
      </c>
      <c r="C5" s="8">
        <v>44287</v>
      </c>
      <c r="D5" s="8">
        <v>44317</v>
      </c>
      <c r="E5" s="8">
        <v>44348</v>
      </c>
      <c r="F5" s="8">
        <v>44378</v>
      </c>
      <c r="G5" s="8">
        <v>44409</v>
      </c>
      <c r="H5" s="8">
        <v>44440</v>
      </c>
      <c r="I5" s="8">
        <v>44470</v>
      </c>
      <c r="J5" s="8">
        <v>44501</v>
      </c>
      <c r="K5" s="8">
        <v>44531</v>
      </c>
      <c r="L5" s="8">
        <v>44562</v>
      </c>
      <c r="M5" s="8">
        <v>44593</v>
      </c>
      <c r="N5" s="8">
        <v>44621</v>
      </c>
      <c r="O5" s="8">
        <v>44652</v>
      </c>
      <c r="P5" s="8">
        <v>44682</v>
      </c>
      <c r="Q5" s="8">
        <v>44713</v>
      </c>
      <c r="R5" s="8">
        <v>44743</v>
      </c>
      <c r="S5" s="8">
        <v>44774</v>
      </c>
      <c r="T5" s="8">
        <v>44805</v>
      </c>
      <c r="U5" s="8">
        <v>44835</v>
      </c>
      <c r="V5" s="8">
        <v>44866</v>
      </c>
      <c r="W5" s="8">
        <v>44896</v>
      </c>
    </row>
    <row r="6" spans="1:23" x14ac:dyDescent="0.25">
      <c r="A6" t="s">
        <v>7</v>
      </c>
      <c r="B6" s="4">
        <f>$H$2</f>
        <v>2691</v>
      </c>
      <c r="C6" s="4">
        <f t="shared" ref="C6:W6" si="0">2*$H$2</f>
        <v>5382</v>
      </c>
      <c r="D6" s="4">
        <f t="shared" si="0"/>
        <v>5382</v>
      </c>
      <c r="E6" s="4">
        <f t="shared" si="0"/>
        <v>5382</v>
      </c>
      <c r="F6" s="4">
        <f>2*$H$2</f>
        <v>5382</v>
      </c>
      <c r="G6" s="4">
        <f t="shared" si="0"/>
        <v>5382</v>
      </c>
      <c r="H6" s="4">
        <f t="shared" si="0"/>
        <v>5382</v>
      </c>
      <c r="I6" s="4">
        <f t="shared" si="0"/>
        <v>5382</v>
      </c>
      <c r="J6" s="4">
        <f t="shared" si="0"/>
        <v>5382</v>
      </c>
      <c r="K6" s="4">
        <f t="shared" si="0"/>
        <v>5382</v>
      </c>
      <c r="L6" s="4">
        <f t="shared" si="0"/>
        <v>5382</v>
      </c>
      <c r="M6" s="4">
        <f t="shared" si="0"/>
        <v>5382</v>
      </c>
      <c r="N6" s="4">
        <f t="shared" si="0"/>
        <v>5382</v>
      </c>
      <c r="O6" s="4">
        <f t="shared" si="0"/>
        <v>5382</v>
      </c>
      <c r="P6" s="4">
        <f t="shared" si="0"/>
        <v>5382</v>
      </c>
      <c r="Q6" s="4">
        <f t="shared" si="0"/>
        <v>5382</v>
      </c>
      <c r="R6" s="4">
        <f t="shared" si="0"/>
        <v>5382</v>
      </c>
      <c r="S6" s="4">
        <f t="shared" si="0"/>
        <v>5382</v>
      </c>
      <c r="T6" s="4">
        <f t="shared" si="0"/>
        <v>5382</v>
      </c>
      <c r="U6" s="4">
        <f t="shared" si="0"/>
        <v>5382</v>
      </c>
      <c r="V6" s="4">
        <f t="shared" si="0"/>
        <v>5382</v>
      </c>
      <c r="W6" s="4">
        <f t="shared" si="0"/>
        <v>5382</v>
      </c>
    </row>
    <row r="7" spans="1:23" x14ac:dyDescent="0.25">
      <c r="A7" t="s">
        <v>4</v>
      </c>
      <c r="B7" s="4">
        <f>B$6-$E$2</f>
        <v>2391</v>
      </c>
      <c r="C7" s="4">
        <f t="shared" ref="C7:W7" si="1">C$6-$E$2</f>
        <v>5082</v>
      </c>
      <c r="D7" s="4">
        <f t="shared" si="1"/>
        <v>5082</v>
      </c>
      <c r="E7" s="4">
        <f>E$6-$E$2</f>
        <v>5082</v>
      </c>
      <c r="F7" s="4">
        <f>F$6-$E$2</f>
        <v>5082</v>
      </c>
      <c r="G7" s="4">
        <f>G$6-$E$2</f>
        <v>5082</v>
      </c>
      <c r="H7" s="4">
        <f>H$6-$E$2</f>
        <v>5082</v>
      </c>
      <c r="I7" s="4">
        <f>I$6-$E$2</f>
        <v>5082</v>
      </c>
      <c r="J7" s="4">
        <f t="shared" si="1"/>
        <v>5082</v>
      </c>
      <c r="K7" s="4">
        <f t="shared" si="1"/>
        <v>5082</v>
      </c>
      <c r="L7" s="4">
        <f t="shared" si="1"/>
        <v>5082</v>
      </c>
      <c r="M7" s="4">
        <f t="shared" si="1"/>
        <v>5082</v>
      </c>
      <c r="N7" s="4">
        <f t="shared" si="1"/>
        <v>5082</v>
      </c>
      <c r="O7" s="4">
        <f t="shared" si="1"/>
        <v>5082</v>
      </c>
      <c r="P7" s="4">
        <f t="shared" si="1"/>
        <v>5082</v>
      </c>
      <c r="Q7" s="4">
        <f t="shared" si="1"/>
        <v>5082</v>
      </c>
      <c r="R7" s="4">
        <f t="shared" si="1"/>
        <v>5082</v>
      </c>
      <c r="S7" s="4">
        <f t="shared" si="1"/>
        <v>5082</v>
      </c>
      <c r="T7" s="4">
        <f t="shared" si="1"/>
        <v>5082</v>
      </c>
      <c r="U7" s="4">
        <f t="shared" si="1"/>
        <v>5082</v>
      </c>
      <c r="V7" s="4">
        <f t="shared" si="1"/>
        <v>5082</v>
      </c>
      <c r="W7" s="4">
        <f t="shared" si="1"/>
        <v>5082</v>
      </c>
    </row>
    <row r="8" spans="1:23" x14ac:dyDescent="0.25">
      <c r="A8" s="14" t="s">
        <v>8</v>
      </c>
      <c r="B8" s="15">
        <f>SUM($B$7:B$7)</f>
        <v>2391</v>
      </c>
      <c r="C8" s="15">
        <f>SUM($B7:C$7)</f>
        <v>7473</v>
      </c>
      <c r="D8" s="15">
        <f>SUM($B7:D$7)</f>
        <v>12555</v>
      </c>
      <c r="E8" s="15">
        <f>SUM($B7:E$7)</f>
        <v>17637</v>
      </c>
      <c r="F8" s="15">
        <f>SUM($B7:F$7)</f>
        <v>22719</v>
      </c>
      <c r="G8" s="15">
        <f>SUM($B7:G$7)</f>
        <v>27801</v>
      </c>
      <c r="H8" s="15">
        <f>SUM($B7:H$7)</f>
        <v>32883</v>
      </c>
      <c r="I8" s="15">
        <f>SUM($B7:I$7)</f>
        <v>37965</v>
      </c>
      <c r="J8" s="15">
        <f>SUM($B7:J$7)</f>
        <v>43047</v>
      </c>
      <c r="K8" s="15">
        <f>SUM($B7:K$7)</f>
        <v>48129</v>
      </c>
      <c r="L8" s="15">
        <f>SUM($B7:L$7)</f>
        <v>53211</v>
      </c>
      <c r="M8" s="15">
        <f>SUM($B7:M$7)</f>
        <v>58293</v>
      </c>
      <c r="N8" s="15">
        <f>SUM($B7:N$7)</f>
        <v>63375</v>
      </c>
      <c r="O8" s="15">
        <f>SUM($B7:O$7)</f>
        <v>68457</v>
      </c>
      <c r="P8" s="15">
        <f>SUM($B7:P$7)</f>
        <v>73539</v>
      </c>
      <c r="Q8" s="15">
        <f>SUM($B7:Q$7)</f>
        <v>78621</v>
      </c>
      <c r="R8" s="15">
        <f>SUM($B7:R$7)</f>
        <v>83703</v>
      </c>
      <c r="S8" s="15">
        <f>SUM($B7:S$7)</f>
        <v>88785</v>
      </c>
      <c r="T8" s="15">
        <f>SUM($B7:T$7)</f>
        <v>93867</v>
      </c>
      <c r="U8" s="15">
        <f>SUM($B7:U$7)</f>
        <v>98949</v>
      </c>
      <c r="V8" s="15">
        <f>SUM($B7:V$7)</f>
        <v>104031</v>
      </c>
      <c r="W8" s="15">
        <f>SUM($B7:W$7)</f>
        <v>109113</v>
      </c>
    </row>
    <row r="9" spans="1:23" x14ac:dyDescent="0.25">
      <c r="A9" t="s">
        <v>12</v>
      </c>
      <c r="B9" s="4">
        <f>SUM($B$7:B$7)</f>
        <v>2391</v>
      </c>
      <c r="C9" s="4">
        <f>C7</f>
        <v>5082</v>
      </c>
      <c r="D9" s="4">
        <f t="shared" ref="D9:E9" si="2">D7</f>
        <v>5082</v>
      </c>
      <c r="E9" s="4">
        <f t="shared" si="2"/>
        <v>5082</v>
      </c>
      <c r="F9" s="4">
        <f>F7-1500</f>
        <v>3582</v>
      </c>
      <c r="G9" s="4">
        <f t="shared" ref="G9:W9" si="3">G7-1500</f>
        <v>3582</v>
      </c>
      <c r="H9" s="4">
        <f t="shared" si="3"/>
        <v>3582</v>
      </c>
      <c r="I9" s="4">
        <f t="shared" si="3"/>
        <v>3582</v>
      </c>
      <c r="J9" s="4">
        <f t="shared" si="3"/>
        <v>3582</v>
      </c>
      <c r="K9" s="4">
        <f t="shared" si="3"/>
        <v>3582</v>
      </c>
      <c r="L9" s="4">
        <f t="shared" si="3"/>
        <v>3582</v>
      </c>
      <c r="M9" s="4">
        <f t="shared" si="3"/>
        <v>3582</v>
      </c>
      <c r="N9" s="4">
        <f t="shared" si="3"/>
        <v>3582</v>
      </c>
      <c r="O9" s="4">
        <f t="shared" si="3"/>
        <v>3582</v>
      </c>
      <c r="P9" s="4">
        <f t="shared" si="3"/>
        <v>3582</v>
      </c>
      <c r="Q9" s="4">
        <f t="shared" si="3"/>
        <v>3582</v>
      </c>
      <c r="R9" s="4">
        <f t="shared" si="3"/>
        <v>3582</v>
      </c>
      <c r="S9" s="4">
        <f t="shared" si="3"/>
        <v>3582</v>
      </c>
      <c r="T9" s="4">
        <f t="shared" si="3"/>
        <v>3582</v>
      </c>
      <c r="U9" s="4">
        <f t="shared" si="3"/>
        <v>3582</v>
      </c>
      <c r="V9" s="4">
        <f t="shared" si="3"/>
        <v>3582</v>
      </c>
      <c r="W9" s="4">
        <f t="shared" si="3"/>
        <v>3582</v>
      </c>
    </row>
    <row r="10" spans="1:23" x14ac:dyDescent="0.25">
      <c r="A10" s="14" t="s">
        <v>13</v>
      </c>
      <c r="B10" s="15">
        <f>B8</f>
        <v>2391</v>
      </c>
      <c r="C10" s="15">
        <f>SUM($B$9:C$9)</f>
        <v>7473</v>
      </c>
      <c r="D10" s="15">
        <f>SUM($B$9:D$9)</f>
        <v>12555</v>
      </c>
      <c r="E10" s="15">
        <f>SUM($B$9:E$9)</f>
        <v>17637</v>
      </c>
      <c r="F10" s="15">
        <f>SUM($B$9:F$9)</f>
        <v>21219</v>
      </c>
      <c r="G10" s="15">
        <f>SUM($B$9:G$9)</f>
        <v>24801</v>
      </c>
      <c r="H10" s="15">
        <f>SUM($B$9:H$9)</f>
        <v>28383</v>
      </c>
      <c r="I10" s="15">
        <f>SUM($B$9:I$9)</f>
        <v>31965</v>
      </c>
      <c r="J10" s="15">
        <f>SUM($B$9:J$9)</f>
        <v>35547</v>
      </c>
      <c r="K10" s="15">
        <f>SUM($B$9:K$9)</f>
        <v>39129</v>
      </c>
      <c r="L10" s="15">
        <f>SUM($B$9:L$9)</f>
        <v>42711</v>
      </c>
      <c r="M10" s="15">
        <f>SUM($B$9:M$9)</f>
        <v>46293</v>
      </c>
      <c r="N10" s="15">
        <f>SUM($B$9:N$9)</f>
        <v>49875</v>
      </c>
      <c r="O10" s="15">
        <f>SUM($B$9:O$9)</f>
        <v>53457</v>
      </c>
      <c r="P10" s="15">
        <f>SUM($B$9:P$9)</f>
        <v>57039</v>
      </c>
      <c r="Q10" s="15">
        <f>SUM($B$9:Q$9)</f>
        <v>60621</v>
      </c>
      <c r="R10" s="15">
        <f>SUM($B$9:R$9)</f>
        <v>64203</v>
      </c>
      <c r="S10" s="15">
        <f>SUM($B$9:S$9)</f>
        <v>67785</v>
      </c>
      <c r="T10" s="15">
        <f>SUM($B$9:T$9)</f>
        <v>71367</v>
      </c>
      <c r="U10" s="15">
        <f>SUM($B$9:U$9)</f>
        <v>74949</v>
      </c>
      <c r="V10" s="15">
        <f>SUM($B$9:V$9)</f>
        <v>78531</v>
      </c>
      <c r="W10" s="15">
        <f>SUM($B$9:W$9)</f>
        <v>82113</v>
      </c>
    </row>
    <row r="11" spans="1:23" x14ac:dyDescent="0.25">
      <c r="A11" t="s">
        <v>10</v>
      </c>
      <c r="C11" s="11">
        <v>100</v>
      </c>
      <c r="D11" s="11">
        <v>100</v>
      </c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100</v>
      </c>
      <c r="L11" s="11">
        <v>100</v>
      </c>
      <c r="M11" s="11">
        <v>100</v>
      </c>
      <c r="N11" s="11">
        <v>100</v>
      </c>
      <c r="O11" s="11">
        <v>100</v>
      </c>
      <c r="P11" s="11">
        <v>100</v>
      </c>
      <c r="Q11" s="11">
        <v>100</v>
      </c>
      <c r="R11" s="11">
        <v>100</v>
      </c>
      <c r="S11" s="11">
        <v>100</v>
      </c>
      <c r="T11" s="11">
        <v>100</v>
      </c>
      <c r="U11" s="11">
        <v>100</v>
      </c>
      <c r="V11" s="11">
        <v>100</v>
      </c>
      <c r="W11" s="11">
        <v>100</v>
      </c>
    </row>
    <row r="12" spans="1:23" x14ac:dyDescent="0.25">
      <c r="A12" t="s">
        <v>6</v>
      </c>
      <c r="B12" s="6">
        <v>5350</v>
      </c>
      <c r="C12" s="6">
        <f t="shared" ref="C12:W12" si="4">B14-C11</f>
        <v>7641</v>
      </c>
      <c r="D12" s="6">
        <f t="shared" si="4"/>
        <v>12623</v>
      </c>
      <c r="E12" s="6">
        <f t="shared" si="4"/>
        <v>61785.5</v>
      </c>
      <c r="F12" s="6">
        <f t="shared" si="4"/>
        <v>69856.774999999994</v>
      </c>
      <c r="G12" s="6">
        <f t="shared" si="4"/>
        <v>76831.613750000004</v>
      </c>
      <c r="H12" s="6">
        <f>G14-H11</f>
        <v>84155.194437500002</v>
      </c>
      <c r="I12" s="6">
        <f t="shared" si="4"/>
        <v>91844.954159375004</v>
      </c>
      <c r="J12" s="6">
        <f t="shared" si="4"/>
        <v>99919.201867343756</v>
      </c>
      <c r="K12" s="6">
        <f t="shared" si="4"/>
        <v>108397.16196071095</v>
      </c>
      <c r="L12" s="6">
        <f t="shared" si="4"/>
        <v>117299.02005874649</v>
      </c>
      <c r="M12" s="6">
        <f t="shared" si="4"/>
        <v>126645.97106168383</v>
      </c>
      <c r="N12" s="6">
        <f t="shared" si="4"/>
        <v>130127.97106168383</v>
      </c>
      <c r="O12" s="6">
        <f t="shared" si="4"/>
        <v>140116.36961476802</v>
      </c>
      <c r="P12" s="6">
        <f t="shared" si="4"/>
        <v>150604.18809550643</v>
      </c>
      <c r="Q12" s="6">
        <f t="shared" si="4"/>
        <v>161616.39750028175</v>
      </c>
      <c r="R12" s="6">
        <f t="shared" si="4"/>
        <v>173179.21737529585</v>
      </c>
      <c r="S12" s="6">
        <f t="shared" si="4"/>
        <v>782788.47818883136</v>
      </c>
      <c r="T12" s="6">
        <f t="shared" si="4"/>
        <v>825409.90209827293</v>
      </c>
      <c r="U12" s="6">
        <f t="shared" si="4"/>
        <v>870162.39720318664</v>
      </c>
      <c r="V12" s="6">
        <f t="shared" si="4"/>
        <v>917152.51706334599</v>
      </c>
      <c r="W12" s="6">
        <f t="shared" si="4"/>
        <v>966492.14291651337</v>
      </c>
    </row>
    <row r="13" spans="1:23" x14ac:dyDescent="0.25">
      <c r="A13" t="s">
        <v>9</v>
      </c>
      <c r="B13" s="6">
        <f>B12</f>
        <v>5350</v>
      </c>
      <c r="C13" s="6">
        <f t="shared" ref="C13" si="5">C12</f>
        <v>7641</v>
      </c>
      <c r="D13" s="6">
        <f>D12*4.5</f>
        <v>56803.5</v>
      </c>
      <c r="E13" s="6">
        <f>E12*1.05</f>
        <v>64874.775000000001</v>
      </c>
      <c r="F13" s="6">
        <f>F12*1.05</f>
        <v>73349.613750000004</v>
      </c>
      <c r="G13" s="6">
        <f t="shared" ref="G13:L13" si="6">G12*1.05</f>
        <v>80673.194437500002</v>
      </c>
      <c r="H13" s="6">
        <f t="shared" si="6"/>
        <v>88362.954159375004</v>
      </c>
      <c r="I13" s="6">
        <f t="shared" si="6"/>
        <v>96437.201867343756</v>
      </c>
      <c r="J13" s="6">
        <f t="shared" si="6"/>
        <v>104915.16196071095</v>
      </c>
      <c r="K13" s="6">
        <f t="shared" si="6"/>
        <v>113817.02005874649</v>
      </c>
      <c r="L13" s="6">
        <f t="shared" si="6"/>
        <v>123163.97106168383</v>
      </c>
      <c r="M13" s="6">
        <f>M12</f>
        <v>126645.97106168383</v>
      </c>
      <c r="N13" s="6">
        <f>N12*1.05</f>
        <v>136634.36961476802</v>
      </c>
      <c r="O13" s="6">
        <f t="shared" ref="O13:W13" si="7">O12*1.05</f>
        <v>147122.18809550643</v>
      </c>
      <c r="P13" s="6">
        <f t="shared" si="7"/>
        <v>158134.39750028175</v>
      </c>
      <c r="Q13" s="6">
        <f t="shared" si="7"/>
        <v>169697.21737529585</v>
      </c>
      <c r="R13" s="6">
        <f>R12*4.5</f>
        <v>779306.47818883136</v>
      </c>
      <c r="S13" s="6">
        <f t="shared" si="7"/>
        <v>821927.90209827293</v>
      </c>
      <c r="T13" s="6">
        <f t="shared" si="7"/>
        <v>866680.39720318664</v>
      </c>
      <c r="U13" s="6">
        <f t="shared" si="7"/>
        <v>913670.51706334599</v>
      </c>
      <c r="V13" s="6">
        <f t="shared" si="7"/>
        <v>963010.14291651337</v>
      </c>
      <c r="W13" s="6">
        <f t="shared" si="7"/>
        <v>1014816.7500623391</v>
      </c>
    </row>
    <row r="14" spans="1:23" x14ac:dyDescent="0.25">
      <c r="A14" s="13" t="s">
        <v>14</v>
      </c>
      <c r="B14" s="12">
        <f>B13+B8</f>
        <v>7741</v>
      </c>
      <c r="C14" s="12">
        <f t="shared" ref="C14:W14" si="8">C13+C9</f>
        <v>12723</v>
      </c>
      <c r="D14" s="12">
        <f t="shared" si="8"/>
        <v>61885.5</v>
      </c>
      <c r="E14" s="12">
        <f t="shared" si="8"/>
        <v>69956.774999999994</v>
      </c>
      <c r="F14" s="12">
        <f t="shared" si="8"/>
        <v>76931.613750000004</v>
      </c>
      <c r="G14" s="12">
        <f t="shared" si="8"/>
        <v>84255.194437500002</v>
      </c>
      <c r="H14" s="12">
        <f t="shared" si="8"/>
        <v>91944.954159375004</v>
      </c>
      <c r="I14" s="12">
        <f t="shared" si="8"/>
        <v>100019.20186734376</v>
      </c>
      <c r="J14" s="12">
        <f t="shared" si="8"/>
        <v>108497.16196071095</v>
      </c>
      <c r="K14" s="12">
        <f t="shared" si="8"/>
        <v>117399.02005874649</v>
      </c>
      <c r="L14" s="12">
        <f t="shared" si="8"/>
        <v>126745.97106168383</v>
      </c>
      <c r="M14" s="12">
        <f t="shared" si="8"/>
        <v>130227.97106168383</v>
      </c>
      <c r="N14" s="12">
        <f t="shared" si="8"/>
        <v>140216.36961476802</v>
      </c>
      <c r="O14" s="12">
        <f t="shared" si="8"/>
        <v>150704.18809550643</v>
      </c>
      <c r="P14" s="12">
        <f t="shared" si="8"/>
        <v>161716.39750028175</v>
      </c>
      <c r="Q14" s="12">
        <f t="shared" si="8"/>
        <v>173279.21737529585</v>
      </c>
      <c r="R14" s="12">
        <f t="shared" si="8"/>
        <v>782888.47818883136</v>
      </c>
      <c r="S14" s="12">
        <f t="shared" si="8"/>
        <v>825509.90209827293</v>
      </c>
      <c r="T14" s="12">
        <f t="shared" si="8"/>
        <v>870262.39720318664</v>
      </c>
      <c r="U14" s="12">
        <f t="shared" si="8"/>
        <v>917252.51706334599</v>
      </c>
      <c r="V14" s="12">
        <f t="shared" si="8"/>
        <v>966592.14291651337</v>
      </c>
      <c r="W14" s="12">
        <f t="shared" si="8"/>
        <v>1018398.7500623391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15FF-B986-4F2E-9725-58DC6048C96E}">
  <dimension ref="A1:W27"/>
  <sheetViews>
    <sheetView workbookViewId="0">
      <selection activeCell="C22" sqref="C22"/>
    </sheetView>
  </sheetViews>
  <sheetFormatPr defaultRowHeight="15" x14ac:dyDescent="0.25"/>
  <cols>
    <col min="1" max="1" width="20.85546875" bestFit="1" customWidth="1"/>
    <col min="2" max="2" width="8.85546875" bestFit="1" customWidth="1"/>
    <col min="3" max="3" width="9.28515625" bestFit="1" customWidth="1"/>
    <col min="4" max="4" width="12.42578125" customWidth="1"/>
    <col min="5" max="12" width="10.85546875" bestFit="1" customWidth="1"/>
    <col min="13" max="23" width="12.42578125" bestFit="1" customWidth="1"/>
  </cols>
  <sheetData>
    <row r="1" spans="1:23" x14ac:dyDescent="0.25">
      <c r="A1" s="1" t="s">
        <v>0</v>
      </c>
      <c r="D1" s="2" t="s">
        <v>1</v>
      </c>
      <c r="E1" s="3">
        <v>0.3</v>
      </c>
      <c r="G1" s="2" t="s">
        <v>3</v>
      </c>
      <c r="H1" s="5">
        <v>2755.28</v>
      </c>
    </row>
    <row r="2" spans="1:23" x14ac:dyDescent="0.25">
      <c r="D2" s="2" t="s">
        <v>2</v>
      </c>
      <c r="E2" s="4">
        <v>300</v>
      </c>
      <c r="G2" s="2" t="s">
        <v>4</v>
      </c>
      <c r="H2" s="4">
        <v>2691</v>
      </c>
    </row>
    <row r="3" spans="1:23" x14ac:dyDescent="0.25">
      <c r="C3" s="10"/>
      <c r="D3" s="10"/>
      <c r="E3" s="11"/>
      <c r="F3" s="10"/>
      <c r="G3" s="10"/>
      <c r="H3" s="11"/>
    </row>
    <row r="4" spans="1:23" x14ac:dyDescent="0.25">
      <c r="A4" s="9" t="s">
        <v>15</v>
      </c>
      <c r="H4" t="s">
        <v>18</v>
      </c>
    </row>
    <row r="5" spans="1:23" x14ac:dyDescent="0.25">
      <c r="A5" s="7" t="s">
        <v>5</v>
      </c>
      <c r="B5" s="8">
        <v>44256</v>
      </c>
      <c r="C5" s="8">
        <v>44287</v>
      </c>
      <c r="D5" s="8">
        <v>44317</v>
      </c>
      <c r="E5" s="8">
        <v>44348</v>
      </c>
      <c r="F5" s="8">
        <v>44378</v>
      </c>
      <c r="G5" s="8">
        <v>44409</v>
      </c>
      <c r="H5" s="8">
        <v>44440</v>
      </c>
      <c r="I5" s="8">
        <v>44470</v>
      </c>
      <c r="J5" s="8">
        <v>44501</v>
      </c>
      <c r="K5" s="8">
        <v>44531</v>
      </c>
      <c r="L5" s="8">
        <v>44562</v>
      </c>
      <c r="M5" s="8">
        <v>44593</v>
      </c>
      <c r="N5" s="8">
        <v>44621</v>
      </c>
      <c r="O5" s="8">
        <v>44652</v>
      </c>
      <c r="P5" s="8">
        <v>44682</v>
      </c>
      <c r="Q5" s="8">
        <v>44713</v>
      </c>
      <c r="R5" s="8">
        <v>44743</v>
      </c>
      <c r="S5" s="8">
        <v>44774</v>
      </c>
      <c r="T5" s="8">
        <v>44805</v>
      </c>
      <c r="U5" s="8">
        <v>44835</v>
      </c>
      <c r="V5" s="8">
        <v>44866</v>
      </c>
      <c r="W5" s="8">
        <v>44896</v>
      </c>
    </row>
    <row r="6" spans="1:23" x14ac:dyDescent="0.25">
      <c r="A6" t="s">
        <v>7</v>
      </c>
      <c r="B6" s="4">
        <f>$H$2</f>
        <v>2691</v>
      </c>
      <c r="C6" s="4">
        <f t="shared" ref="C6:W6" si="0">2*$H$2</f>
        <v>5382</v>
      </c>
      <c r="D6" s="4">
        <f t="shared" si="0"/>
        <v>5382</v>
      </c>
      <c r="E6" s="4">
        <f t="shared" si="0"/>
        <v>5382</v>
      </c>
      <c r="F6" s="4">
        <f>2*$H$2</f>
        <v>5382</v>
      </c>
      <c r="G6" s="4">
        <f t="shared" si="0"/>
        <v>5382</v>
      </c>
      <c r="H6" s="4">
        <f t="shared" si="0"/>
        <v>5382</v>
      </c>
      <c r="I6" s="4">
        <f t="shared" si="0"/>
        <v>5382</v>
      </c>
      <c r="J6" s="4">
        <f t="shared" si="0"/>
        <v>5382</v>
      </c>
      <c r="K6" s="4">
        <f t="shared" si="0"/>
        <v>5382</v>
      </c>
      <c r="L6" s="4">
        <f t="shared" si="0"/>
        <v>5382</v>
      </c>
      <c r="M6" s="4">
        <f t="shared" si="0"/>
        <v>5382</v>
      </c>
      <c r="N6" s="4">
        <f t="shared" si="0"/>
        <v>5382</v>
      </c>
      <c r="O6" s="4">
        <f t="shared" si="0"/>
        <v>5382</v>
      </c>
      <c r="P6" s="4">
        <f t="shared" si="0"/>
        <v>5382</v>
      </c>
      <c r="Q6" s="4">
        <f t="shared" si="0"/>
        <v>5382</v>
      </c>
      <c r="R6" s="4">
        <f t="shared" si="0"/>
        <v>5382</v>
      </c>
      <c r="S6" s="4">
        <f t="shared" si="0"/>
        <v>5382</v>
      </c>
      <c r="T6" s="4">
        <f t="shared" si="0"/>
        <v>5382</v>
      </c>
      <c r="U6" s="4">
        <f t="shared" si="0"/>
        <v>5382</v>
      </c>
      <c r="V6" s="4">
        <f t="shared" si="0"/>
        <v>5382</v>
      </c>
      <c r="W6" s="4">
        <f t="shared" si="0"/>
        <v>5382</v>
      </c>
    </row>
    <row r="7" spans="1:23" x14ac:dyDescent="0.25">
      <c r="A7" t="s">
        <v>4</v>
      </c>
      <c r="B7" s="4">
        <f>B$6-$E$2</f>
        <v>2391</v>
      </c>
      <c r="C7" s="4">
        <f t="shared" ref="C7:W7" si="1">C$6-$E$2</f>
        <v>5082</v>
      </c>
      <c r="D7" s="4">
        <f t="shared" si="1"/>
        <v>5082</v>
      </c>
      <c r="E7" s="4">
        <f>E$6-$E$2</f>
        <v>5082</v>
      </c>
      <c r="F7" s="4">
        <f>F$6-$E$2</f>
        <v>5082</v>
      </c>
      <c r="G7" s="4">
        <f>G$6-$E$2</f>
        <v>5082</v>
      </c>
      <c r="H7" s="4">
        <f>H$6-$E$2</f>
        <v>5082</v>
      </c>
      <c r="I7" s="4">
        <f>I$6-$E$2</f>
        <v>5082</v>
      </c>
      <c r="J7" s="4">
        <f t="shared" si="1"/>
        <v>5082</v>
      </c>
      <c r="K7" s="4">
        <f t="shared" si="1"/>
        <v>5082</v>
      </c>
      <c r="L7" s="4">
        <f t="shared" ref="L7:U7" si="2">L$6-$E$2</f>
        <v>5082</v>
      </c>
      <c r="M7" s="4">
        <f t="shared" si="2"/>
        <v>5082</v>
      </c>
      <c r="N7" s="4">
        <f t="shared" si="2"/>
        <v>5082</v>
      </c>
      <c r="O7" s="4">
        <f t="shared" si="2"/>
        <v>5082</v>
      </c>
      <c r="P7" s="4">
        <f t="shared" si="2"/>
        <v>5082</v>
      </c>
      <c r="Q7" s="4">
        <f t="shared" si="2"/>
        <v>5082</v>
      </c>
      <c r="R7" s="4">
        <f t="shared" si="2"/>
        <v>5082</v>
      </c>
      <c r="S7" s="4">
        <f t="shared" si="2"/>
        <v>5082</v>
      </c>
      <c r="T7" s="4">
        <f t="shared" si="2"/>
        <v>5082</v>
      </c>
      <c r="U7" s="4">
        <f t="shared" si="2"/>
        <v>5082</v>
      </c>
      <c r="V7" s="4">
        <f t="shared" si="1"/>
        <v>5082</v>
      </c>
      <c r="W7" s="4">
        <f t="shared" si="1"/>
        <v>5082</v>
      </c>
    </row>
    <row r="8" spans="1:23" x14ac:dyDescent="0.25">
      <c r="A8" s="14" t="s">
        <v>8</v>
      </c>
      <c r="B8" s="15">
        <f>SUM($B$7:B$7)</f>
        <v>2391</v>
      </c>
      <c r="C8" s="15">
        <f>SUM($B7:C$7)</f>
        <v>7473</v>
      </c>
      <c r="D8" s="15">
        <f>SUM($B7:D$7)</f>
        <v>12555</v>
      </c>
      <c r="E8" s="15">
        <f>SUM($B7:E$7)</f>
        <v>17637</v>
      </c>
      <c r="F8" s="15">
        <f>SUM($B7:F$7)</f>
        <v>22719</v>
      </c>
      <c r="G8" s="15">
        <f>SUM($B7:G$7)</f>
        <v>27801</v>
      </c>
      <c r="H8" s="15">
        <f>SUM($B7:H$7)</f>
        <v>32883</v>
      </c>
      <c r="I8" s="15">
        <f>SUM($B7:I$7)</f>
        <v>37965</v>
      </c>
      <c r="J8" s="15">
        <f>SUM($B7:J$7)</f>
        <v>43047</v>
      </c>
      <c r="K8" s="15">
        <f>SUM($B7:K$7)</f>
        <v>48129</v>
      </c>
      <c r="L8" s="15">
        <f>SUM($B7:L$7)</f>
        <v>53211</v>
      </c>
      <c r="M8" s="15">
        <f>SUM($B7:M$7)</f>
        <v>58293</v>
      </c>
      <c r="N8" s="15">
        <f>SUM($B7:N$7)</f>
        <v>63375</v>
      </c>
      <c r="O8" s="15">
        <f>SUM($B7:O$7)</f>
        <v>68457</v>
      </c>
      <c r="P8" s="15">
        <f>SUM($B7:P$7)</f>
        <v>73539</v>
      </c>
      <c r="Q8" s="15">
        <f>SUM($B7:Q$7)</f>
        <v>78621</v>
      </c>
      <c r="R8" s="15">
        <f>SUM($B7:R$7)</f>
        <v>83703</v>
      </c>
      <c r="S8" s="15">
        <f>SUM($B7:S$7)</f>
        <v>88785</v>
      </c>
      <c r="T8" s="15">
        <f>SUM($B7:T$7)</f>
        <v>93867</v>
      </c>
      <c r="U8" s="15">
        <f>SUM($B7:U$7)</f>
        <v>98949</v>
      </c>
      <c r="V8" s="15">
        <f>SUM($B7:V$7)</f>
        <v>104031</v>
      </c>
      <c r="W8" s="15">
        <f>SUM($B7:W$7)</f>
        <v>109113</v>
      </c>
    </row>
    <row r="9" spans="1:23" x14ac:dyDescent="0.25">
      <c r="A9" t="s">
        <v>12</v>
      </c>
      <c r="B9" s="4">
        <f>SUM($B$7:B$7)</f>
        <v>2391</v>
      </c>
      <c r="C9" s="4">
        <f>C7</f>
        <v>5082</v>
      </c>
      <c r="D9" s="4">
        <f t="shared" ref="D9:E9" si="3">D7</f>
        <v>5082</v>
      </c>
      <c r="E9" s="4">
        <f t="shared" si="3"/>
        <v>5082</v>
      </c>
      <c r="F9" s="4">
        <f>F7-1500</f>
        <v>3582</v>
      </c>
      <c r="G9" s="4">
        <f t="shared" ref="G9:W9" si="4">G7-1500</f>
        <v>3582</v>
      </c>
      <c r="H9" s="4">
        <f t="shared" si="4"/>
        <v>3582</v>
      </c>
      <c r="I9" s="4">
        <f t="shared" si="4"/>
        <v>3582</v>
      </c>
      <c r="J9" s="4">
        <f t="shared" si="4"/>
        <v>3582</v>
      </c>
      <c r="K9" s="4">
        <f t="shared" si="4"/>
        <v>3582</v>
      </c>
      <c r="L9" s="4">
        <f t="shared" si="4"/>
        <v>3582</v>
      </c>
      <c r="M9" s="4">
        <f t="shared" si="4"/>
        <v>3582</v>
      </c>
      <c r="N9" s="4">
        <f t="shared" si="4"/>
        <v>3582</v>
      </c>
      <c r="O9" s="4">
        <f t="shared" si="4"/>
        <v>3582</v>
      </c>
      <c r="P9" s="4">
        <f t="shared" si="4"/>
        <v>3582</v>
      </c>
      <c r="Q9" s="4">
        <f t="shared" si="4"/>
        <v>3582</v>
      </c>
      <c r="R9" s="4">
        <f t="shared" si="4"/>
        <v>3582</v>
      </c>
      <c r="S9" s="4">
        <f t="shared" si="4"/>
        <v>3582</v>
      </c>
      <c r="T9" s="4">
        <f t="shared" si="4"/>
        <v>3582</v>
      </c>
      <c r="U9" s="4">
        <f t="shared" si="4"/>
        <v>3582</v>
      </c>
      <c r="V9" s="4">
        <f t="shared" si="4"/>
        <v>3582</v>
      </c>
      <c r="W9" s="4">
        <f t="shared" si="4"/>
        <v>3582</v>
      </c>
    </row>
    <row r="10" spans="1:23" x14ac:dyDescent="0.25">
      <c r="A10" s="14" t="s">
        <v>13</v>
      </c>
      <c r="B10" s="15">
        <f>B8</f>
        <v>2391</v>
      </c>
      <c r="C10" s="15">
        <f>SUM($B$9:C$9)</f>
        <v>7473</v>
      </c>
      <c r="D10" s="15">
        <f>SUM($B$9:D$9)</f>
        <v>12555</v>
      </c>
      <c r="E10" s="15">
        <f>SUM($B$9:E$9)</f>
        <v>17637</v>
      </c>
      <c r="F10" s="15">
        <f>SUM($B$9:F$9)</f>
        <v>21219</v>
      </c>
      <c r="G10" s="15">
        <f>SUM($B$9:G$9)</f>
        <v>24801</v>
      </c>
      <c r="H10" s="15">
        <f>SUM($B$9:H$9)</f>
        <v>28383</v>
      </c>
      <c r="I10" s="15">
        <f>SUM($B$9:I$9)</f>
        <v>31965</v>
      </c>
      <c r="J10" s="15">
        <f>SUM($B$9:J$9)</f>
        <v>35547</v>
      </c>
      <c r="K10" s="15">
        <f>SUM($B$9:K$9)</f>
        <v>39129</v>
      </c>
      <c r="L10" s="15">
        <f>SUM($B$9:L$9)</f>
        <v>42711</v>
      </c>
      <c r="M10" s="15">
        <f>SUM($B$9:M$9)</f>
        <v>46293</v>
      </c>
      <c r="N10" s="15">
        <f>SUM($B$9:N$9)</f>
        <v>49875</v>
      </c>
      <c r="O10" s="15">
        <f>SUM($B$9:O$9)</f>
        <v>53457</v>
      </c>
      <c r="P10" s="15">
        <f>SUM($B$9:P$9)</f>
        <v>57039</v>
      </c>
      <c r="Q10" s="15">
        <f>SUM($B$9:Q$9)</f>
        <v>60621</v>
      </c>
      <c r="R10" s="15">
        <f>SUM($B$9:R$9)</f>
        <v>64203</v>
      </c>
      <c r="S10" s="15">
        <f>SUM($B$9:S$9)</f>
        <v>67785</v>
      </c>
      <c r="T10" s="15">
        <f>SUM($B$9:T$9)</f>
        <v>71367</v>
      </c>
      <c r="U10" s="15">
        <f>SUM($B$9:U$9)</f>
        <v>74949</v>
      </c>
      <c r="V10" s="15">
        <f>SUM($B$9:V$9)</f>
        <v>78531</v>
      </c>
      <c r="W10" s="15">
        <f>SUM($B$9:W$9)</f>
        <v>82113</v>
      </c>
    </row>
    <row r="11" spans="1:23" x14ac:dyDescent="0.25">
      <c r="A11" t="s">
        <v>10</v>
      </c>
      <c r="C11" s="11">
        <v>100</v>
      </c>
      <c r="D11" s="11">
        <v>100</v>
      </c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100</v>
      </c>
      <c r="L11" s="11">
        <v>100</v>
      </c>
      <c r="M11" s="11">
        <v>100</v>
      </c>
      <c r="N11" s="11">
        <v>100</v>
      </c>
      <c r="O11" s="11">
        <v>100</v>
      </c>
      <c r="P11" s="11">
        <v>100</v>
      </c>
      <c r="Q11" s="11">
        <v>100</v>
      </c>
      <c r="R11" s="11">
        <v>100</v>
      </c>
      <c r="S11" s="11">
        <v>100</v>
      </c>
      <c r="T11" s="11">
        <v>100</v>
      </c>
      <c r="U11" s="11">
        <v>100</v>
      </c>
      <c r="V11" s="11">
        <v>100</v>
      </c>
      <c r="W11" s="11">
        <v>100</v>
      </c>
    </row>
    <row r="12" spans="1:23" x14ac:dyDescent="0.25">
      <c r="A12" t="s">
        <v>6</v>
      </c>
      <c r="B12" s="6">
        <v>5350</v>
      </c>
      <c r="C12" s="6">
        <f t="shared" ref="C12:W12" si="5">B14-C11</f>
        <v>7641</v>
      </c>
      <c r="D12" s="6">
        <f t="shared" si="5"/>
        <v>12623</v>
      </c>
      <c r="E12" s="6">
        <f t="shared" si="5"/>
        <v>17605</v>
      </c>
      <c r="F12" s="6">
        <f t="shared" si="5"/>
        <v>22587</v>
      </c>
      <c r="G12" s="6">
        <f t="shared" si="5"/>
        <v>26069</v>
      </c>
      <c r="H12" s="6">
        <f>G14-H11</f>
        <v>29551</v>
      </c>
      <c r="I12" s="6">
        <f t="shared" si="5"/>
        <v>136461.5</v>
      </c>
      <c r="J12" s="6">
        <f t="shared" si="5"/>
        <v>143355.03749999998</v>
      </c>
      <c r="K12" s="6">
        <f t="shared" si="5"/>
        <v>150420.91343749996</v>
      </c>
      <c r="L12" s="6">
        <f t="shared" si="5"/>
        <v>157663.43627343743</v>
      </c>
      <c r="M12" s="6">
        <f t="shared" si="5"/>
        <v>165087.02218027334</v>
      </c>
      <c r="N12" s="6">
        <f t="shared" si="5"/>
        <v>172696.19773478017</v>
      </c>
      <c r="O12" s="6">
        <f t="shared" si="5"/>
        <v>180495.60267814965</v>
      </c>
      <c r="P12" s="6">
        <f t="shared" si="5"/>
        <v>188489.99274510337</v>
      </c>
      <c r="Q12" s="6">
        <f t="shared" si="5"/>
        <v>196684.24256373095</v>
      </c>
      <c r="R12" s="6">
        <f t="shared" si="5"/>
        <v>205083.34862782422</v>
      </c>
      <c r="S12" s="6">
        <f t="shared" si="5"/>
        <v>213692.43234351982</v>
      </c>
      <c r="T12" s="6">
        <f t="shared" si="5"/>
        <v>222516.74315210778</v>
      </c>
      <c r="U12" s="6">
        <f t="shared" si="5"/>
        <v>231561.66173091045</v>
      </c>
      <c r="V12" s="6">
        <f t="shared" si="5"/>
        <v>240832.70327418318</v>
      </c>
      <c r="W12" s="6">
        <f t="shared" si="5"/>
        <v>250335.52085603774</v>
      </c>
    </row>
    <row r="13" spans="1:23" x14ac:dyDescent="0.25">
      <c r="A13" t="s">
        <v>9</v>
      </c>
      <c r="B13" s="6">
        <f>B12</f>
        <v>5350</v>
      </c>
      <c r="C13" s="6">
        <f t="shared" ref="C13:D13" si="6">C12</f>
        <v>7641</v>
      </c>
      <c r="D13" s="6">
        <f t="shared" si="6"/>
        <v>12623</v>
      </c>
      <c r="E13" s="6">
        <f t="shared" ref="E13" si="7">E12</f>
        <v>17605</v>
      </c>
      <c r="F13" s="6">
        <f t="shared" ref="F13" si="8">F12</f>
        <v>22587</v>
      </c>
      <c r="G13" s="6">
        <f t="shared" ref="G13" si="9">G12</f>
        <v>26069</v>
      </c>
      <c r="H13" s="6">
        <f>H12*4.5</f>
        <v>132979.5</v>
      </c>
      <c r="I13" s="6">
        <f t="shared" ref="I13:K13" si="10">I12*1.025</f>
        <v>139873.03749999998</v>
      </c>
      <c r="J13" s="6">
        <f t="shared" si="10"/>
        <v>146938.91343749996</v>
      </c>
      <c r="K13" s="6">
        <f t="shared" si="10"/>
        <v>154181.43627343743</v>
      </c>
      <c r="L13" s="6">
        <f t="shared" ref="L13" si="11">L12*1.025</f>
        <v>161605.02218027334</v>
      </c>
      <c r="M13" s="6">
        <f t="shared" ref="M13" si="12">M12*1.025</f>
        <v>169214.19773478017</v>
      </c>
      <c r="N13" s="6">
        <f t="shared" ref="N13" si="13">N12*1.025</f>
        <v>177013.60267814965</v>
      </c>
      <c r="O13" s="6">
        <f t="shared" ref="O13" si="14">O12*1.025</f>
        <v>185007.99274510337</v>
      </c>
      <c r="P13" s="6">
        <f t="shared" ref="P13" si="15">P12*1.025</f>
        <v>193202.24256373095</v>
      </c>
      <c r="Q13" s="6">
        <f t="shared" ref="Q13" si="16">Q12*1.025</f>
        <v>201601.34862782422</v>
      </c>
      <c r="R13" s="6">
        <f t="shared" ref="R13" si="17">R12*1.025</f>
        <v>210210.43234351982</v>
      </c>
      <c r="S13" s="6">
        <f t="shared" ref="S13" si="18">S12*1.025</f>
        <v>219034.74315210778</v>
      </c>
      <c r="T13" s="6">
        <f t="shared" ref="T13" si="19">T12*1.025</f>
        <v>228079.66173091045</v>
      </c>
      <c r="U13" s="6">
        <f t="shared" ref="U13" si="20">U12*1.025</f>
        <v>237350.70327418318</v>
      </c>
      <c r="V13" s="6">
        <f t="shared" ref="V13" si="21">V12*1.025</f>
        <v>246853.52085603774</v>
      </c>
      <c r="W13" s="6">
        <f t="shared" ref="W13" si="22">W12*1.025</f>
        <v>256593.90887743866</v>
      </c>
    </row>
    <row r="14" spans="1:23" x14ac:dyDescent="0.25">
      <c r="A14" s="13" t="s">
        <v>14</v>
      </c>
      <c r="B14" s="12">
        <f>B13+B8</f>
        <v>7741</v>
      </c>
      <c r="C14" s="12">
        <f t="shared" ref="C14:W14" si="23">C13+C9</f>
        <v>12723</v>
      </c>
      <c r="D14" s="12">
        <f t="shared" si="23"/>
        <v>17705</v>
      </c>
      <c r="E14" s="12">
        <f t="shared" si="23"/>
        <v>22687</v>
      </c>
      <c r="F14" s="12">
        <f t="shared" si="23"/>
        <v>26169</v>
      </c>
      <c r="G14" s="12">
        <f t="shared" si="23"/>
        <v>29651</v>
      </c>
      <c r="H14" s="12">
        <f t="shared" si="23"/>
        <v>136561.5</v>
      </c>
      <c r="I14" s="12">
        <f t="shared" si="23"/>
        <v>143455.03749999998</v>
      </c>
      <c r="J14" s="12">
        <f t="shared" si="23"/>
        <v>150520.91343749996</v>
      </c>
      <c r="K14" s="12">
        <f t="shared" si="23"/>
        <v>157763.43627343743</v>
      </c>
      <c r="L14" s="12">
        <f t="shared" si="23"/>
        <v>165187.02218027334</v>
      </c>
      <c r="M14" s="12">
        <f t="shared" si="23"/>
        <v>172796.19773478017</v>
      </c>
      <c r="N14" s="12">
        <f t="shared" si="23"/>
        <v>180595.60267814965</v>
      </c>
      <c r="O14" s="12">
        <f t="shared" si="23"/>
        <v>188589.99274510337</v>
      </c>
      <c r="P14" s="12">
        <f t="shared" si="23"/>
        <v>196784.24256373095</v>
      </c>
      <c r="Q14" s="12">
        <f t="shared" si="23"/>
        <v>205183.34862782422</v>
      </c>
      <c r="R14" s="12">
        <f t="shared" si="23"/>
        <v>213792.43234351982</v>
      </c>
      <c r="S14" s="12">
        <f t="shared" si="23"/>
        <v>222616.74315210778</v>
      </c>
      <c r="T14" s="12">
        <f t="shared" si="23"/>
        <v>231661.66173091045</v>
      </c>
      <c r="U14" s="12">
        <f t="shared" si="23"/>
        <v>240932.70327418318</v>
      </c>
      <c r="V14" s="12">
        <f t="shared" si="23"/>
        <v>250435.52085603774</v>
      </c>
      <c r="W14" s="12">
        <f t="shared" si="23"/>
        <v>260175.90887743866</v>
      </c>
    </row>
    <row r="15" spans="1:23" s="10" customFormat="1" x14ac:dyDescent="0.25">
      <c r="A15" s="1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7" spans="1:23" x14ac:dyDescent="0.25">
      <c r="A17" s="9" t="s">
        <v>16</v>
      </c>
      <c r="H17" s="32" t="s">
        <v>19</v>
      </c>
      <c r="I17" s="32"/>
      <c r="J17" s="32"/>
      <c r="K17" s="32"/>
    </row>
    <row r="18" spans="1:23" x14ac:dyDescent="0.25">
      <c r="A18" s="7" t="s">
        <v>5</v>
      </c>
      <c r="B18" s="8">
        <v>44256</v>
      </c>
      <c r="C18" s="8">
        <v>44287</v>
      </c>
      <c r="D18" s="8">
        <v>44317</v>
      </c>
      <c r="E18" s="8">
        <v>44348</v>
      </c>
      <c r="F18" s="8">
        <v>44378</v>
      </c>
      <c r="G18" s="8">
        <v>44409</v>
      </c>
      <c r="H18" s="8">
        <v>44440</v>
      </c>
      <c r="I18" s="8">
        <v>44470</v>
      </c>
      <c r="J18" s="8">
        <v>44501</v>
      </c>
      <c r="K18" s="8">
        <v>44531</v>
      </c>
      <c r="L18" s="8">
        <v>44562</v>
      </c>
      <c r="M18" s="8">
        <v>44593</v>
      </c>
      <c r="N18" s="8">
        <v>44621</v>
      </c>
      <c r="O18" s="8">
        <v>44652</v>
      </c>
      <c r="P18" s="8">
        <v>44682</v>
      </c>
      <c r="Q18" s="8">
        <v>44713</v>
      </c>
      <c r="R18" s="8">
        <v>44743</v>
      </c>
      <c r="S18" s="8">
        <v>44774</v>
      </c>
      <c r="T18" s="8">
        <v>44805</v>
      </c>
      <c r="U18" s="8">
        <v>44835</v>
      </c>
      <c r="V18" s="8">
        <v>44866</v>
      </c>
      <c r="W18" s="8">
        <v>44896</v>
      </c>
    </row>
    <row r="19" spans="1:23" x14ac:dyDescent="0.25">
      <c r="A19" t="s">
        <v>7</v>
      </c>
      <c r="B19" s="4">
        <f>$H$2</f>
        <v>2691</v>
      </c>
      <c r="C19" s="4">
        <f t="shared" ref="C19:W19" si="24">2*$H$2</f>
        <v>5382</v>
      </c>
      <c r="D19" s="4">
        <f t="shared" si="24"/>
        <v>5382</v>
      </c>
      <c r="E19" s="4">
        <f t="shared" si="24"/>
        <v>5382</v>
      </c>
      <c r="F19" s="4">
        <f>2*$H$2</f>
        <v>5382</v>
      </c>
      <c r="G19" s="4">
        <f t="shared" si="24"/>
        <v>5382</v>
      </c>
      <c r="H19" s="4">
        <f t="shared" si="24"/>
        <v>5382</v>
      </c>
      <c r="I19" s="4">
        <f t="shared" si="24"/>
        <v>5382</v>
      </c>
      <c r="J19" s="4">
        <f t="shared" si="24"/>
        <v>5382</v>
      </c>
      <c r="K19" s="4">
        <f t="shared" si="24"/>
        <v>5382</v>
      </c>
      <c r="L19" s="4">
        <f t="shared" si="24"/>
        <v>5382</v>
      </c>
      <c r="M19" s="4">
        <f t="shared" si="24"/>
        <v>5382</v>
      </c>
      <c r="N19" s="4">
        <f t="shared" si="24"/>
        <v>5382</v>
      </c>
      <c r="O19" s="4">
        <f t="shared" si="24"/>
        <v>5382</v>
      </c>
      <c r="P19" s="4">
        <f t="shared" si="24"/>
        <v>5382</v>
      </c>
      <c r="Q19" s="4">
        <f t="shared" si="24"/>
        <v>5382</v>
      </c>
      <c r="R19" s="4">
        <f t="shared" si="24"/>
        <v>5382</v>
      </c>
      <c r="S19" s="4">
        <f t="shared" si="24"/>
        <v>5382</v>
      </c>
      <c r="T19" s="4">
        <f t="shared" si="24"/>
        <v>5382</v>
      </c>
      <c r="U19" s="4">
        <f t="shared" si="24"/>
        <v>5382</v>
      </c>
      <c r="V19" s="4">
        <f t="shared" si="24"/>
        <v>5382</v>
      </c>
      <c r="W19" s="4">
        <f t="shared" si="24"/>
        <v>5382</v>
      </c>
    </row>
    <row r="20" spans="1:23" x14ac:dyDescent="0.25">
      <c r="A20" t="s">
        <v>4</v>
      </c>
      <c r="B20" s="4">
        <f>B$6-$E$2</f>
        <v>2391</v>
      </c>
      <c r="C20" s="4">
        <f t="shared" ref="C20:W20" si="25">C$6-$E$2</f>
        <v>5082</v>
      </c>
      <c r="D20" s="4">
        <f t="shared" si="25"/>
        <v>5082</v>
      </c>
      <c r="E20" s="4">
        <f>E$6-$E$2</f>
        <v>5082</v>
      </c>
      <c r="F20" s="4">
        <f>F$6-$E$2</f>
        <v>5082</v>
      </c>
      <c r="G20" s="4">
        <f>G$6-$E$2</f>
        <v>5082</v>
      </c>
      <c r="H20" s="4">
        <f>H$6-$E$2</f>
        <v>5082</v>
      </c>
      <c r="I20" s="4">
        <f>I$6-$E$2</f>
        <v>5082</v>
      </c>
      <c r="J20" s="4">
        <f t="shared" si="25"/>
        <v>5082</v>
      </c>
      <c r="K20" s="4">
        <f t="shared" si="25"/>
        <v>5082</v>
      </c>
      <c r="L20" s="4">
        <f t="shared" ref="L20:U20" si="26">L$6-$E$2</f>
        <v>5082</v>
      </c>
      <c r="M20" s="4">
        <f t="shared" si="26"/>
        <v>5082</v>
      </c>
      <c r="N20" s="4">
        <f t="shared" si="26"/>
        <v>5082</v>
      </c>
      <c r="O20" s="4">
        <f t="shared" si="26"/>
        <v>5082</v>
      </c>
      <c r="P20" s="4">
        <f t="shared" si="26"/>
        <v>5082</v>
      </c>
      <c r="Q20" s="4">
        <f t="shared" si="26"/>
        <v>5082</v>
      </c>
      <c r="R20" s="4">
        <f t="shared" si="26"/>
        <v>5082</v>
      </c>
      <c r="S20" s="4">
        <f t="shared" si="26"/>
        <v>5082</v>
      </c>
      <c r="T20" s="4">
        <f t="shared" si="26"/>
        <v>5082</v>
      </c>
      <c r="U20" s="4">
        <f t="shared" si="26"/>
        <v>5082</v>
      </c>
      <c r="V20" s="4">
        <f t="shared" si="25"/>
        <v>5082</v>
      </c>
      <c r="W20" s="4">
        <f t="shared" si="25"/>
        <v>5082</v>
      </c>
    </row>
    <row r="21" spans="1:23" x14ac:dyDescent="0.25">
      <c r="A21" s="14" t="s">
        <v>8</v>
      </c>
      <c r="B21" s="15">
        <f>SUM($B$7:B$7)</f>
        <v>2391</v>
      </c>
      <c r="C21" s="15">
        <f>SUM($B$7:C$7)</f>
        <v>7473</v>
      </c>
      <c r="D21" s="15">
        <f>SUM($B$7:D$7)</f>
        <v>12555</v>
      </c>
      <c r="E21" s="15">
        <f>SUM($B$7:E$7)</f>
        <v>17637</v>
      </c>
      <c r="F21" s="15">
        <f>SUM($B$7:F$7)</f>
        <v>22719</v>
      </c>
      <c r="G21" s="15">
        <f>SUM($B$7:G$7)</f>
        <v>27801</v>
      </c>
      <c r="H21" s="15">
        <f>SUM($B$7:H$7)</f>
        <v>32883</v>
      </c>
      <c r="I21" s="15">
        <f>SUM($B$7:I$7)</f>
        <v>37965</v>
      </c>
      <c r="J21" s="15">
        <f>SUM($B$7:J$7)</f>
        <v>43047</v>
      </c>
      <c r="K21" s="15">
        <f>SUM($B$7:K$7)</f>
        <v>48129</v>
      </c>
      <c r="L21" s="15">
        <f>SUM($B$7:L$7)</f>
        <v>53211</v>
      </c>
      <c r="M21" s="15">
        <f>SUM($B$7:M$7)</f>
        <v>58293</v>
      </c>
      <c r="N21" s="15">
        <f>SUM($B$7:N$7)</f>
        <v>63375</v>
      </c>
      <c r="O21" s="15">
        <f>SUM($B$7:O$7)</f>
        <v>68457</v>
      </c>
      <c r="P21" s="15">
        <f>SUM($B$7:P$7)</f>
        <v>73539</v>
      </c>
      <c r="Q21" s="15">
        <f>SUM($B$7:Q$7)</f>
        <v>78621</v>
      </c>
      <c r="R21" s="15">
        <f>SUM($B$7:R$7)</f>
        <v>83703</v>
      </c>
      <c r="S21" s="15">
        <f>SUM($B$7:S$7)</f>
        <v>88785</v>
      </c>
      <c r="T21" s="15">
        <f>SUM($B$7:T$7)</f>
        <v>93867</v>
      </c>
      <c r="U21" s="15">
        <f>SUM($B$7:U$7)</f>
        <v>98949</v>
      </c>
      <c r="V21" s="15">
        <f>SUM($B$7:V$7)</f>
        <v>104031</v>
      </c>
      <c r="W21" s="15">
        <f>SUM($B$7:W$7)</f>
        <v>109113</v>
      </c>
    </row>
    <row r="22" spans="1:23" x14ac:dyDescent="0.25">
      <c r="A22" t="s">
        <v>12</v>
      </c>
      <c r="B22" s="4">
        <f>SUM($B$7:B$7)</f>
        <v>2391</v>
      </c>
      <c r="C22" s="4">
        <f>C20</f>
        <v>5082</v>
      </c>
      <c r="D22" s="4">
        <f t="shared" ref="D22:E22" si="27">D20</f>
        <v>5082</v>
      </c>
      <c r="E22" s="4">
        <f t="shared" si="27"/>
        <v>5082</v>
      </c>
      <c r="F22" s="4">
        <f>F20-1500</f>
        <v>3582</v>
      </c>
      <c r="G22" s="4">
        <f t="shared" ref="G22:W22" si="28">G20-1500</f>
        <v>3582</v>
      </c>
      <c r="H22" s="4">
        <f t="shared" si="28"/>
        <v>3582</v>
      </c>
      <c r="I22" s="4">
        <f t="shared" si="28"/>
        <v>3582</v>
      </c>
      <c r="J22" s="4">
        <f t="shared" si="28"/>
        <v>3582</v>
      </c>
      <c r="K22" s="4">
        <f t="shared" si="28"/>
        <v>3582</v>
      </c>
      <c r="L22" s="4">
        <f t="shared" si="28"/>
        <v>3582</v>
      </c>
      <c r="M22" s="4">
        <f t="shared" si="28"/>
        <v>3582</v>
      </c>
      <c r="N22" s="4">
        <f t="shared" si="28"/>
        <v>3582</v>
      </c>
      <c r="O22" s="4">
        <f t="shared" si="28"/>
        <v>3582</v>
      </c>
      <c r="P22" s="4">
        <f t="shared" si="28"/>
        <v>3582</v>
      </c>
      <c r="Q22" s="4">
        <f t="shared" si="28"/>
        <v>3582</v>
      </c>
      <c r="R22" s="4">
        <f t="shared" si="28"/>
        <v>3582</v>
      </c>
      <c r="S22" s="4">
        <f t="shared" si="28"/>
        <v>3582</v>
      </c>
      <c r="T22" s="4">
        <f t="shared" si="28"/>
        <v>3582</v>
      </c>
      <c r="U22" s="4">
        <f t="shared" si="28"/>
        <v>3582</v>
      </c>
      <c r="V22" s="4">
        <f t="shared" si="28"/>
        <v>3582</v>
      </c>
      <c r="W22" s="4">
        <f t="shared" si="28"/>
        <v>3582</v>
      </c>
    </row>
    <row r="23" spans="1:23" x14ac:dyDescent="0.25">
      <c r="A23" s="14" t="s">
        <v>13</v>
      </c>
      <c r="B23" s="15">
        <f>B21</f>
        <v>2391</v>
      </c>
      <c r="C23" s="15">
        <f>SUM($B$9:C$9)</f>
        <v>7473</v>
      </c>
      <c r="D23" s="15">
        <f>SUM($B$9:D$9)</f>
        <v>12555</v>
      </c>
      <c r="E23" s="15">
        <f>SUM($B$9:E$9)</f>
        <v>17637</v>
      </c>
      <c r="F23" s="15">
        <f>SUM($B$9:F$9)</f>
        <v>21219</v>
      </c>
      <c r="G23" s="15">
        <f>SUM($B$9:G$9)</f>
        <v>24801</v>
      </c>
      <c r="H23" s="15">
        <f>SUM($B$9:H$9)</f>
        <v>28383</v>
      </c>
      <c r="I23" s="15">
        <f>SUM($B$9:I$9)</f>
        <v>31965</v>
      </c>
      <c r="J23" s="15">
        <f>SUM($B$9:J$9)</f>
        <v>35547</v>
      </c>
      <c r="K23" s="15">
        <f>SUM($B$9:K$9)</f>
        <v>39129</v>
      </c>
      <c r="L23" s="15">
        <f>SUM($B$9:L$9)</f>
        <v>42711</v>
      </c>
      <c r="M23" s="15">
        <f>SUM($B$9:M$9)</f>
        <v>46293</v>
      </c>
      <c r="N23" s="15">
        <f>SUM($B$9:N$9)</f>
        <v>49875</v>
      </c>
      <c r="O23" s="15">
        <f>SUM($B$9:O$9)</f>
        <v>53457</v>
      </c>
      <c r="P23" s="15">
        <f>SUM($B$9:P$9)</f>
        <v>57039</v>
      </c>
      <c r="Q23" s="15">
        <f>SUM($B$9:Q$9)</f>
        <v>60621</v>
      </c>
      <c r="R23" s="15">
        <f>SUM($B$9:R$9)</f>
        <v>64203</v>
      </c>
      <c r="S23" s="15">
        <f>SUM($B$9:S$9)</f>
        <v>67785</v>
      </c>
      <c r="T23" s="15">
        <f>SUM($B$9:T$9)</f>
        <v>71367</v>
      </c>
      <c r="U23" s="15">
        <f>SUM($B$9:U$9)</f>
        <v>74949</v>
      </c>
      <c r="V23" s="15">
        <f>SUM($B$9:V$9)</f>
        <v>78531</v>
      </c>
      <c r="W23" s="15">
        <f>SUM($B$9:W$9)</f>
        <v>82113</v>
      </c>
    </row>
    <row r="24" spans="1:23" x14ac:dyDescent="0.25">
      <c r="A24" t="s">
        <v>10</v>
      </c>
      <c r="C24" s="11">
        <v>100</v>
      </c>
      <c r="D24" s="11">
        <v>100</v>
      </c>
      <c r="E24" s="11">
        <v>100</v>
      </c>
      <c r="F24" s="11">
        <v>100</v>
      </c>
      <c r="G24" s="11">
        <v>100</v>
      </c>
      <c r="H24" s="11">
        <v>100</v>
      </c>
      <c r="I24" s="11">
        <v>100</v>
      </c>
      <c r="J24" s="11">
        <v>100</v>
      </c>
      <c r="K24" s="11">
        <v>100</v>
      </c>
      <c r="L24" s="11">
        <v>100</v>
      </c>
      <c r="M24" s="11">
        <v>100</v>
      </c>
      <c r="N24" s="11">
        <v>100</v>
      </c>
      <c r="O24" s="11">
        <v>100</v>
      </c>
      <c r="P24" s="11">
        <v>100</v>
      </c>
      <c r="Q24" s="11">
        <v>100</v>
      </c>
      <c r="R24" s="11">
        <v>100</v>
      </c>
      <c r="S24" s="11">
        <v>100</v>
      </c>
      <c r="T24" s="11">
        <v>100</v>
      </c>
      <c r="U24" s="11">
        <v>100</v>
      </c>
      <c r="V24" s="11">
        <v>100</v>
      </c>
      <c r="W24" s="11">
        <v>100</v>
      </c>
    </row>
    <row r="25" spans="1:23" x14ac:dyDescent="0.25">
      <c r="A25" t="s">
        <v>6</v>
      </c>
      <c r="B25" s="6">
        <v>5350</v>
      </c>
      <c r="C25" s="6">
        <f t="shared" ref="C25" si="29">B27-C24</f>
        <v>7641</v>
      </c>
      <c r="D25" s="6">
        <f t="shared" ref="D25" si="30">C27-D24</f>
        <v>12623</v>
      </c>
      <c r="E25" s="6">
        <f t="shared" ref="E25" si="31">D27-E24</f>
        <v>17605</v>
      </c>
      <c r="F25" s="6">
        <f t="shared" ref="F25" si="32">E27-F24</f>
        <v>22587</v>
      </c>
      <c r="G25" s="6">
        <f t="shared" ref="G25" si="33">F27-G24</f>
        <v>26069</v>
      </c>
      <c r="H25" s="6">
        <f>G27-H24</f>
        <v>29551</v>
      </c>
      <c r="I25" s="6">
        <f t="shared" ref="I25" si="34">H27-I24</f>
        <v>136461.5</v>
      </c>
      <c r="J25" s="6">
        <f t="shared" ref="J25" si="35">I27-J24</f>
        <v>174058.875</v>
      </c>
      <c r="K25" s="6">
        <f t="shared" ref="K25" si="36">J27-K24</f>
        <v>221055.59375</v>
      </c>
      <c r="L25" s="6">
        <f t="shared" ref="L25" si="37">K27-L24</f>
        <v>279801.4921875</v>
      </c>
      <c r="M25" s="6">
        <f t="shared" ref="M25" si="38">L27-M24</f>
        <v>290278.52949218749</v>
      </c>
      <c r="N25" s="6">
        <f t="shared" ref="N25" si="39">M27-N24</f>
        <v>301017.49272949214</v>
      </c>
      <c r="O25" s="6">
        <f t="shared" ref="O25" si="40">N27-O24</f>
        <v>312024.9300477294</v>
      </c>
      <c r="P25" s="6">
        <f t="shared" ref="P25" si="41">O27-P24</f>
        <v>323307.5532989226</v>
      </c>
      <c r="Q25" s="6">
        <f t="shared" ref="Q25" si="42">P27-Q24</f>
        <v>334872.24213139561</v>
      </c>
      <c r="R25" s="6">
        <f t="shared" ref="R25" si="43">Q27-R24</f>
        <v>346726.04818468046</v>
      </c>
      <c r="S25" s="6">
        <f t="shared" ref="S25" si="44">R27-S24</f>
        <v>358876.19938929746</v>
      </c>
      <c r="T25" s="6">
        <f t="shared" ref="T25" si="45">S27-T24</f>
        <v>371330.10437402985</v>
      </c>
      <c r="U25" s="6">
        <f t="shared" ref="U25" si="46">T27-U24</f>
        <v>384095.35698338057</v>
      </c>
      <c r="V25" s="6">
        <f t="shared" ref="V25" si="47">U27-V24</f>
        <v>397179.74090796505</v>
      </c>
      <c r="W25" s="6">
        <f t="shared" ref="W25" si="48">V27-W24</f>
        <v>410591.23443066416</v>
      </c>
    </row>
    <row r="26" spans="1:23" x14ac:dyDescent="0.25">
      <c r="A26" t="s">
        <v>9</v>
      </c>
      <c r="B26" s="6">
        <f t="shared" ref="B26:G26" si="49">B25</f>
        <v>5350</v>
      </c>
      <c r="C26" s="6">
        <f t="shared" si="49"/>
        <v>7641</v>
      </c>
      <c r="D26" s="6">
        <f t="shared" si="49"/>
        <v>12623</v>
      </c>
      <c r="E26" s="6">
        <f t="shared" si="49"/>
        <v>17605</v>
      </c>
      <c r="F26" s="6">
        <f t="shared" si="49"/>
        <v>22587</v>
      </c>
      <c r="G26" s="6">
        <f t="shared" si="49"/>
        <v>26069</v>
      </c>
      <c r="H26" s="6">
        <f>H25*4.5</f>
        <v>132979.5</v>
      </c>
      <c r="I26" s="6">
        <f>I25*1.25</f>
        <v>170576.875</v>
      </c>
      <c r="J26" s="6">
        <f t="shared" ref="J26:K26" si="50">J25*1.25</f>
        <v>217573.59375</v>
      </c>
      <c r="K26" s="6">
        <f t="shared" si="50"/>
        <v>276319.4921875</v>
      </c>
      <c r="L26" s="6">
        <f t="shared" ref="L26" si="51">L25*1.025</f>
        <v>286796.52949218749</v>
      </c>
      <c r="M26" s="6">
        <f t="shared" ref="M26" si="52">M25*1.025</f>
        <v>297535.49272949214</v>
      </c>
      <c r="N26" s="6">
        <f t="shared" ref="N26" si="53">N25*1.025</f>
        <v>308542.9300477294</v>
      </c>
      <c r="O26" s="6">
        <f t="shared" ref="O26" si="54">O25*1.025</f>
        <v>319825.5532989226</v>
      </c>
      <c r="P26" s="6">
        <f t="shared" ref="P26" si="55">P25*1.025</f>
        <v>331390.24213139561</v>
      </c>
      <c r="Q26" s="6">
        <f t="shared" ref="Q26" si="56">Q25*1.025</f>
        <v>343244.04818468046</v>
      </c>
      <c r="R26" s="6">
        <f t="shared" ref="R26" si="57">R25*1.025</f>
        <v>355394.19938929746</v>
      </c>
      <c r="S26" s="6">
        <f t="shared" ref="S26" si="58">S25*1.025</f>
        <v>367848.10437402985</v>
      </c>
      <c r="T26" s="6">
        <f t="shared" ref="T26" si="59">T25*1.025</f>
        <v>380613.35698338057</v>
      </c>
      <c r="U26" s="6">
        <f t="shared" ref="U26" si="60">U25*1.025</f>
        <v>393697.74090796505</v>
      </c>
      <c r="V26" s="6">
        <f t="shared" ref="V26" si="61">V25*1.025</f>
        <v>407109.23443066416</v>
      </c>
      <c r="W26" s="6">
        <f t="shared" ref="W26" si="62">W25*1.025</f>
        <v>420856.01529143075</v>
      </c>
    </row>
    <row r="27" spans="1:23" x14ac:dyDescent="0.25">
      <c r="A27" s="13" t="s">
        <v>14</v>
      </c>
      <c r="B27" s="12">
        <f>B26+B21</f>
        <v>7741</v>
      </c>
      <c r="C27" s="12">
        <f t="shared" ref="C27" si="63">C26+C22</f>
        <v>12723</v>
      </c>
      <c r="D27" s="12">
        <f t="shared" ref="D27" si="64">D26+D22</f>
        <v>17705</v>
      </c>
      <c r="E27" s="12">
        <f t="shared" ref="E27" si="65">E26+E22</f>
        <v>22687</v>
      </c>
      <c r="F27" s="12">
        <f t="shared" ref="F27" si="66">F26+F22</f>
        <v>26169</v>
      </c>
      <c r="G27" s="12">
        <f t="shared" ref="G27" si="67">G26+G22</f>
        <v>29651</v>
      </c>
      <c r="H27" s="12">
        <f t="shared" ref="H27" si="68">H26+H22</f>
        <v>136561.5</v>
      </c>
      <c r="I27" s="12">
        <f t="shared" ref="I27" si="69">I26+I22</f>
        <v>174158.875</v>
      </c>
      <c r="J27" s="12">
        <f t="shared" ref="J27" si="70">J26+J22</f>
        <v>221155.59375</v>
      </c>
      <c r="K27" s="12">
        <f t="shared" ref="K27" si="71">K26+K22</f>
        <v>279901.4921875</v>
      </c>
      <c r="L27" s="12">
        <f t="shared" ref="L27" si="72">L26+L22</f>
        <v>290378.52949218749</v>
      </c>
      <c r="M27" s="12">
        <f t="shared" ref="M27" si="73">M26+M22</f>
        <v>301117.49272949214</v>
      </c>
      <c r="N27" s="12">
        <f t="shared" ref="N27" si="74">N26+N22</f>
        <v>312124.9300477294</v>
      </c>
      <c r="O27" s="12">
        <f t="shared" ref="O27" si="75">O26+O22</f>
        <v>323407.5532989226</v>
      </c>
      <c r="P27" s="12">
        <f t="shared" ref="P27" si="76">P26+P22</f>
        <v>334972.24213139561</v>
      </c>
      <c r="Q27" s="12">
        <f t="shared" ref="Q27" si="77">Q26+Q22</f>
        <v>346826.04818468046</v>
      </c>
      <c r="R27" s="12">
        <f t="shared" ref="R27" si="78">R26+R22</f>
        <v>358976.19938929746</v>
      </c>
      <c r="S27" s="12">
        <f t="shared" ref="S27" si="79">S26+S22</f>
        <v>371430.10437402985</v>
      </c>
      <c r="T27" s="12">
        <f t="shared" ref="T27" si="80">T26+T22</f>
        <v>384195.35698338057</v>
      </c>
      <c r="U27" s="12">
        <f t="shared" ref="U27" si="81">U26+U22</f>
        <v>397279.74090796505</v>
      </c>
      <c r="V27" s="12">
        <f t="shared" ref="V27" si="82">V26+V22</f>
        <v>410691.23443066416</v>
      </c>
      <c r="W27" s="12">
        <f t="shared" ref="W27" si="83">W26+W22</f>
        <v>424438.01529143075</v>
      </c>
    </row>
  </sheetData>
  <mergeCells count="1">
    <mergeCell ref="H17:K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7AEC-F0CE-4DAB-9CB6-D0E857C5920B}">
  <dimension ref="A1:W26"/>
  <sheetViews>
    <sheetView workbookViewId="0">
      <selection activeCell="B21" sqref="B21"/>
    </sheetView>
  </sheetViews>
  <sheetFormatPr defaultRowHeight="15" x14ac:dyDescent="0.25"/>
  <cols>
    <col min="1" max="1" width="16.5703125" bestFit="1" customWidth="1"/>
    <col min="2" max="2" width="11.7109375" bestFit="1" customWidth="1"/>
    <col min="3" max="5" width="9.85546875" bestFit="1" customWidth="1"/>
    <col min="6" max="16" width="10.85546875" bestFit="1" customWidth="1"/>
    <col min="17" max="17" width="15" bestFit="1" customWidth="1"/>
    <col min="18" max="23" width="12.42578125" bestFit="1" customWidth="1"/>
  </cols>
  <sheetData>
    <row r="1" spans="1:23" x14ac:dyDescent="0.25">
      <c r="A1" s="1" t="s">
        <v>0</v>
      </c>
      <c r="D1" s="2" t="s">
        <v>1</v>
      </c>
      <c r="E1" s="3">
        <v>0.3</v>
      </c>
      <c r="G1" s="2" t="s">
        <v>3</v>
      </c>
      <c r="H1" s="5">
        <v>2755.28</v>
      </c>
    </row>
    <row r="2" spans="1:23" x14ac:dyDescent="0.25">
      <c r="D2" s="2" t="s">
        <v>2</v>
      </c>
      <c r="E2" s="4">
        <v>300</v>
      </c>
      <c r="G2" s="2" t="s">
        <v>4</v>
      </c>
      <c r="H2" s="4">
        <v>2691</v>
      </c>
    </row>
    <row r="3" spans="1:23" x14ac:dyDescent="0.25">
      <c r="C3" s="10"/>
      <c r="D3" s="10"/>
      <c r="E3" s="11"/>
      <c r="F3" s="10"/>
      <c r="G3" s="10"/>
      <c r="H3" s="11"/>
    </row>
    <row r="4" spans="1:23" x14ac:dyDescent="0.25">
      <c r="A4" s="9" t="s">
        <v>15</v>
      </c>
      <c r="B4" t="s">
        <v>17</v>
      </c>
      <c r="Q4" t="s">
        <v>22</v>
      </c>
    </row>
    <row r="5" spans="1:23" x14ac:dyDescent="0.25">
      <c r="A5" s="7" t="s">
        <v>5</v>
      </c>
      <c r="B5" s="8">
        <v>44256</v>
      </c>
      <c r="C5" s="8">
        <v>44287</v>
      </c>
      <c r="D5" s="8">
        <v>44317</v>
      </c>
      <c r="E5" s="8">
        <v>44348</v>
      </c>
      <c r="F5" s="8">
        <v>44378</v>
      </c>
      <c r="G5" s="8">
        <v>44409</v>
      </c>
      <c r="H5" s="8">
        <v>44440</v>
      </c>
      <c r="I5" s="8">
        <v>44470</v>
      </c>
      <c r="J5" s="8">
        <v>44501</v>
      </c>
      <c r="K5" s="8">
        <v>44531</v>
      </c>
      <c r="L5" s="8">
        <v>44562</v>
      </c>
      <c r="M5" s="8">
        <v>44593</v>
      </c>
      <c r="N5" s="8">
        <v>44621</v>
      </c>
      <c r="O5" s="8">
        <v>44652</v>
      </c>
      <c r="P5" s="8">
        <v>44682</v>
      </c>
      <c r="Q5" s="8">
        <v>44713</v>
      </c>
      <c r="R5" s="8">
        <v>44743</v>
      </c>
      <c r="S5" s="8">
        <v>44774</v>
      </c>
      <c r="T5" s="8">
        <v>44805</v>
      </c>
      <c r="U5" s="8">
        <v>44835</v>
      </c>
      <c r="V5" s="8">
        <v>44866</v>
      </c>
      <c r="W5" s="8">
        <v>44896</v>
      </c>
    </row>
    <row r="6" spans="1:23" x14ac:dyDescent="0.25">
      <c r="A6" t="s">
        <v>7</v>
      </c>
      <c r="B6" s="4">
        <f>$H$2</f>
        <v>2691</v>
      </c>
      <c r="C6" s="4">
        <f t="shared" ref="C6:W6" si="0">2*$H$2</f>
        <v>5382</v>
      </c>
      <c r="D6" s="4">
        <f t="shared" si="0"/>
        <v>5382</v>
      </c>
      <c r="E6" s="4">
        <f t="shared" si="0"/>
        <v>5382</v>
      </c>
      <c r="F6" s="4">
        <f>2*$H$2</f>
        <v>5382</v>
      </c>
      <c r="G6" s="4">
        <f t="shared" si="0"/>
        <v>5382</v>
      </c>
      <c r="H6" s="4">
        <f t="shared" si="0"/>
        <v>5382</v>
      </c>
      <c r="I6" s="4">
        <f t="shared" si="0"/>
        <v>5382</v>
      </c>
      <c r="J6" s="4">
        <f t="shared" si="0"/>
        <v>5382</v>
      </c>
      <c r="K6" s="4">
        <f t="shared" si="0"/>
        <v>5382</v>
      </c>
      <c r="L6" s="4">
        <f t="shared" si="0"/>
        <v>5382</v>
      </c>
      <c r="M6" s="4">
        <f t="shared" si="0"/>
        <v>5382</v>
      </c>
      <c r="N6" s="4">
        <f t="shared" si="0"/>
        <v>5382</v>
      </c>
      <c r="O6" s="4">
        <f t="shared" si="0"/>
        <v>5382</v>
      </c>
      <c r="P6" s="4">
        <f t="shared" si="0"/>
        <v>5382</v>
      </c>
      <c r="Q6" s="4">
        <f t="shared" si="0"/>
        <v>5382</v>
      </c>
      <c r="R6" s="4">
        <f t="shared" si="0"/>
        <v>5382</v>
      </c>
      <c r="S6" s="4">
        <f t="shared" si="0"/>
        <v>5382</v>
      </c>
      <c r="T6" s="4">
        <f t="shared" si="0"/>
        <v>5382</v>
      </c>
      <c r="U6" s="4">
        <f t="shared" si="0"/>
        <v>5382</v>
      </c>
      <c r="V6" s="4">
        <f t="shared" si="0"/>
        <v>5382</v>
      </c>
      <c r="W6" s="4">
        <f t="shared" si="0"/>
        <v>5382</v>
      </c>
    </row>
    <row r="7" spans="1:23" x14ac:dyDescent="0.25">
      <c r="A7" t="s">
        <v>4</v>
      </c>
      <c r="B7" s="4">
        <f>B$6-$E$2</f>
        <v>2391</v>
      </c>
      <c r="C7" s="4">
        <f t="shared" ref="C7:W7" si="1">C$6-$E$2</f>
        <v>5082</v>
      </c>
      <c r="D7" s="4">
        <f t="shared" si="1"/>
        <v>5082</v>
      </c>
      <c r="E7" s="4">
        <f>E$6-$E$2</f>
        <v>5082</v>
      </c>
      <c r="F7" s="4">
        <f>F$6-$E$2</f>
        <v>5082</v>
      </c>
      <c r="G7" s="4">
        <f>G$6-$E$2</f>
        <v>5082</v>
      </c>
      <c r="H7" s="4">
        <f>H$6-$E$2</f>
        <v>5082</v>
      </c>
      <c r="I7" s="4">
        <f>I$6-$E$2</f>
        <v>5082</v>
      </c>
      <c r="J7" s="4">
        <f t="shared" si="1"/>
        <v>5082</v>
      </c>
      <c r="K7" s="4">
        <f t="shared" si="1"/>
        <v>5082</v>
      </c>
      <c r="L7" s="4">
        <f t="shared" ref="L7:U7" si="2">L$6-$E$2</f>
        <v>5082</v>
      </c>
      <c r="M7" s="4">
        <f t="shared" si="2"/>
        <v>5082</v>
      </c>
      <c r="N7" s="4">
        <f t="shared" si="2"/>
        <v>5082</v>
      </c>
      <c r="O7" s="4">
        <f t="shared" si="2"/>
        <v>5082</v>
      </c>
      <c r="P7" s="4">
        <f t="shared" si="2"/>
        <v>5082</v>
      </c>
      <c r="Q7" s="4">
        <f t="shared" si="2"/>
        <v>5082</v>
      </c>
      <c r="R7" s="4">
        <f t="shared" si="2"/>
        <v>5082</v>
      </c>
      <c r="S7" s="4">
        <f t="shared" si="2"/>
        <v>5082</v>
      </c>
      <c r="T7" s="4">
        <f t="shared" si="2"/>
        <v>5082</v>
      </c>
      <c r="U7" s="4">
        <f t="shared" si="2"/>
        <v>5082</v>
      </c>
      <c r="V7" s="4">
        <f t="shared" si="1"/>
        <v>5082</v>
      </c>
      <c r="W7" s="4">
        <f t="shared" si="1"/>
        <v>5082</v>
      </c>
    </row>
    <row r="8" spans="1:23" x14ac:dyDescent="0.25">
      <c r="A8" s="14" t="s">
        <v>8</v>
      </c>
      <c r="B8" s="15">
        <f>SUM($B$7:B$7)</f>
        <v>2391</v>
      </c>
      <c r="C8" s="15">
        <f>SUM($B7:C$7)</f>
        <v>7473</v>
      </c>
      <c r="D8" s="15">
        <f>SUM($B7:D$7)</f>
        <v>12555</v>
      </c>
      <c r="E8" s="15">
        <f>SUM($B7:E$7)</f>
        <v>17637</v>
      </c>
      <c r="F8" s="15">
        <f>SUM($B7:F$7)</f>
        <v>22719</v>
      </c>
      <c r="G8" s="15">
        <f>SUM($B7:G$7)</f>
        <v>27801</v>
      </c>
      <c r="H8" s="15">
        <f>SUM($B7:H$7)</f>
        <v>32883</v>
      </c>
      <c r="I8" s="15">
        <f>SUM($B7:I$7)</f>
        <v>37965</v>
      </c>
      <c r="J8" s="15">
        <f>SUM($B7:J$7)</f>
        <v>43047</v>
      </c>
      <c r="K8" s="15">
        <f>SUM($B7:K$7)</f>
        <v>48129</v>
      </c>
      <c r="L8" s="15">
        <f>SUM($B7:L$7)</f>
        <v>53211</v>
      </c>
      <c r="M8" s="15">
        <f>SUM($B7:M$7)</f>
        <v>58293</v>
      </c>
      <c r="N8" s="15">
        <f>SUM($B7:N$7)</f>
        <v>63375</v>
      </c>
      <c r="O8" s="15">
        <f>SUM($B7:O$7)</f>
        <v>68457</v>
      </c>
      <c r="P8" s="15">
        <f>SUM($B7:P$7)</f>
        <v>73539</v>
      </c>
      <c r="Q8" s="15">
        <f>SUM($B7:Q$7)</f>
        <v>78621</v>
      </c>
      <c r="R8" s="15">
        <f>SUM($B7:R$7)</f>
        <v>83703</v>
      </c>
      <c r="S8" s="15">
        <f>SUM($B7:S$7)</f>
        <v>88785</v>
      </c>
      <c r="T8" s="15">
        <f>SUM($B7:T$7)</f>
        <v>93867</v>
      </c>
      <c r="U8" s="15">
        <f>SUM($B7:U$7)</f>
        <v>98949</v>
      </c>
      <c r="V8" s="15">
        <f>SUM($B7:V$7)</f>
        <v>104031</v>
      </c>
      <c r="W8" s="15">
        <f>SUM($B7:W$7)</f>
        <v>109113</v>
      </c>
    </row>
    <row r="9" spans="1:23" x14ac:dyDescent="0.25">
      <c r="A9" t="s">
        <v>12</v>
      </c>
      <c r="B9" s="4">
        <f>SUM($B$7:B$7)</f>
        <v>2391</v>
      </c>
      <c r="C9" s="4">
        <f>C7</f>
        <v>5082</v>
      </c>
      <c r="D9" s="4">
        <f t="shared" ref="D9:E9" si="3">D7</f>
        <v>5082</v>
      </c>
      <c r="E9" s="4">
        <f t="shared" si="3"/>
        <v>5082</v>
      </c>
      <c r="F9" s="4">
        <f>F7-1500</f>
        <v>3582</v>
      </c>
      <c r="G9" s="4">
        <f t="shared" ref="G9:W9" si="4">G7-1500</f>
        <v>3582</v>
      </c>
      <c r="H9" s="4">
        <f t="shared" si="4"/>
        <v>3582</v>
      </c>
      <c r="I9" s="4">
        <f t="shared" si="4"/>
        <v>3582</v>
      </c>
      <c r="J9" s="4">
        <f t="shared" si="4"/>
        <v>3582</v>
      </c>
      <c r="K9" s="4">
        <f t="shared" si="4"/>
        <v>3582</v>
      </c>
      <c r="L9" s="4">
        <f t="shared" si="4"/>
        <v>3582</v>
      </c>
      <c r="M9" s="4">
        <f t="shared" si="4"/>
        <v>3582</v>
      </c>
      <c r="N9" s="4">
        <f t="shared" si="4"/>
        <v>3582</v>
      </c>
      <c r="O9" s="4">
        <f t="shared" si="4"/>
        <v>3582</v>
      </c>
      <c r="P9" s="4">
        <f t="shared" si="4"/>
        <v>3582</v>
      </c>
      <c r="Q9" s="4">
        <f t="shared" si="4"/>
        <v>3582</v>
      </c>
      <c r="R9" s="4">
        <f t="shared" si="4"/>
        <v>3582</v>
      </c>
      <c r="S9" s="4">
        <f t="shared" si="4"/>
        <v>3582</v>
      </c>
      <c r="T9" s="4">
        <f t="shared" si="4"/>
        <v>3582</v>
      </c>
      <c r="U9" s="4">
        <f t="shared" si="4"/>
        <v>3582</v>
      </c>
      <c r="V9" s="4">
        <f t="shared" si="4"/>
        <v>3582</v>
      </c>
      <c r="W9" s="4">
        <f t="shared" si="4"/>
        <v>3582</v>
      </c>
    </row>
    <row r="10" spans="1:23" x14ac:dyDescent="0.25">
      <c r="A10" s="14" t="s">
        <v>13</v>
      </c>
      <c r="B10" s="15">
        <f>B8</f>
        <v>2391</v>
      </c>
      <c r="C10" s="15">
        <f>SUM($B$9:C$9)</f>
        <v>7473</v>
      </c>
      <c r="D10" s="15">
        <f>SUM($B$9:D$9)</f>
        <v>12555</v>
      </c>
      <c r="E10" s="15">
        <f>SUM($B$9:E$9)</f>
        <v>17637</v>
      </c>
      <c r="F10" s="15">
        <f>SUM($B$9:F$9)</f>
        <v>21219</v>
      </c>
      <c r="G10" s="15">
        <f>SUM($B$9:G$9)</f>
        <v>24801</v>
      </c>
      <c r="H10" s="15">
        <f>SUM($B$9:H$9)</f>
        <v>28383</v>
      </c>
      <c r="I10" s="15">
        <f>SUM($B$9:I$9)</f>
        <v>31965</v>
      </c>
      <c r="J10" s="15">
        <f>SUM($B$9:J$9)</f>
        <v>35547</v>
      </c>
      <c r="K10" s="15">
        <f>SUM($B$9:K$9)</f>
        <v>39129</v>
      </c>
      <c r="L10" s="15">
        <f>SUM($B$9:L$9)</f>
        <v>42711</v>
      </c>
      <c r="M10" s="15">
        <f>SUM($B$9:M$9)</f>
        <v>46293</v>
      </c>
      <c r="N10" s="15">
        <f>SUM($B$9:N$9)</f>
        <v>49875</v>
      </c>
      <c r="O10" s="15">
        <f>SUM($B$9:O$9)</f>
        <v>53457</v>
      </c>
      <c r="P10" s="15">
        <f>SUM($B$9:P$9)</f>
        <v>57039</v>
      </c>
      <c r="Q10" s="15">
        <f>SUM($B$9:Q$9)</f>
        <v>60621</v>
      </c>
      <c r="R10" s="15">
        <f>SUM($B$9:R$9)</f>
        <v>64203</v>
      </c>
      <c r="S10" s="15">
        <f>SUM($B$9:S$9)</f>
        <v>67785</v>
      </c>
      <c r="T10" s="15">
        <f>SUM($B$9:T$9)</f>
        <v>71367</v>
      </c>
      <c r="U10" s="15">
        <f>SUM($B$9:U$9)</f>
        <v>74949</v>
      </c>
      <c r="V10" s="15">
        <f>SUM($B$9:V$9)</f>
        <v>78531</v>
      </c>
      <c r="W10" s="15">
        <f>SUM($B$9:W$9)</f>
        <v>82113</v>
      </c>
    </row>
    <row r="11" spans="1:23" x14ac:dyDescent="0.25">
      <c r="A11" t="s">
        <v>10</v>
      </c>
      <c r="C11" s="11">
        <v>100</v>
      </c>
      <c r="D11" s="11">
        <v>100</v>
      </c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100</v>
      </c>
      <c r="L11" s="11">
        <v>100</v>
      </c>
      <c r="M11" s="11">
        <v>100</v>
      </c>
      <c r="N11" s="11">
        <v>100</v>
      </c>
      <c r="O11" s="11">
        <v>100</v>
      </c>
      <c r="P11" s="11">
        <v>100</v>
      </c>
      <c r="Q11" s="11">
        <v>100</v>
      </c>
      <c r="R11" s="11">
        <v>100</v>
      </c>
      <c r="S11" s="11">
        <v>100</v>
      </c>
      <c r="T11" s="11">
        <v>100</v>
      </c>
      <c r="U11" s="11">
        <v>100</v>
      </c>
      <c r="V11" s="11">
        <v>100</v>
      </c>
      <c r="W11" s="11">
        <v>100</v>
      </c>
    </row>
    <row r="12" spans="1:23" x14ac:dyDescent="0.25">
      <c r="A12" t="s">
        <v>6</v>
      </c>
      <c r="B12" s="6">
        <v>5350</v>
      </c>
      <c r="C12" s="6">
        <f>B14-C11</f>
        <v>55791</v>
      </c>
      <c r="D12" s="6">
        <f t="shared" ref="D12:W12" si="5">C14-D11</f>
        <v>63562.55</v>
      </c>
      <c r="E12" s="6">
        <f t="shared" si="5"/>
        <v>71722.677500000005</v>
      </c>
      <c r="F12" s="6">
        <f t="shared" si="5"/>
        <v>80290.811375000005</v>
      </c>
      <c r="G12" s="6">
        <f t="shared" si="5"/>
        <v>87787.351943750007</v>
      </c>
      <c r="H12" s="6">
        <f>G14-H11</f>
        <v>95658.719540937513</v>
      </c>
      <c r="I12" s="6">
        <f t="shared" si="5"/>
        <v>103923.65551798439</v>
      </c>
      <c r="J12" s="6">
        <f t="shared" si="5"/>
        <v>112601.83829388361</v>
      </c>
      <c r="K12" s="6">
        <f t="shared" si="5"/>
        <v>121713.9302085778</v>
      </c>
      <c r="L12" s="6">
        <f t="shared" si="5"/>
        <v>131281.62671900669</v>
      </c>
      <c r="M12" s="6">
        <f t="shared" si="5"/>
        <v>141327.70805495704</v>
      </c>
      <c r="N12" s="6">
        <f t="shared" si="5"/>
        <v>151876.0934577049</v>
      </c>
      <c r="O12" s="6">
        <f t="shared" si="5"/>
        <v>162951.89813059015</v>
      </c>
      <c r="P12" s="6">
        <f t="shared" si="5"/>
        <v>174581.49303711968</v>
      </c>
      <c r="Q12" s="6">
        <f t="shared" si="5"/>
        <v>186792.56768897569</v>
      </c>
      <c r="R12" s="6">
        <f t="shared" si="5"/>
        <v>937444.83844487846</v>
      </c>
      <c r="S12" s="6">
        <f t="shared" si="5"/>
        <v>987799.08036712243</v>
      </c>
      <c r="T12" s="6">
        <f t="shared" si="5"/>
        <v>1040671.0343854786</v>
      </c>
      <c r="U12" s="6">
        <f t="shared" si="5"/>
        <v>1096186.5861047525</v>
      </c>
      <c r="V12" s="6">
        <f t="shared" si="5"/>
        <v>1154477.9154099901</v>
      </c>
      <c r="W12" s="6">
        <f t="shared" si="5"/>
        <v>1215683.8111804896</v>
      </c>
    </row>
    <row r="13" spans="1:23" x14ac:dyDescent="0.25">
      <c r="A13" t="s">
        <v>9</v>
      </c>
      <c r="B13" s="6">
        <f>B12*10</f>
        <v>53500</v>
      </c>
      <c r="C13" s="6">
        <f>C12*1.05</f>
        <v>58580.55</v>
      </c>
      <c r="D13" s="6">
        <f>D12*1.05</f>
        <v>66740.677500000005</v>
      </c>
      <c r="E13" s="6">
        <f t="shared" ref="E13:W13" si="6">E12*1.05</f>
        <v>75308.811375000005</v>
      </c>
      <c r="F13" s="6">
        <f t="shared" si="6"/>
        <v>84305.351943750007</v>
      </c>
      <c r="G13" s="6">
        <f t="shared" si="6"/>
        <v>92176.719540937513</v>
      </c>
      <c r="H13" s="6">
        <f t="shared" si="6"/>
        <v>100441.65551798439</v>
      </c>
      <c r="I13" s="6">
        <f t="shared" si="6"/>
        <v>109119.83829388361</v>
      </c>
      <c r="J13" s="6">
        <f t="shared" si="6"/>
        <v>118231.9302085778</v>
      </c>
      <c r="K13" s="6">
        <f t="shared" si="6"/>
        <v>127799.6267190067</v>
      </c>
      <c r="L13" s="6">
        <f t="shared" si="6"/>
        <v>137845.70805495704</v>
      </c>
      <c r="M13" s="6">
        <f t="shared" si="6"/>
        <v>148394.0934577049</v>
      </c>
      <c r="N13" s="6">
        <f t="shared" si="6"/>
        <v>159469.89813059015</v>
      </c>
      <c r="O13" s="6">
        <f t="shared" si="6"/>
        <v>171099.49303711968</v>
      </c>
      <c r="P13" s="6">
        <f>P12*1.05</f>
        <v>183310.56768897569</v>
      </c>
      <c r="Q13" s="6">
        <f>Q12*5</f>
        <v>933962.83844487846</v>
      </c>
      <c r="R13" s="6">
        <f t="shared" si="6"/>
        <v>984317.08036712243</v>
      </c>
      <c r="S13" s="6">
        <f t="shared" si="6"/>
        <v>1037189.0343854786</v>
      </c>
      <c r="T13" s="6">
        <f t="shared" si="6"/>
        <v>1092704.5861047525</v>
      </c>
      <c r="U13" s="6">
        <f t="shared" si="6"/>
        <v>1150995.9154099901</v>
      </c>
      <c r="V13" s="6">
        <f t="shared" si="6"/>
        <v>1212201.8111804896</v>
      </c>
      <c r="W13" s="6">
        <f t="shared" si="6"/>
        <v>1276468.0017395141</v>
      </c>
    </row>
    <row r="14" spans="1:23" x14ac:dyDescent="0.25">
      <c r="A14" s="13" t="s">
        <v>14</v>
      </c>
      <c r="B14" s="12">
        <f>B13+B8</f>
        <v>55891</v>
      </c>
      <c r="C14" s="12">
        <f t="shared" ref="C14:W14" si="7">C13+C9</f>
        <v>63662.55</v>
      </c>
      <c r="D14" s="12">
        <f t="shared" si="7"/>
        <v>71822.677500000005</v>
      </c>
      <c r="E14" s="12">
        <f t="shared" si="7"/>
        <v>80390.811375000005</v>
      </c>
      <c r="F14" s="12">
        <f t="shared" si="7"/>
        <v>87887.351943750007</v>
      </c>
      <c r="G14" s="12">
        <f t="shared" si="7"/>
        <v>95758.719540937513</v>
      </c>
      <c r="H14" s="12">
        <f t="shared" si="7"/>
        <v>104023.65551798439</v>
      </c>
      <c r="I14" s="12">
        <f t="shared" si="7"/>
        <v>112701.83829388361</v>
      </c>
      <c r="J14" s="12">
        <f t="shared" si="7"/>
        <v>121813.9302085778</v>
      </c>
      <c r="K14" s="12">
        <f t="shared" si="7"/>
        <v>131381.62671900669</v>
      </c>
      <c r="L14" s="12">
        <f t="shared" si="7"/>
        <v>141427.70805495704</v>
      </c>
      <c r="M14" s="12">
        <f t="shared" si="7"/>
        <v>151976.0934577049</v>
      </c>
      <c r="N14" s="12">
        <f t="shared" si="7"/>
        <v>163051.89813059015</v>
      </c>
      <c r="O14" s="12">
        <f t="shared" si="7"/>
        <v>174681.49303711968</v>
      </c>
      <c r="P14" s="12">
        <f t="shared" si="7"/>
        <v>186892.56768897569</v>
      </c>
      <c r="Q14" s="12">
        <f t="shared" si="7"/>
        <v>937544.83844487846</v>
      </c>
      <c r="R14" s="12">
        <f t="shared" si="7"/>
        <v>987899.08036712243</v>
      </c>
      <c r="S14" s="12">
        <f t="shared" si="7"/>
        <v>1040771.0343854786</v>
      </c>
      <c r="T14" s="12">
        <f t="shared" si="7"/>
        <v>1096286.5861047525</v>
      </c>
      <c r="U14" s="12">
        <f t="shared" si="7"/>
        <v>1154577.9154099901</v>
      </c>
      <c r="V14" s="12">
        <f t="shared" si="7"/>
        <v>1215783.8111804896</v>
      </c>
      <c r="W14" s="12">
        <f t="shared" si="7"/>
        <v>1280050.0017395141</v>
      </c>
    </row>
    <row r="16" spans="1:23" x14ac:dyDescent="0.25">
      <c r="A16" s="9" t="s">
        <v>16</v>
      </c>
      <c r="B16" t="s">
        <v>17</v>
      </c>
      <c r="Q16" t="s">
        <v>22</v>
      </c>
    </row>
    <row r="17" spans="1:23" x14ac:dyDescent="0.25">
      <c r="A17" s="7" t="s">
        <v>5</v>
      </c>
      <c r="B17" s="8">
        <v>44256</v>
      </c>
      <c r="C17" s="8">
        <v>44287</v>
      </c>
      <c r="D17" s="8">
        <v>44317</v>
      </c>
      <c r="E17" s="8">
        <v>44348</v>
      </c>
      <c r="F17" s="8">
        <v>44378</v>
      </c>
      <c r="G17" s="8">
        <v>44409</v>
      </c>
      <c r="H17" s="8">
        <v>44440</v>
      </c>
      <c r="I17" s="8">
        <v>44470</v>
      </c>
      <c r="J17" s="8">
        <v>44501</v>
      </c>
      <c r="K17" s="8">
        <v>44531</v>
      </c>
      <c r="L17" s="8">
        <v>44562</v>
      </c>
      <c r="M17" s="8">
        <v>44593</v>
      </c>
      <c r="N17" s="8">
        <v>44621</v>
      </c>
      <c r="O17" s="8">
        <v>44652</v>
      </c>
      <c r="P17" s="8">
        <v>44682</v>
      </c>
      <c r="Q17" s="8">
        <v>44713</v>
      </c>
      <c r="R17" s="8">
        <v>44743</v>
      </c>
      <c r="S17" s="8">
        <v>44774</v>
      </c>
      <c r="T17" s="8">
        <v>44805</v>
      </c>
      <c r="U17" s="8">
        <v>44835</v>
      </c>
      <c r="V17" s="8">
        <v>44866</v>
      </c>
      <c r="W17" s="8">
        <v>44896</v>
      </c>
    </row>
    <row r="18" spans="1:23" x14ac:dyDescent="0.25">
      <c r="A18" t="s">
        <v>7</v>
      </c>
      <c r="B18" s="4">
        <f>$H$2</f>
        <v>2691</v>
      </c>
      <c r="C18" s="4">
        <f t="shared" ref="C18:W18" si="8">2*$H$2</f>
        <v>5382</v>
      </c>
      <c r="D18" s="4">
        <f t="shared" si="8"/>
        <v>5382</v>
      </c>
      <c r="E18" s="4">
        <f t="shared" si="8"/>
        <v>5382</v>
      </c>
      <c r="F18" s="4">
        <f>2*$H$2</f>
        <v>5382</v>
      </c>
      <c r="G18" s="4">
        <f t="shared" si="8"/>
        <v>5382</v>
      </c>
      <c r="H18" s="4">
        <f t="shared" si="8"/>
        <v>5382</v>
      </c>
      <c r="I18" s="4">
        <f t="shared" si="8"/>
        <v>5382</v>
      </c>
      <c r="J18" s="4">
        <f t="shared" si="8"/>
        <v>5382</v>
      </c>
      <c r="K18" s="4">
        <f t="shared" si="8"/>
        <v>5382</v>
      </c>
      <c r="L18" s="4">
        <f t="shared" si="8"/>
        <v>5382</v>
      </c>
      <c r="M18" s="4">
        <f t="shared" si="8"/>
        <v>5382</v>
      </c>
      <c r="N18" s="4">
        <f t="shared" si="8"/>
        <v>5382</v>
      </c>
      <c r="O18" s="4">
        <f t="shared" si="8"/>
        <v>5382</v>
      </c>
      <c r="P18" s="4">
        <f t="shared" si="8"/>
        <v>5382</v>
      </c>
      <c r="Q18" s="4">
        <f t="shared" si="8"/>
        <v>5382</v>
      </c>
      <c r="R18" s="4">
        <f t="shared" si="8"/>
        <v>5382</v>
      </c>
      <c r="S18" s="4">
        <f t="shared" si="8"/>
        <v>5382</v>
      </c>
      <c r="T18" s="4">
        <f t="shared" si="8"/>
        <v>5382</v>
      </c>
      <c r="U18" s="4">
        <f t="shared" si="8"/>
        <v>5382</v>
      </c>
      <c r="V18" s="4">
        <f t="shared" si="8"/>
        <v>5382</v>
      </c>
      <c r="W18" s="4">
        <f t="shared" si="8"/>
        <v>5382</v>
      </c>
    </row>
    <row r="19" spans="1:23" x14ac:dyDescent="0.25">
      <c r="A19" t="s">
        <v>4</v>
      </c>
      <c r="B19" s="4">
        <f>B$6-$E$2</f>
        <v>2391</v>
      </c>
      <c r="C19" s="4">
        <f t="shared" ref="C19:W19" si="9">C$6-$E$2</f>
        <v>5082</v>
      </c>
      <c r="D19" s="4">
        <f t="shared" si="9"/>
        <v>5082</v>
      </c>
      <c r="E19" s="4">
        <f>E$6-$E$2</f>
        <v>5082</v>
      </c>
      <c r="F19" s="4">
        <f>F$6-$E$2</f>
        <v>5082</v>
      </c>
      <c r="G19" s="4">
        <f>G$6-$E$2</f>
        <v>5082</v>
      </c>
      <c r="H19" s="4">
        <f>H$6-$E$2</f>
        <v>5082</v>
      </c>
      <c r="I19" s="4">
        <f>I$6-$E$2</f>
        <v>5082</v>
      </c>
      <c r="J19" s="4">
        <f t="shared" si="9"/>
        <v>5082</v>
      </c>
      <c r="K19" s="4">
        <f t="shared" si="9"/>
        <v>5082</v>
      </c>
      <c r="L19" s="4">
        <f t="shared" si="9"/>
        <v>5082</v>
      </c>
      <c r="M19" s="4">
        <f t="shared" si="9"/>
        <v>5082</v>
      </c>
      <c r="N19" s="4">
        <f t="shared" si="9"/>
        <v>5082</v>
      </c>
      <c r="O19" s="4">
        <f t="shared" si="9"/>
        <v>5082</v>
      </c>
      <c r="P19" s="4">
        <f t="shared" si="9"/>
        <v>5082</v>
      </c>
      <c r="Q19" s="4">
        <f t="shared" si="9"/>
        <v>5082</v>
      </c>
      <c r="R19" s="4">
        <f t="shared" si="9"/>
        <v>5082</v>
      </c>
      <c r="S19" s="4">
        <f t="shared" si="9"/>
        <v>5082</v>
      </c>
      <c r="T19" s="4">
        <f t="shared" si="9"/>
        <v>5082</v>
      </c>
      <c r="U19" s="4">
        <f t="shared" si="9"/>
        <v>5082</v>
      </c>
      <c r="V19" s="4">
        <f t="shared" si="9"/>
        <v>5082</v>
      </c>
      <c r="W19" s="4">
        <f t="shared" si="9"/>
        <v>5082</v>
      </c>
    </row>
    <row r="20" spans="1:23" x14ac:dyDescent="0.25">
      <c r="A20" s="14" t="s">
        <v>8</v>
      </c>
      <c r="B20" s="15">
        <f>SUM($B$7:B$7)</f>
        <v>2391</v>
      </c>
      <c r="C20" s="15">
        <f>SUM($B$7:C$7)</f>
        <v>7473</v>
      </c>
      <c r="D20" s="15">
        <f>SUM($B$7:D$7)</f>
        <v>12555</v>
      </c>
      <c r="E20" s="15">
        <f>SUM($B$7:E$7)</f>
        <v>17637</v>
      </c>
      <c r="F20" s="15">
        <f>SUM($B$7:F$7)</f>
        <v>22719</v>
      </c>
      <c r="G20" s="15">
        <f>SUM($B$7:G$7)</f>
        <v>27801</v>
      </c>
      <c r="H20" s="15">
        <f>SUM($B$7:H$7)</f>
        <v>32883</v>
      </c>
      <c r="I20" s="15">
        <f>SUM($B$7:I$7)</f>
        <v>37965</v>
      </c>
      <c r="J20" s="15">
        <f>SUM($B$7:J$7)</f>
        <v>43047</v>
      </c>
      <c r="K20" s="15">
        <f>SUM($B$7:K$7)</f>
        <v>48129</v>
      </c>
      <c r="L20" s="15">
        <f>SUM($B$7:L$7)</f>
        <v>53211</v>
      </c>
      <c r="M20" s="15">
        <f>SUM($B$7:M$7)</f>
        <v>58293</v>
      </c>
      <c r="N20" s="15">
        <f>SUM($B$7:N$7)</f>
        <v>63375</v>
      </c>
      <c r="O20" s="15">
        <f>SUM($B$7:O$7)</f>
        <v>68457</v>
      </c>
      <c r="P20" s="15">
        <f>SUM($B$7:P$7)</f>
        <v>73539</v>
      </c>
      <c r="Q20" s="15">
        <f>SUM($B$7:Q$7)</f>
        <v>78621</v>
      </c>
      <c r="R20" s="15">
        <f>SUM($B$7:R$7)</f>
        <v>83703</v>
      </c>
      <c r="S20" s="15">
        <f>SUM($B$7:S$7)</f>
        <v>88785</v>
      </c>
      <c r="T20" s="15">
        <f>SUM($B$7:T$7)</f>
        <v>93867</v>
      </c>
      <c r="U20" s="15">
        <f>SUM($B$7:U$7)</f>
        <v>98949</v>
      </c>
      <c r="V20" s="15">
        <f>SUM($B$7:V$7)</f>
        <v>104031</v>
      </c>
      <c r="W20" s="15">
        <f>SUM($B$7:W$7)</f>
        <v>109113</v>
      </c>
    </row>
    <row r="21" spans="1:23" x14ac:dyDescent="0.25">
      <c r="A21" t="s">
        <v>12</v>
      </c>
      <c r="B21" s="4">
        <f>SUM($B$7:B$7)</f>
        <v>2391</v>
      </c>
      <c r="C21" s="4">
        <f>C19</f>
        <v>5082</v>
      </c>
      <c r="D21" s="4">
        <f t="shared" ref="D21:E21" si="10">D19</f>
        <v>5082</v>
      </c>
      <c r="E21" s="4">
        <f t="shared" si="10"/>
        <v>5082</v>
      </c>
      <c r="F21" s="4">
        <f>F19-1500</f>
        <v>3582</v>
      </c>
      <c r="G21" s="4">
        <f t="shared" ref="G21:W21" si="11">G19-1500</f>
        <v>3582</v>
      </c>
      <c r="H21" s="4">
        <f t="shared" si="11"/>
        <v>3582</v>
      </c>
      <c r="I21" s="4">
        <f t="shared" si="11"/>
        <v>3582</v>
      </c>
      <c r="J21" s="4">
        <f t="shared" si="11"/>
        <v>3582</v>
      </c>
      <c r="K21" s="4">
        <f t="shared" si="11"/>
        <v>3582</v>
      </c>
      <c r="L21" s="4">
        <f t="shared" si="11"/>
        <v>3582</v>
      </c>
      <c r="M21" s="4">
        <f t="shared" si="11"/>
        <v>3582</v>
      </c>
      <c r="N21" s="4">
        <f t="shared" si="11"/>
        <v>3582</v>
      </c>
      <c r="O21" s="4">
        <f t="shared" si="11"/>
        <v>3582</v>
      </c>
      <c r="P21" s="4">
        <f t="shared" si="11"/>
        <v>3582</v>
      </c>
      <c r="Q21" s="4">
        <f t="shared" si="11"/>
        <v>3582</v>
      </c>
      <c r="R21" s="4">
        <f t="shared" si="11"/>
        <v>3582</v>
      </c>
      <c r="S21" s="4">
        <f t="shared" si="11"/>
        <v>3582</v>
      </c>
      <c r="T21" s="4">
        <f t="shared" si="11"/>
        <v>3582</v>
      </c>
      <c r="U21" s="4">
        <f t="shared" si="11"/>
        <v>3582</v>
      </c>
      <c r="V21" s="4">
        <f t="shared" si="11"/>
        <v>3582</v>
      </c>
      <c r="W21" s="4">
        <f t="shared" si="11"/>
        <v>3582</v>
      </c>
    </row>
    <row r="22" spans="1:23" x14ac:dyDescent="0.25">
      <c r="A22" s="14" t="s">
        <v>13</v>
      </c>
      <c r="B22" s="15">
        <f>B20</f>
        <v>2391</v>
      </c>
      <c r="C22" s="15">
        <f>SUM($B$9:C$9)</f>
        <v>7473</v>
      </c>
      <c r="D22" s="15">
        <f>SUM($B$9:D$9)</f>
        <v>12555</v>
      </c>
      <c r="E22" s="15">
        <f>SUM($B$9:E$9)</f>
        <v>17637</v>
      </c>
      <c r="F22" s="15">
        <f>SUM($B$9:F$9)</f>
        <v>21219</v>
      </c>
      <c r="G22" s="15">
        <f>SUM($B$9:G$9)</f>
        <v>24801</v>
      </c>
      <c r="H22" s="15">
        <f>SUM($B$9:H$9)</f>
        <v>28383</v>
      </c>
      <c r="I22" s="15">
        <f>SUM($B$9:I$9)</f>
        <v>31965</v>
      </c>
      <c r="J22" s="15">
        <f>SUM($B$9:J$9)</f>
        <v>35547</v>
      </c>
      <c r="K22" s="15">
        <f>SUM($B$9:K$9)</f>
        <v>39129</v>
      </c>
      <c r="L22" s="15">
        <f>SUM($B$9:L$9)</f>
        <v>42711</v>
      </c>
      <c r="M22" s="15">
        <f>SUM($B$9:M$9)</f>
        <v>46293</v>
      </c>
      <c r="N22" s="15">
        <f>SUM($B$9:N$9)</f>
        <v>49875</v>
      </c>
      <c r="O22" s="15">
        <f>SUM($B$9:O$9)</f>
        <v>53457</v>
      </c>
      <c r="P22" s="15">
        <f>SUM($B$9:P$9)</f>
        <v>57039</v>
      </c>
      <c r="Q22" s="15">
        <f>SUM($B$9:Q$9)</f>
        <v>60621</v>
      </c>
      <c r="R22" s="15">
        <f>SUM($B$9:R$9)</f>
        <v>64203</v>
      </c>
      <c r="S22" s="15">
        <f>SUM($B$9:S$9)</f>
        <v>67785</v>
      </c>
      <c r="T22" s="15">
        <f>SUM($B$9:T$9)</f>
        <v>71367</v>
      </c>
      <c r="U22" s="15">
        <f>SUM($B$9:U$9)</f>
        <v>74949</v>
      </c>
      <c r="V22" s="15">
        <f>SUM($B$9:V$9)</f>
        <v>78531</v>
      </c>
      <c r="W22" s="15">
        <f>SUM($B$9:W$9)</f>
        <v>82113</v>
      </c>
    </row>
    <row r="23" spans="1:23" x14ac:dyDescent="0.25">
      <c r="A23" t="s">
        <v>10</v>
      </c>
      <c r="C23" s="11">
        <v>100</v>
      </c>
      <c r="D23" s="11">
        <v>100</v>
      </c>
      <c r="E23" s="11">
        <v>100</v>
      </c>
      <c r="F23" s="11">
        <v>100</v>
      </c>
      <c r="G23" s="11">
        <v>100</v>
      </c>
      <c r="H23" s="11">
        <v>100</v>
      </c>
      <c r="I23" s="11">
        <v>100</v>
      </c>
      <c r="J23" s="11">
        <v>100</v>
      </c>
      <c r="K23" s="11">
        <v>100</v>
      </c>
      <c r="L23" s="11">
        <v>100</v>
      </c>
      <c r="M23" s="11">
        <v>100</v>
      </c>
      <c r="N23" s="11">
        <v>100</v>
      </c>
      <c r="O23" s="11">
        <v>100</v>
      </c>
      <c r="P23" s="11">
        <v>100</v>
      </c>
      <c r="Q23" s="11">
        <v>100</v>
      </c>
      <c r="R23" s="11">
        <v>100</v>
      </c>
      <c r="S23" s="11">
        <v>100</v>
      </c>
      <c r="T23" s="11">
        <v>100</v>
      </c>
      <c r="U23" s="11">
        <v>100</v>
      </c>
      <c r="V23" s="11">
        <v>100</v>
      </c>
      <c r="W23" s="11">
        <v>100</v>
      </c>
    </row>
    <row r="24" spans="1:23" x14ac:dyDescent="0.25">
      <c r="A24" t="s">
        <v>6</v>
      </c>
      <c r="B24" s="6">
        <f>5350</f>
        <v>5350</v>
      </c>
      <c r="C24" s="6">
        <f>B26-C23</f>
        <v>53100</v>
      </c>
      <c r="D24" s="6">
        <f t="shared" ref="D24" si="12">C26-D23</f>
        <v>60737</v>
      </c>
      <c r="E24" s="6">
        <f t="shared" ref="E24" si="13">D26-E23</f>
        <v>68755.850000000006</v>
      </c>
      <c r="F24" s="6">
        <f t="shared" ref="F24" si="14">E26-F23</f>
        <v>77175.642500000016</v>
      </c>
      <c r="G24" s="6">
        <f t="shared" ref="G24" si="15">F26-G23</f>
        <v>84516.424625000014</v>
      </c>
      <c r="H24" s="6">
        <f>G26-H23</f>
        <v>92224.245856250025</v>
      </c>
      <c r="I24" s="6">
        <f t="shared" ref="I24" si="16">H26-I23</f>
        <v>100317.45814906253</v>
      </c>
      <c r="J24" s="6">
        <f t="shared" ref="J24" si="17">I26-J23</f>
        <v>108815.33105651566</v>
      </c>
      <c r="K24" s="6">
        <f t="shared" ref="K24" si="18">J26-K23</f>
        <v>117738.09760934145</v>
      </c>
      <c r="L24" s="6">
        <f t="shared" ref="L24" si="19">K26-L23</f>
        <v>127107.00248980852</v>
      </c>
      <c r="M24" s="6">
        <f t="shared" ref="M24" si="20">L26-M23</f>
        <v>136944.35261429896</v>
      </c>
      <c r="N24" s="6">
        <f t="shared" ref="N24" si="21">M26-N23</f>
        <v>147273.57024501392</v>
      </c>
      <c r="O24" s="6">
        <f t="shared" ref="O24" si="22">N26-O23</f>
        <v>158119.24875726464</v>
      </c>
      <c r="P24" s="6">
        <f t="shared" ref="P24" si="23">O26-P23</f>
        <v>169507.21119512786</v>
      </c>
      <c r="Q24" s="6">
        <f t="shared" ref="Q24" si="24">P26-Q23</f>
        <v>181464.57175488427</v>
      </c>
      <c r="R24" s="6">
        <f t="shared" ref="R24" si="25">Q26-R23</f>
        <v>910804.85877442127</v>
      </c>
      <c r="S24" s="6">
        <f t="shared" ref="S24" si="26">R26-S23</f>
        <v>959827.10171314236</v>
      </c>
      <c r="T24" s="6">
        <f t="shared" ref="T24" si="27">S26-T23</f>
        <v>1011300.4567987996</v>
      </c>
      <c r="U24" s="6">
        <f t="shared" ref="U24" si="28">T26-U23</f>
        <v>1065347.4796387395</v>
      </c>
      <c r="V24" s="6">
        <f t="shared" ref="V24" si="29">U26-V23</f>
        <v>1122096.8536206766</v>
      </c>
      <c r="W24" s="6">
        <f t="shared" ref="W24" si="30">V26-W23</f>
        <v>1181683.6963017103</v>
      </c>
    </row>
    <row r="25" spans="1:23" x14ac:dyDescent="0.25">
      <c r="A25" t="s">
        <v>9</v>
      </c>
      <c r="B25" s="6">
        <f>B24*10</f>
        <v>53500</v>
      </c>
      <c r="C25" s="6">
        <f>C24*1.05</f>
        <v>55755</v>
      </c>
      <c r="D25" s="6">
        <f>D24*1.05</f>
        <v>63773.850000000006</v>
      </c>
      <c r="E25" s="6">
        <f t="shared" ref="E25:O25" si="31">E24*1.05</f>
        <v>72193.642500000016</v>
      </c>
      <c r="F25" s="6">
        <f t="shared" si="31"/>
        <v>81034.424625000014</v>
      </c>
      <c r="G25" s="6">
        <f t="shared" si="31"/>
        <v>88742.245856250025</v>
      </c>
      <c r="H25" s="6">
        <f t="shared" si="31"/>
        <v>96835.458149062528</v>
      </c>
      <c r="I25" s="6">
        <f t="shared" si="31"/>
        <v>105333.33105651566</v>
      </c>
      <c r="J25" s="6">
        <f t="shared" si="31"/>
        <v>114256.09760934145</v>
      </c>
      <c r="K25" s="6">
        <f t="shared" si="31"/>
        <v>123625.00248980852</v>
      </c>
      <c r="L25" s="6">
        <f t="shared" si="31"/>
        <v>133462.35261429896</v>
      </c>
      <c r="M25" s="6">
        <f t="shared" si="31"/>
        <v>143791.57024501392</v>
      </c>
      <c r="N25" s="6">
        <f t="shared" si="31"/>
        <v>154637.24875726464</v>
      </c>
      <c r="O25" s="6">
        <f t="shared" si="31"/>
        <v>166025.21119512786</v>
      </c>
      <c r="P25" s="6">
        <f>P24*1.05</f>
        <v>177982.57175488427</v>
      </c>
      <c r="Q25" s="6">
        <f>Q24*5</f>
        <v>907322.85877442127</v>
      </c>
      <c r="R25" s="6">
        <f t="shared" ref="R25:W25" si="32">R24*1.05</f>
        <v>956345.10171314236</v>
      </c>
      <c r="S25" s="6">
        <f t="shared" si="32"/>
        <v>1007818.4567987996</v>
      </c>
      <c r="T25" s="6">
        <f t="shared" si="32"/>
        <v>1061865.4796387395</v>
      </c>
      <c r="U25" s="6">
        <f t="shared" si="32"/>
        <v>1118614.8536206766</v>
      </c>
      <c r="V25" s="6">
        <f t="shared" si="32"/>
        <v>1178201.6963017103</v>
      </c>
      <c r="W25" s="6">
        <f t="shared" si="32"/>
        <v>1240767.8811167958</v>
      </c>
    </row>
    <row r="26" spans="1:23" x14ac:dyDescent="0.25">
      <c r="A26" s="13" t="s">
        <v>14</v>
      </c>
      <c r="B26" s="12">
        <f>B25+B20-H2</f>
        <v>53200</v>
      </c>
      <c r="C26" s="12">
        <f t="shared" ref="C26:W26" si="33">C25+C21</f>
        <v>60837</v>
      </c>
      <c r="D26" s="12">
        <f t="shared" si="33"/>
        <v>68855.850000000006</v>
      </c>
      <c r="E26" s="12">
        <f t="shared" si="33"/>
        <v>77275.642500000016</v>
      </c>
      <c r="F26" s="12">
        <f t="shared" si="33"/>
        <v>84616.424625000014</v>
      </c>
      <c r="G26" s="12">
        <f t="shared" si="33"/>
        <v>92324.245856250025</v>
      </c>
      <c r="H26" s="12">
        <f t="shared" si="33"/>
        <v>100417.45814906253</v>
      </c>
      <c r="I26" s="12">
        <f t="shared" si="33"/>
        <v>108915.33105651566</v>
      </c>
      <c r="J26" s="12">
        <f t="shared" si="33"/>
        <v>117838.09760934145</v>
      </c>
      <c r="K26" s="12">
        <f t="shared" si="33"/>
        <v>127207.00248980852</v>
      </c>
      <c r="L26" s="12">
        <f t="shared" si="33"/>
        <v>137044.35261429896</v>
      </c>
      <c r="M26" s="12">
        <f t="shared" si="33"/>
        <v>147373.57024501392</v>
      </c>
      <c r="N26" s="12">
        <f t="shared" si="33"/>
        <v>158219.24875726464</v>
      </c>
      <c r="O26" s="12">
        <f t="shared" si="33"/>
        <v>169607.21119512786</v>
      </c>
      <c r="P26" s="12">
        <f t="shared" si="33"/>
        <v>181564.57175488427</v>
      </c>
      <c r="Q26" s="12">
        <f t="shared" si="33"/>
        <v>910904.85877442127</v>
      </c>
      <c r="R26" s="12">
        <f t="shared" si="33"/>
        <v>959927.10171314236</v>
      </c>
      <c r="S26" s="12">
        <f t="shared" si="33"/>
        <v>1011400.4567987996</v>
      </c>
      <c r="T26" s="12">
        <f t="shared" si="33"/>
        <v>1065447.4796387395</v>
      </c>
      <c r="U26" s="12">
        <f t="shared" si="33"/>
        <v>1122196.8536206766</v>
      </c>
      <c r="V26" s="12">
        <f t="shared" si="33"/>
        <v>1181783.6963017103</v>
      </c>
      <c r="W26" s="12">
        <f t="shared" si="33"/>
        <v>1244349.8811167958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48EA-77CA-464E-B48C-DF588E22260C}">
  <dimension ref="A1:V28"/>
  <sheetViews>
    <sheetView workbookViewId="0">
      <selection activeCell="A26" sqref="A26"/>
    </sheetView>
  </sheetViews>
  <sheetFormatPr defaultRowHeight="15" x14ac:dyDescent="0.25"/>
  <cols>
    <col min="1" max="3" width="10.28515625" bestFit="1" customWidth="1"/>
    <col min="4" max="6" width="11.140625" bestFit="1" customWidth="1"/>
    <col min="7" max="11" width="11.28515625" bestFit="1" customWidth="1"/>
    <col min="12" max="15" width="12.7109375" bestFit="1" customWidth="1"/>
    <col min="16" max="22" width="12.85546875" bestFit="1" customWidth="1"/>
  </cols>
  <sheetData>
    <row r="1" spans="1:22" x14ac:dyDescent="0.25">
      <c r="A1" t="s">
        <v>26</v>
      </c>
    </row>
    <row r="3" spans="1:22" x14ac:dyDescent="0.25">
      <c r="A3" s="9">
        <v>2012</v>
      </c>
    </row>
    <row r="4" spans="1:22" x14ac:dyDescent="0.25">
      <c r="A4" s="18" t="s">
        <v>17</v>
      </c>
      <c r="G4" s="18" t="s">
        <v>23</v>
      </c>
      <c r="P4" s="18" t="s">
        <v>20</v>
      </c>
    </row>
    <row r="5" spans="1:22" x14ac:dyDescent="0.25">
      <c r="A5" s="17">
        <v>47866</v>
      </c>
      <c r="B5" s="17">
        <v>55236.3</v>
      </c>
      <c r="C5" s="17">
        <v>62975.115000000005</v>
      </c>
      <c r="D5" s="17">
        <v>71100.870750000002</v>
      </c>
      <c r="E5" s="17">
        <v>78132.914287500011</v>
      </c>
      <c r="F5" s="17">
        <v>85516.560001875012</v>
      </c>
      <c r="G5" s="17">
        <v>430664.80000937509</v>
      </c>
      <c r="H5" s="17">
        <v>455675.04000984388</v>
      </c>
      <c r="I5" s="17">
        <v>481935.79201033612</v>
      </c>
      <c r="J5" s="17">
        <v>509509.58161085297</v>
      </c>
      <c r="K5" s="17">
        <v>538462.06069139566</v>
      </c>
      <c r="L5" s="17">
        <v>568862.16372596542</v>
      </c>
      <c r="M5" s="17">
        <v>600782.27191226371</v>
      </c>
      <c r="N5" s="17">
        <v>634298.38550787687</v>
      </c>
      <c r="O5" s="17">
        <v>669490.30478327069</v>
      </c>
      <c r="P5" s="17">
        <v>6028094.7430494362</v>
      </c>
      <c r="Q5" s="17">
        <v>6332976.4802019084</v>
      </c>
      <c r="R5" s="17">
        <v>6653102.3042120039</v>
      </c>
      <c r="S5" s="17">
        <v>6989234.4194226041</v>
      </c>
      <c r="T5" s="17">
        <v>7342173.1403937349</v>
      </c>
      <c r="U5" s="17">
        <v>7712758.7974134218</v>
      </c>
      <c r="V5" s="17">
        <v>8101873.7372840932</v>
      </c>
    </row>
    <row r="6" spans="1:22" x14ac:dyDescent="0.25">
      <c r="A6" s="17">
        <v>45175</v>
      </c>
      <c r="B6" s="17">
        <v>52410.75</v>
      </c>
      <c r="C6" s="17">
        <v>60008.287500000006</v>
      </c>
      <c r="D6" s="17">
        <v>67985.701874999999</v>
      </c>
      <c r="E6" s="17">
        <v>74861.986968750003</v>
      </c>
      <c r="F6" s="17">
        <v>82082.08631718751</v>
      </c>
      <c r="G6" s="17">
        <v>413492.43158593756</v>
      </c>
      <c r="H6" s="17">
        <v>437644.05316523445</v>
      </c>
      <c r="I6" s="17">
        <v>463003.25582349621</v>
      </c>
      <c r="J6" s="17">
        <v>489630.41861467104</v>
      </c>
      <c r="K6" s="17">
        <v>517588.93954540463</v>
      </c>
      <c r="L6" s="17">
        <v>546945.38652267493</v>
      </c>
      <c r="M6" s="17">
        <v>577769.6558488087</v>
      </c>
      <c r="N6" s="17">
        <v>610135.13864124916</v>
      </c>
      <c r="O6" s="17">
        <v>644118.8955733116</v>
      </c>
      <c r="P6" s="17">
        <v>5799752.0601598043</v>
      </c>
      <c r="Q6" s="17">
        <v>6093216.6631677952</v>
      </c>
      <c r="R6" s="17">
        <v>6401354.4963261848</v>
      </c>
      <c r="S6" s="17">
        <v>6724899.2211424941</v>
      </c>
      <c r="T6" s="17">
        <v>7064621.1821996188</v>
      </c>
      <c r="U6" s="17">
        <v>7421329.2413096</v>
      </c>
      <c r="V6" s="17">
        <v>7795872.7033750806</v>
      </c>
    </row>
    <row r="8" spans="1:22" x14ac:dyDescent="0.25">
      <c r="A8" s="9">
        <v>2013</v>
      </c>
    </row>
    <row r="9" spans="1:22" x14ac:dyDescent="0.25">
      <c r="D9" s="18" t="s">
        <v>20</v>
      </c>
      <c r="L9" s="18" t="s">
        <v>21</v>
      </c>
    </row>
    <row r="10" spans="1:22" x14ac:dyDescent="0.25">
      <c r="A10" s="17">
        <v>7741</v>
      </c>
      <c r="B10" s="17">
        <v>12723</v>
      </c>
      <c r="C10" s="17">
        <v>17705</v>
      </c>
      <c r="D10" s="17">
        <v>163527</v>
      </c>
      <c r="E10" s="17">
        <v>175180.35</v>
      </c>
      <c r="F10" s="17">
        <v>187416.36750000002</v>
      </c>
      <c r="G10" s="17">
        <v>200264.18587500002</v>
      </c>
      <c r="H10" s="17">
        <v>213754.39516875002</v>
      </c>
      <c r="I10" s="17">
        <v>227919.11492718753</v>
      </c>
      <c r="J10" s="17">
        <v>242792.07067354693</v>
      </c>
      <c r="K10" s="17">
        <v>258408.67420722428</v>
      </c>
      <c r="L10" s="17">
        <v>1165971.0339325094</v>
      </c>
      <c r="M10" s="17">
        <v>1227746.5856291349</v>
      </c>
      <c r="N10" s="17">
        <v>1292610.9149105917</v>
      </c>
      <c r="O10" s="17">
        <v>1360718.4606561214</v>
      </c>
      <c r="P10" s="17">
        <v>1432231.3836889274</v>
      </c>
      <c r="Q10" s="17">
        <v>1507319.9528733739</v>
      </c>
      <c r="R10" s="17">
        <v>1586162.9505170425</v>
      </c>
      <c r="S10" s="17">
        <v>1668948.0980428949</v>
      </c>
      <c r="T10" s="17">
        <v>1755872.5029450397</v>
      </c>
      <c r="U10" s="17">
        <v>1847143.1280922918</v>
      </c>
      <c r="V10" s="17">
        <v>1942977.2844969064</v>
      </c>
    </row>
    <row r="11" spans="1:22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5">
      <c r="A12" s="9">
        <v>2015</v>
      </c>
    </row>
    <row r="13" spans="1:22" x14ac:dyDescent="0.25">
      <c r="C13" s="18" t="s">
        <v>27</v>
      </c>
      <c r="Q13" s="18" t="s">
        <v>28</v>
      </c>
    </row>
    <row r="14" spans="1:22" x14ac:dyDescent="0.25">
      <c r="A14" s="17">
        <v>7741</v>
      </c>
      <c r="B14" s="17">
        <v>12723</v>
      </c>
      <c r="C14" s="17">
        <v>61885.5</v>
      </c>
      <c r="D14" s="17">
        <v>69956.774999999994</v>
      </c>
      <c r="E14" s="17">
        <v>76931.613750000004</v>
      </c>
      <c r="F14" s="17">
        <v>84255.194437500002</v>
      </c>
      <c r="G14" s="17">
        <v>91944.954159375004</v>
      </c>
      <c r="H14" s="17">
        <v>100019.20186734376</v>
      </c>
      <c r="I14" s="17">
        <v>108497.16196071095</v>
      </c>
      <c r="J14" s="17">
        <v>117399.02005874649</v>
      </c>
      <c r="K14" s="17">
        <v>126745.97106168383</v>
      </c>
      <c r="L14" s="17">
        <v>130227.97106168383</v>
      </c>
      <c r="M14" s="17">
        <v>140216.36961476802</v>
      </c>
      <c r="N14" s="17">
        <v>150704.18809550643</v>
      </c>
      <c r="O14" s="17">
        <v>161716.39750028175</v>
      </c>
      <c r="P14" s="17">
        <v>173279.21737529585</v>
      </c>
      <c r="Q14" s="17">
        <v>782888.47818883136</v>
      </c>
      <c r="R14" s="17">
        <v>825509.90209827293</v>
      </c>
      <c r="S14" s="17">
        <v>870262.39720318664</v>
      </c>
      <c r="T14" s="17">
        <v>917252.51706334599</v>
      </c>
      <c r="U14" s="17">
        <v>966592.14291651337</v>
      </c>
      <c r="V14" s="17">
        <v>1018398.7500623391</v>
      </c>
    </row>
    <row r="16" spans="1:22" x14ac:dyDescent="0.25">
      <c r="A16" s="9">
        <v>2018</v>
      </c>
    </row>
    <row r="17" spans="1:22" x14ac:dyDescent="0.25">
      <c r="G17" s="18" t="s">
        <v>18</v>
      </c>
    </row>
    <row r="18" spans="1:22" x14ac:dyDescent="0.25">
      <c r="A18" s="17">
        <v>7741</v>
      </c>
      <c r="B18" s="17">
        <v>12723</v>
      </c>
      <c r="C18" s="17">
        <v>17705</v>
      </c>
      <c r="D18" s="17">
        <v>22687</v>
      </c>
      <c r="E18" s="17">
        <v>26169</v>
      </c>
      <c r="F18" s="17">
        <v>29651</v>
      </c>
      <c r="G18" s="17">
        <v>136561.5</v>
      </c>
      <c r="H18" s="17">
        <v>143455.03749999998</v>
      </c>
      <c r="I18" s="17">
        <v>150520.91343749996</v>
      </c>
      <c r="J18" s="17">
        <v>157763.43627343743</v>
      </c>
      <c r="K18" s="17">
        <v>165187.02218027334</v>
      </c>
      <c r="L18" s="17">
        <v>172796.19773478017</v>
      </c>
      <c r="M18" s="17">
        <v>180595.60267814965</v>
      </c>
      <c r="N18" s="17">
        <v>188589.99274510337</v>
      </c>
      <c r="O18" s="17">
        <v>196784.24256373095</v>
      </c>
      <c r="P18" s="17">
        <v>205183.34862782422</v>
      </c>
      <c r="Q18" s="17">
        <v>213792.43234351982</v>
      </c>
      <c r="R18" s="17">
        <v>222616.74315210778</v>
      </c>
      <c r="S18" s="17">
        <v>231661.66173091045</v>
      </c>
      <c r="T18" s="17">
        <v>240932.70327418318</v>
      </c>
      <c r="U18" s="17">
        <v>250435.52085603774</v>
      </c>
      <c r="V18" s="17">
        <v>260175.90887743866</v>
      </c>
    </row>
    <row r="19" spans="1:22" x14ac:dyDescent="0.25">
      <c r="A19" s="17">
        <v>7741</v>
      </c>
      <c r="B19" s="17">
        <v>12723</v>
      </c>
      <c r="C19" s="17">
        <v>17705</v>
      </c>
      <c r="D19" s="17">
        <v>22687</v>
      </c>
      <c r="E19" s="17">
        <v>26169</v>
      </c>
      <c r="F19" s="17">
        <v>29651</v>
      </c>
      <c r="G19" s="17">
        <v>136561.5</v>
      </c>
      <c r="H19" s="17">
        <v>174158.875</v>
      </c>
      <c r="I19" s="17">
        <v>221155.59375</v>
      </c>
      <c r="J19" s="17">
        <v>279901.4921875</v>
      </c>
      <c r="K19" s="17">
        <v>290378.52949218749</v>
      </c>
      <c r="L19" s="17">
        <v>301117.49272949214</v>
      </c>
      <c r="M19" s="17">
        <v>312124.9300477294</v>
      </c>
      <c r="N19" s="17">
        <v>323407.5532989226</v>
      </c>
      <c r="O19" s="17">
        <v>334972.24213139561</v>
      </c>
      <c r="P19" s="17">
        <v>346826.04818468046</v>
      </c>
      <c r="Q19" s="17">
        <v>358976.19938929746</v>
      </c>
      <c r="R19" s="17">
        <v>371430.10437402985</v>
      </c>
      <c r="S19" s="17">
        <v>384195.35698338057</v>
      </c>
      <c r="T19" s="17">
        <v>397279.74090796505</v>
      </c>
      <c r="U19" s="17">
        <v>410691.23443066416</v>
      </c>
      <c r="V19" s="17">
        <v>424438.01529143075</v>
      </c>
    </row>
    <row r="21" spans="1:22" x14ac:dyDescent="0.25">
      <c r="A21" s="9">
        <v>2020</v>
      </c>
    </row>
    <row r="22" spans="1:22" x14ac:dyDescent="0.25">
      <c r="A22" s="18" t="s">
        <v>17</v>
      </c>
      <c r="P22" s="18" t="s">
        <v>22</v>
      </c>
    </row>
    <row r="23" spans="1:22" x14ac:dyDescent="0.25">
      <c r="A23" s="17">
        <v>55891</v>
      </c>
      <c r="B23" s="17">
        <v>63662.55</v>
      </c>
      <c r="C23" s="17">
        <v>71822.677500000005</v>
      </c>
      <c r="D23" s="17">
        <v>80390.811375000005</v>
      </c>
      <c r="E23" s="17">
        <v>87887.351943750007</v>
      </c>
      <c r="F23" s="17">
        <v>95758.719540937513</v>
      </c>
      <c r="G23" s="17">
        <v>104023.65551798439</v>
      </c>
      <c r="H23" s="17">
        <v>112701.83829388361</v>
      </c>
      <c r="I23" s="17">
        <v>121813.9302085778</v>
      </c>
      <c r="J23" s="17">
        <v>131381.62671900669</v>
      </c>
      <c r="K23" s="17">
        <v>141427.70805495704</v>
      </c>
      <c r="L23" s="17">
        <v>151976.0934577049</v>
      </c>
      <c r="M23" s="17">
        <v>163051.89813059015</v>
      </c>
      <c r="N23" s="17">
        <v>174681.49303711968</v>
      </c>
      <c r="O23" s="17">
        <v>186892.56768897569</v>
      </c>
      <c r="P23" s="17">
        <v>937544.83844487846</v>
      </c>
      <c r="Q23" s="17">
        <v>987899.08036712243</v>
      </c>
      <c r="R23" s="17">
        <v>1040771.0343854786</v>
      </c>
      <c r="S23" s="17">
        <v>1096286.5861047525</v>
      </c>
      <c r="T23" s="17">
        <v>1154577.9154099901</v>
      </c>
      <c r="U23" s="17">
        <v>1215783.8111804896</v>
      </c>
      <c r="V23" s="17">
        <v>1280050.0017395141</v>
      </c>
    </row>
    <row r="24" spans="1:22" x14ac:dyDescent="0.25">
      <c r="A24" s="17">
        <v>53200</v>
      </c>
      <c r="B24" s="17">
        <v>60837</v>
      </c>
      <c r="C24" s="17">
        <v>68855.850000000006</v>
      </c>
      <c r="D24" s="17">
        <v>77275.642500000016</v>
      </c>
      <c r="E24" s="17">
        <v>84616.424625000014</v>
      </c>
      <c r="F24" s="17">
        <v>92324.245856250025</v>
      </c>
      <c r="G24" s="17">
        <v>100417.45814906253</v>
      </c>
      <c r="H24" s="17">
        <v>108915.33105651566</v>
      </c>
      <c r="I24" s="17">
        <v>117838.09760934145</v>
      </c>
      <c r="J24" s="17">
        <v>127207.00248980852</v>
      </c>
      <c r="K24" s="17">
        <v>137044.35261429896</v>
      </c>
      <c r="L24" s="17">
        <v>147373.57024501392</v>
      </c>
      <c r="M24" s="17">
        <v>158219.24875726464</v>
      </c>
      <c r="N24" s="17">
        <v>169607.21119512786</v>
      </c>
      <c r="O24" s="17">
        <v>181564.57175488427</v>
      </c>
      <c r="P24" s="17">
        <v>910904.85877442127</v>
      </c>
      <c r="Q24" s="17">
        <v>959927.10171314236</v>
      </c>
      <c r="R24" s="17">
        <v>1011400.4567987996</v>
      </c>
      <c r="S24" s="17">
        <v>1065447.4796387395</v>
      </c>
      <c r="T24" s="17">
        <v>1122196.8536206766</v>
      </c>
      <c r="U24" s="17">
        <v>1181783.6963017103</v>
      </c>
      <c r="V24" s="17">
        <v>1244349.8811167958</v>
      </c>
    </row>
    <row r="26" spans="1:22" x14ac:dyDescent="0.25">
      <c r="A26" s="9" t="s">
        <v>25</v>
      </c>
    </row>
    <row r="27" spans="1:22" x14ac:dyDescent="0.25">
      <c r="A27" s="8">
        <v>44256</v>
      </c>
      <c r="B27" s="8">
        <v>44287</v>
      </c>
      <c r="C27" s="8">
        <v>44317</v>
      </c>
      <c r="D27" s="8">
        <v>44348</v>
      </c>
      <c r="E27" s="8">
        <v>44378</v>
      </c>
      <c r="F27" s="8">
        <v>44409</v>
      </c>
      <c r="G27" s="8">
        <v>44440</v>
      </c>
      <c r="H27" s="8">
        <v>44470</v>
      </c>
      <c r="I27" s="8">
        <v>44501</v>
      </c>
      <c r="J27" s="8">
        <v>44531</v>
      </c>
      <c r="K27" s="8">
        <v>44562</v>
      </c>
      <c r="L27" s="8">
        <v>44593</v>
      </c>
      <c r="M27" s="8">
        <v>44621</v>
      </c>
      <c r="N27" s="8">
        <v>44652</v>
      </c>
      <c r="O27" s="8">
        <v>44682</v>
      </c>
      <c r="P27" s="8">
        <v>44713</v>
      </c>
      <c r="Q27" s="8">
        <v>44743</v>
      </c>
      <c r="R27" s="8">
        <v>44774</v>
      </c>
      <c r="S27" s="8">
        <v>44805</v>
      </c>
      <c r="T27" s="8">
        <v>44835</v>
      </c>
      <c r="U27" s="8">
        <v>44866</v>
      </c>
      <c r="V27" s="8">
        <v>44896</v>
      </c>
    </row>
    <row r="28" spans="1:22" x14ac:dyDescent="0.25">
      <c r="A28" s="17">
        <f>AVERAGE(A5:A6,A10,A18:A19,A23:A24,A14)</f>
        <v>29137</v>
      </c>
      <c r="B28" s="17">
        <f t="shared" ref="B28:V28" si="0">AVERAGE(B5:B6,B10,B18:B19,B23:B24,B14)</f>
        <v>35379.824999999997</v>
      </c>
      <c r="C28" s="17">
        <f t="shared" si="0"/>
        <v>47332.803750000006</v>
      </c>
      <c r="D28" s="17">
        <f t="shared" si="0"/>
        <v>71951.350187500007</v>
      </c>
      <c r="E28" s="17">
        <f t="shared" si="0"/>
        <v>78743.580196875002</v>
      </c>
      <c r="F28" s="17">
        <f t="shared" si="0"/>
        <v>85831.896706718748</v>
      </c>
      <c r="G28" s="17">
        <f t="shared" si="0"/>
        <v>201741.31066209183</v>
      </c>
      <c r="H28" s="17">
        <f t="shared" si="0"/>
        <v>218290.47150769646</v>
      </c>
      <c r="I28" s="17">
        <f t="shared" si="0"/>
        <v>236585.48246589373</v>
      </c>
      <c r="J28" s="17">
        <f t="shared" si="0"/>
        <v>256948.08107844624</v>
      </c>
      <c r="K28" s="17">
        <f t="shared" si="0"/>
        <v>271905.40723092819</v>
      </c>
      <c r="L28" s="17">
        <f t="shared" si="0"/>
        <v>398158.73867622804</v>
      </c>
      <c r="M28" s="17">
        <f t="shared" si="0"/>
        <v>420063.32032733859</v>
      </c>
      <c r="N28" s="17">
        <f t="shared" si="0"/>
        <v>443004.35967893718</v>
      </c>
      <c r="O28" s="17">
        <f t="shared" si="0"/>
        <v>467032.21033149649</v>
      </c>
      <c r="P28" s="17">
        <f t="shared" si="0"/>
        <v>1979227.0622881586</v>
      </c>
      <c r="Q28" s="17">
        <f t="shared" si="0"/>
        <v>2154624.5485306238</v>
      </c>
      <c r="R28" s="17">
        <f t="shared" si="0"/>
        <v>2264043.4989829902</v>
      </c>
      <c r="S28" s="17">
        <f t="shared" si="0"/>
        <v>2378866.9025336201</v>
      </c>
      <c r="T28" s="17">
        <f t="shared" si="0"/>
        <v>2499363.3194768191</v>
      </c>
      <c r="U28" s="17">
        <f t="shared" si="0"/>
        <v>2625814.696562591</v>
      </c>
      <c r="V28" s="17">
        <f t="shared" si="0"/>
        <v>2758517.0352804498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B122-9822-4A94-A416-89CB661D4304}">
  <dimension ref="A1:W56"/>
  <sheetViews>
    <sheetView zoomScale="85" zoomScaleNormal="85" workbookViewId="0">
      <selection activeCell="W14" sqref="A1:W14"/>
    </sheetView>
  </sheetViews>
  <sheetFormatPr defaultRowHeight="15" x14ac:dyDescent="0.25"/>
  <cols>
    <col min="1" max="1" width="14.85546875" bestFit="1" customWidth="1"/>
    <col min="2" max="2" width="10.7109375" bestFit="1" customWidth="1"/>
    <col min="3" max="7" width="11.85546875" bestFit="1" customWidth="1"/>
    <col min="8" max="16" width="12.85546875" bestFit="1" customWidth="1"/>
    <col min="17" max="23" width="14" bestFit="1" customWidth="1"/>
  </cols>
  <sheetData>
    <row r="1" spans="1:23" x14ac:dyDescent="0.25">
      <c r="A1" s="1" t="s">
        <v>0</v>
      </c>
      <c r="D1" s="2" t="s">
        <v>1</v>
      </c>
      <c r="E1" s="3">
        <v>0.3</v>
      </c>
      <c r="G1" s="2" t="s">
        <v>3</v>
      </c>
      <c r="H1" s="5">
        <v>2755.28</v>
      </c>
    </row>
    <row r="2" spans="1:23" x14ac:dyDescent="0.25">
      <c r="D2" s="2" t="s">
        <v>2</v>
      </c>
      <c r="E2" s="4">
        <v>300</v>
      </c>
      <c r="G2" s="2" t="s">
        <v>4</v>
      </c>
      <c r="H2" s="4">
        <v>2691</v>
      </c>
    </row>
    <row r="3" spans="1:23" x14ac:dyDescent="0.25">
      <c r="A3" s="20">
        <v>2013</v>
      </c>
      <c r="C3" s="10"/>
      <c r="D3" s="10"/>
      <c r="E3" s="11"/>
      <c r="F3" s="10"/>
      <c r="G3" s="10"/>
      <c r="H3" s="11"/>
    </row>
    <row r="4" spans="1:23" x14ac:dyDescent="0.25">
      <c r="A4" s="19" t="s">
        <v>11</v>
      </c>
      <c r="C4" s="21"/>
      <c r="D4" s="21"/>
      <c r="E4" s="22" t="s">
        <v>20</v>
      </c>
      <c r="F4" s="21"/>
      <c r="G4" s="21"/>
      <c r="H4" s="21"/>
      <c r="I4" s="21"/>
      <c r="J4" s="21"/>
      <c r="K4" s="21"/>
      <c r="L4" s="21"/>
      <c r="M4" s="22" t="s">
        <v>21</v>
      </c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5">
      <c r="A5" s="23" t="s">
        <v>5</v>
      </c>
      <c r="B5" s="24">
        <v>44256</v>
      </c>
      <c r="C5" s="24">
        <v>44287</v>
      </c>
      <c r="D5" s="24">
        <v>44317</v>
      </c>
      <c r="E5" s="24">
        <v>44348</v>
      </c>
      <c r="F5" s="24">
        <v>44378</v>
      </c>
      <c r="G5" s="24">
        <v>44409</v>
      </c>
      <c r="H5" s="24">
        <v>44440</v>
      </c>
      <c r="I5" s="24">
        <v>44470</v>
      </c>
      <c r="J5" s="24">
        <v>44501</v>
      </c>
      <c r="K5" s="24">
        <v>44531</v>
      </c>
      <c r="L5" s="24">
        <v>44562</v>
      </c>
      <c r="M5" s="24">
        <v>44593</v>
      </c>
      <c r="N5" s="24">
        <v>44621</v>
      </c>
      <c r="O5" s="24">
        <v>44652</v>
      </c>
      <c r="P5" s="24">
        <v>44682</v>
      </c>
      <c r="Q5" s="24">
        <v>44713</v>
      </c>
      <c r="R5" s="24">
        <v>44743</v>
      </c>
      <c r="S5" s="24">
        <v>44774</v>
      </c>
      <c r="T5" s="24">
        <v>44805</v>
      </c>
      <c r="U5" s="24">
        <v>44835</v>
      </c>
      <c r="V5" s="24">
        <v>44866</v>
      </c>
      <c r="W5" s="24">
        <v>44896</v>
      </c>
    </row>
    <row r="6" spans="1:23" x14ac:dyDescent="0.25">
      <c r="A6" s="21" t="s">
        <v>7</v>
      </c>
      <c r="B6" s="25">
        <f>1*$H$2</f>
        <v>2691</v>
      </c>
      <c r="C6" s="25">
        <f t="shared" ref="C6:W6" si="0">2*$H$2</f>
        <v>5382</v>
      </c>
      <c r="D6" s="25">
        <f t="shared" si="0"/>
        <v>5382</v>
      </c>
      <c r="E6" s="25">
        <f t="shared" si="0"/>
        <v>5382</v>
      </c>
      <c r="F6" s="25">
        <f>2*$H$2</f>
        <v>5382</v>
      </c>
      <c r="G6" s="25">
        <f t="shared" si="0"/>
        <v>5382</v>
      </c>
      <c r="H6" s="25">
        <f t="shared" si="0"/>
        <v>5382</v>
      </c>
      <c r="I6" s="25">
        <f t="shared" si="0"/>
        <v>5382</v>
      </c>
      <c r="J6" s="25">
        <f t="shared" si="0"/>
        <v>5382</v>
      </c>
      <c r="K6" s="25">
        <f t="shared" si="0"/>
        <v>5382</v>
      </c>
      <c r="L6" s="25">
        <f t="shared" si="0"/>
        <v>5382</v>
      </c>
      <c r="M6" s="25">
        <f t="shared" si="0"/>
        <v>5382</v>
      </c>
      <c r="N6" s="25">
        <f t="shared" si="0"/>
        <v>5382</v>
      </c>
      <c r="O6" s="25">
        <f t="shared" si="0"/>
        <v>5382</v>
      </c>
      <c r="P6" s="25">
        <f t="shared" si="0"/>
        <v>5382</v>
      </c>
      <c r="Q6" s="25">
        <f t="shared" si="0"/>
        <v>5382</v>
      </c>
      <c r="R6" s="25">
        <f t="shared" si="0"/>
        <v>5382</v>
      </c>
      <c r="S6" s="25">
        <f t="shared" si="0"/>
        <v>5382</v>
      </c>
      <c r="T6" s="25">
        <f t="shared" si="0"/>
        <v>5382</v>
      </c>
      <c r="U6" s="25">
        <f t="shared" si="0"/>
        <v>5382</v>
      </c>
      <c r="V6" s="25">
        <f t="shared" si="0"/>
        <v>5382</v>
      </c>
      <c r="W6" s="25">
        <f t="shared" si="0"/>
        <v>5382</v>
      </c>
    </row>
    <row r="7" spans="1:23" x14ac:dyDescent="0.25">
      <c r="A7" s="21" t="s">
        <v>4</v>
      </c>
      <c r="B7" s="25">
        <f>B$6-$E$2</f>
        <v>2391</v>
      </c>
      <c r="C7" s="25">
        <f t="shared" ref="C7:W7" si="1">C$6-$E$2</f>
        <v>5082</v>
      </c>
      <c r="D7" s="25">
        <f t="shared" si="1"/>
        <v>5082</v>
      </c>
      <c r="E7" s="25">
        <f>E$6-$E$2</f>
        <v>5082</v>
      </c>
      <c r="F7" s="25">
        <f>F$6-$E$2</f>
        <v>5082</v>
      </c>
      <c r="G7" s="25">
        <f>G$6-$E$2</f>
        <v>5082</v>
      </c>
      <c r="H7" s="25">
        <f>H$6-$E$2</f>
        <v>5082</v>
      </c>
      <c r="I7" s="25">
        <f>I$6-$E$2</f>
        <v>5082</v>
      </c>
      <c r="J7" s="25">
        <f t="shared" si="1"/>
        <v>5082</v>
      </c>
      <c r="K7" s="25">
        <f t="shared" si="1"/>
        <v>5082</v>
      </c>
      <c r="L7" s="25">
        <f t="shared" si="1"/>
        <v>5082</v>
      </c>
      <c r="M7" s="25">
        <f t="shared" si="1"/>
        <v>5082</v>
      </c>
      <c r="N7" s="25">
        <f t="shared" si="1"/>
        <v>5082</v>
      </c>
      <c r="O7" s="25">
        <f t="shared" si="1"/>
        <v>5082</v>
      </c>
      <c r="P7" s="25">
        <f t="shared" si="1"/>
        <v>5082</v>
      </c>
      <c r="Q7" s="25">
        <f t="shared" si="1"/>
        <v>5082</v>
      </c>
      <c r="R7" s="25">
        <f t="shared" si="1"/>
        <v>5082</v>
      </c>
      <c r="S7" s="25">
        <f t="shared" si="1"/>
        <v>5082</v>
      </c>
      <c r="T7" s="25">
        <f t="shared" si="1"/>
        <v>5082</v>
      </c>
      <c r="U7" s="25">
        <f t="shared" si="1"/>
        <v>5082</v>
      </c>
      <c r="V7" s="25">
        <f t="shared" si="1"/>
        <v>5082</v>
      </c>
      <c r="W7" s="25">
        <f t="shared" si="1"/>
        <v>5082</v>
      </c>
    </row>
    <row r="8" spans="1:23" x14ac:dyDescent="0.25">
      <c r="A8" s="26" t="s">
        <v>8</v>
      </c>
      <c r="B8" s="27">
        <f>SUM($B$7:B$7)</f>
        <v>2391</v>
      </c>
      <c r="C8" s="27">
        <f>SUM($B7:C$7)</f>
        <v>7473</v>
      </c>
      <c r="D8" s="27">
        <f>SUM($B7:D$7)</f>
        <v>12555</v>
      </c>
      <c r="E8" s="27">
        <f>SUM($B7:E$7)</f>
        <v>17637</v>
      </c>
      <c r="F8" s="27">
        <f>SUM($B7:F$7)</f>
        <v>22719</v>
      </c>
      <c r="G8" s="27">
        <f>SUM($B7:G$7)</f>
        <v>27801</v>
      </c>
      <c r="H8" s="27">
        <f>SUM($B7:H$7)</f>
        <v>32883</v>
      </c>
      <c r="I8" s="27">
        <f>SUM($B7:I$7)</f>
        <v>37965</v>
      </c>
      <c r="J8" s="27">
        <f>SUM($B7:J$7)</f>
        <v>43047</v>
      </c>
      <c r="K8" s="27">
        <f>SUM($B7:K$7)</f>
        <v>48129</v>
      </c>
      <c r="L8" s="27">
        <f>SUM($B7:L$7)</f>
        <v>53211</v>
      </c>
      <c r="M8" s="27">
        <f>SUM($B7:M$7)</f>
        <v>58293</v>
      </c>
      <c r="N8" s="27">
        <f>SUM($B7:N$7)</f>
        <v>63375</v>
      </c>
      <c r="O8" s="27">
        <f>SUM($B7:O$7)</f>
        <v>68457</v>
      </c>
      <c r="P8" s="27">
        <f>SUM($B7:P$7)</f>
        <v>73539</v>
      </c>
      <c r="Q8" s="27">
        <f>SUM($B7:Q$7)</f>
        <v>78621</v>
      </c>
      <c r="R8" s="27">
        <f>SUM($B7:R$7)</f>
        <v>83703</v>
      </c>
      <c r="S8" s="27">
        <f>SUM($B7:S$7)</f>
        <v>88785</v>
      </c>
      <c r="T8" s="27">
        <f>SUM($B7:T$7)</f>
        <v>93867</v>
      </c>
      <c r="U8" s="27">
        <f>SUM($B7:U$7)</f>
        <v>98949</v>
      </c>
      <c r="V8" s="27">
        <f>SUM($B7:V$7)</f>
        <v>104031</v>
      </c>
      <c r="W8" s="27">
        <f>SUM($B7:W$7)</f>
        <v>109113</v>
      </c>
    </row>
    <row r="9" spans="1:23" x14ac:dyDescent="0.25">
      <c r="A9" s="21" t="s">
        <v>12</v>
      </c>
      <c r="B9" s="25">
        <f>SUM($B$7:B$7)</f>
        <v>2391</v>
      </c>
      <c r="C9" s="25">
        <f>C7</f>
        <v>5082</v>
      </c>
      <c r="D9" s="25">
        <f t="shared" ref="D9:E9" si="2">D7</f>
        <v>5082</v>
      </c>
      <c r="E9" s="25">
        <f t="shared" si="2"/>
        <v>5082</v>
      </c>
      <c r="F9" s="25">
        <f>F7-1500</f>
        <v>3582</v>
      </c>
      <c r="G9" s="25">
        <f t="shared" ref="G9:W9" si="3">G7-1500</f>
        <v>3582</v>
      </c>
      <c r="H9" s="25">
        <f t="shared" si="3"/>
        <v>3582</v>
      </c>
      <c r="I9" s="25">
        <f t="shared" si="3"/>
        <v>3582</v>
      </c>
      <c r="J9" s="25">
        <f t="shared" si="3"/>
        <v>3582</v>
      </c>
      <c r="K9" s="25">
        <f t="shared" si="3"/>
        <v>3582</v>
      </c>
      <c r="L9" s="25">
        <f t="shared" si="3"/>
        <v>3582</v>
      </c>
      <c r="M9" s="25">
        <f t="shared" si="3"/>
        <v>3582</v>
      </c>
      <c r="N9" s="25">
        <f t="shared" si="3"/>
        <v>3582</v>
      </c>
      <c r="O9" s="25">
        <f t="shared" si="3"/>
        <v>3582</v>
      </c>
      <c r="P9" s="25">
        <f t="shared" si="3"/>
        <v>3582</v>
      </c>
      <c r="Q9" s="25">
        <f t="shared" si="3"/>
        <v>3582</v>
      </c>
      <c r="R9" s="25">
        <f t="shared" si="3"/>
        <v>3582</v>
      </c>
      <c r="S9" s="25">
        <f t="shared" si="3"/>
        <v>3582</v>
      </c>
      <c r="T9" s="25">
        <f t="shared" si="3"/>
        <v>3582</v>
      </c>
      <c r="U9" s="25">
        <f t="shared" si="3"/>
        <v>3582</v>
      </c>
      <c r="V9" s="25">
        <f t="shared" si="3"/>
        <v>3582</v>
      </c>
      <c r="W9" s="25">
        <f t="shared" si="3"/>
        <v>3582</v>
      </c>
    </row>
    <row r="10" spans="1:23" x14ac:dyDescent="0.25">
      <c r="A10" s="26" t="s">
        <v>13</v>
      </c>
      <c r="B10" s="27">
        <f>B8</f>
        <v>2391</v>
      </c>
      <c r="C10" s="27">
        <f>SUM($B$9:C$9)</f>
        <v>7473</v>
      </c>
      <c r="D10" s="27">
        <f>SUM($B$9:D$9)</f>
        <v>12555</v>
      </c>
      <c r="E10" s="27">
        <f>SUM($B$9:E$9)</f>
        <v>17637</v>
      </c>
      <c r="F10" s="27">
        <f>SUM($B$9:F$9)</f>
        <v>21219</v>
      </c>
      <c r="G10" s="27">
        <f>SUM($B$9:G$9)</f>
        <v>24801</v>
      </c>
      <c r="H10" s="27">
        <f>SUM($B$9:H$9)</f>
        <v>28383</v>
      </c>
      <c r="I10" s="27">
        <f>SUM($B$9:I$9)</f>
        <v>31965</v>
      </c>
      <c r="J10" s="27">
        <f>SUM($B$9:J$9)</f>
        <v>35547</v>
      </c>
      <c r="K10" s="27">
        <f>SUM($B$9:K$9)</f>
        <v>39129</v>
      </c>
      <c r="L10" s="27">
        <f>SUM($B$9:L$9)</f>
        <v>42711</v>
      </c>
      <c r="M10" s="27">
        <f>SUM($B$9:M$9)</f>
        <v>46293</v>
      </c>
      <c r="N10" s="27">
        <f>SUM($B$9:N$9)</f>
        <v>49875</v>
      </c>
      <c r="O10" s="27">
        <f>SUM($B$9:O$9)</f>
        <v>53457</v>
      </c>
      <c r="P10" s="27">
        <f>SUM($B$9:P$9)</f>
        <v>57039</v>
      </c>
      <c r="Q10" s="27">
        <f>SUM($B$9:Q$9)</f>
        <v>60621</v>
      </c>
      <c r="R10" s="27">
        <f>SUM($B$9:R$9)</f>
        <v>64203</v>
      </c>
      <c r="S10" s="27">
        <f>SUM($B$9:S$9)</f>
        <v>67785</v>
      </c>
      <c r="T10" s="27">
        <f>SUM($B$9:T$9)</f>
        <v>71367</v>
      </c>
      <c r="U10" s="27">
        <f>SUM($B$9:U$9)</f>
        <v>74949</v>
      </c>
      <c r="V10" s="27">
        <f>SUM($B$9:V$9)</f>
        <v>78531</v>
      </c>
      <c r="W10" s="27">
        <f>SUM($B$9:W$9)</f>
        <v>82113</v>
      </c>
    </row>
    <row r="11" spans="1:23" x14ac:dyDescent="0.25">
      <c r="A11" s="21" t="s">
        <v>10</v>
      </c>
      <c r="B11" s="21"/>
      <c r="C11" s="28">
        <v>100</v>
      </c>
      <c r="D11" s="28">
        <f>C11*1.35</f>
        <v>135</v>
      </c>
      <c r="E11" s="28">
        <f t="shared" ref="E11" si="4">D11*1.35</f>
        <v>182.25</v>
      </c>
      <c r="F11" s="28">
        <v>1000</v>
      </c>
      <c r="G11" s="28">
        <f>1500</f>
        <v>1500</v>
      </c>
      <c r="H11" s="28">
        <f t="shared" ref="H11:W11" si="5">G11*1.2</f>
        <v>1800</v>
      </c>
      <c r="I11" s="28">
        <f t="shared" si="5"/>
        <v>2160</v>
      </c>
      <c r="J11" s="28">
        <f t="shared" si="5"/>
        <v>2592</v>
      </c>
      <c r="K11" s="28">
        <f t="shared" si="5"/>
        <v>3110.4</v>
      </c>
      <c r="L11" s="28">
        <f t="shared" si="5"/>
        <v>3732.48</v>
      </c>
      <c r="M11" s="28">
        <f t="shared" si="5"/>
        <v>4478.9759999999997</v>
      </c>
      <c r="N11" s="28">
        <f t="shared" si="5"/>
        <v>5374.7711999999992</v>
      </c>
      <c r="O11" s="28">
        <f t="shared" si="5"/>
        <v>6449.7254399999993</v>
      </c>
      <c r="P11" s="28">
        <f t="shared" si="5"/>
        <v>7739.6705279999987</v>
      </c>
      <c r="Q11" s="28">
        <f t="shared" si="5"/>
        <v>9287.6046335999981</v>
      </c>
      <c r="R11" s="28">
        <f t="shared" si="5"/>
        <v>11145.125560319997</v>
      </c>
      <c r="S11" s="28">
        <f t="shared" si="5"/>
        <v>13374.150672383996</v>
      </c>
      <c r="T11" s="28">
        <f t="shared" si="5"/>
        <v>16048.980806860794</v>
      </c>
      <c r="U11" s="28">
        <f t="shared" si="5"/>
        <v>19258.776968232953</v>
      </c>
      <c r="V11" s="28">
        <f t="shared" si="5"/>
        <v>23110.532361879541</v>
      </c>
      <c r="W11" s="28">
        <f t="shared" si="5"/>
        <v>27732.638834255449</v>
      </c>
    </row>
    <row r="12" spans="1:23" x14ac:dyDescent="0.25">
      <c r="A12" s="21" t="s">
        <v>6</v>
      </c>
      <c r="B12" s="29">
        <v>5350</v>
      </c>
      <c r="C12" s="29">
        <f t="shared" ref="C12:W12" si="6">B14-C11</f>
        <v>7641</v>
      </c>
      <c r="D12" s="29">
        <f t="shared" si="6"/>
        <v>12588</v>
      </c>
      <c r="E12" s="29">
        <f t="shared" si="6"/>
        <v>17487.75</v>
      </c>
      <c r="F12" s="29">
        <f t="shared" si="6"/>
        <v>161471.75</v>
      </c>
      <c r="G12" s="29">
        <f t="shared" si="6"/>
        <v>171627.33749999999</v>
      </c>
      <c r="H12" s="29">
        <f>G14-H11</f>
        <v>181990.704375</v>
      </c>
      <c r="I12" s="29">
        <f t="shared" si="6"/>
        <v>192512.23959375001</v>
      </c>
      <c r="J12" s="29">
        <f t="shared" si="6"/>
        <v>203127.85157343751</v>
      </c>
      <c r="K12" s="29">
        <f t="shared" si="6"/>
        <v>213755.84415210941</v>
      </c>
      <c r="L12" s="29">
        <f t="shared" si="6"/>
        <v>224293.15635971486</v>
      </c>
      <c r="M12" s="29">
        <f t="shared" si="6"/>
        <v>234610.83817770061</v>
      </c>
      <c r="N12" s="29">
        <f t="shared" si="6"/>
        <v>1053956.0005996528</v>
      </c>
      <c r="O12" s="29">
        <f t="shared" si="6"/>
        <v>1103786.0751896354</v>
      </c>
      <c r="P12" s="29">
        <f t="shared" si="6"/>
        <v>1154817.7084211172</v>
      </c>
      <c r="Q12" s="29">
        <f t="shared" si="6"/>
        <v>1206852.989208573</v>
      </c>
      <c r="R12" s="29">
        <f t="shared" si="6"/>
        <v>1259632.5131086817</v>
      </c>
      <c r="S12" s="29">
        <f t="shared" si="6"/>
        <v>1312821.9880917317</v>
      </c>
      <c r="T12" s="29">
        <f t="shared" si="6"/>
        <v>1365996.1066894575</v>
      </c>
      <c r="U12" s="29">
        <f t="shared" si="6"/>
        <v>1418619.1350556975</v>
      </c>
      <c r="V12" s="29">
        <f t="shared" si="6"/>
        <v>1470021.5594466031</v>
      </c>
      <c r="W12" s="29">
        <f t="shared" si="6"/>
        <v>1519371.9985846777</v>
      </c>
    </row>
    <row r="13" spans="1:23" x14ac:dyDescent="0.25">
      <c r="A13" s="21" t="s">
        <v>9</v>
      </c>
      <c r="B13" s="29">
        <f>B12</f>
        <v>5350</v>
      </c>
      <c r="C13" s="29">
        <f t="shared" ref="C13" si="7">C12</f>
        <v>7641</v>
      </c>
      <c r="D13" s="29">
        <f>D12</f>
        <v>12588</v>
      </c>
      <c r="E13" s="29">
        <f>E12*9</f>
        <v>157389.75</v>
      </c>
      <c r="F13" s="29">
        <f>F12*1.05</f>
        <v>169545.33749999999</v>
      </c>
      <c r="G13" s="29">
        <f>G12*1.05</f>
        <v>180208.704375</v>
      </c>
      <c r="H13" s="29">
        <f t="shared" ref="H13:L13" si="8">H12*1.05</f>
        <v>191090.23959375001</v>
      </c>
      <c r="I13" s="29">
        <f t="shared" si="8"/>
        <v>202137.85157343751</v>
      </c>
      <c r="J13" s="29">
        <f t="shared" si="8"/>
        <v>213284.2441521094</v>
      </c>
      <c r="K13" s="29">
        <f t="shared" si="8"/>
        <v>224443.63635971487</v>
      </c>
      <c r="L13" s="29">
        <f t="shared" si="8"/>
        <v>235507.81417770061</v>
      </c>
      <c r="M13" s="29">
        <f>M12*4.5</f>
        <v>1055748.7717996528</v>
      </c>
      <c r="N13" s="29">
        <f>N12*1.05</f>
        <v>1106653.8006296353</v>
      </c>
      <c r="O13" s="29">
        <f t="shared" ref="O13:W13" si="9">O12*1.05</f>
        <v>1158975.3789491171</v>
      </c>
      <c r="P13" s="29">
        <f t="shared" si="9"/>
        <v>1212558.593842173</v>
      </c>
      <c r="Q13" s="29">
        <f t="shared" si="9"/>
        <v>1267195.6386690016</v>
      </c>
      <c r="R13" s="29">
        <f t="shared" si="9"/>
        <v>1322614.1387641157</v>
      </c>
      <c r="S13" s="29">
        <f t="shared" si="9"/>
        <v>1378463.0874963184</v>
      </c>
      <c r="T13" s="29">
        <f t="shared" si="9"/>
        <v>1434295.9120239306</v>
      </c>
      <c r="U13" s="29">
        <f t="shared" si="9"/>
        <v>1489550.0918084825</v>
      </c>
      <c r="V13" s="29">
        <f t="shared" si="9"/>
        <v>1543522.6374189332</v>
      </c>
      <c r="W13" s="29">
        <f t="shared" si="9"/>
        <v>1595340.5985139117</v>
      </c>
    </row>
    <row r="14" spans="1:23" x14ac:dyDescent="0.25">
      <c r="A14" s="30" t="s">
        <v>14</v>
      </c>
      <c r="B14" s="31">
        <f>B13+B8</f>
        <v>7741</v>
      </c>
      <c r="C14" s="31">
        <f t="shared" ref="C14:W14" si="10">C13+C9</f>
        <v>12723</v>
      </c>
      <c r="D14" s="31">
        <f>D13+D9</f>
        <v>17670</v>
      </c>
      <c r="E14" s="31">
        <f t="shared" si="10"/>
        <v>162471.75</v>
      </c>
      <c r="F14" s="31">
        <f t="shared" si="10"/>
        <v>173127.33749999999</v>
      </c>
      <c r="G14" s="31">
        <f t="shared" si="10"/>
        <v>183790.704375</v>
      </c>
      <c r="H14" s="31">
        <f>H13+H9</f>
        <v>194672.23959375001</v>
      </c>
      <c r="I14" s="31">
        <f t="shared" si="10"/>
        <v>205719.85157343751</v>
      </c>
      <c r="J14" s="31">
        <f t="shared" si="10"/>
        <v>216866.2441521094</v>
      </c>
      <c r="K14" s="31">
        <f t="shared" si="10"/>
        <v>228025.63635971487</v>
      </c>
      <c r="L14" s="31">
        <f t="shared" si="10"/>
        <v>239089.81417770061</v>
      </c>
      <c r="M14" s="31">
        <f t="shared" si="10"/>
        <v>1059330.7717996528</v>
      </c>
      <c r="N14" s="31">
        <f t="shared" si="10"/>
        <v>1110235.8006296353</v>
      </c>
      <c r="O14" s="31">
        <f t="shared" si="10"/>
        <v>1162557.3789491171</v>
      </c>
      <c r="P14" s="31">
        <f t="shared" si="10"/>
        <v>1216140.593842173</v>
      </c>
      <c r="Q14" s="31">
        <f t="shared" si="10"/>
        <v>1270777.6386690016</v>
      </c>
      <c r="R14" s="31">
        <f t="shared" si="10"/>
        <v>1326196.1387641157</v>
      </c>
      <c r="S14" s="31">
        <f t="shared" si="10"/>
        <v>1382045.0874963184</v>
      </c>
      <c r="T14" s="31">
        <f t="shared" si="10"/>
        <v>1437877.9120239306</v>
      </c>
      <c r="U14" s="31">
        <f t="shared" si="10"/>
        <v>1493132.0918084825</v>
      </c>
      <c r="V14" s="31">
        <f t="shared" si="10"/>
        <v>1547104.6374189332</v>
      </c>
      <c r="W14" s="31">
        <f t="shared" si="10"/>
        <v>1598922.5985139117</v>
      </c>
    </row>
    <row r="15" spans="1:23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5">
      <c r="A16" s="20">
        <v>2012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5">
      <c r="A17" s="19" t="s">
        <v>11</v>
      </c>
      <c r="B17" s="18" t="s">
        <v>17</v>
      </c>
      <c r="H17" s="18" t="s">
        <v>23</v>
      </c>
      <c r="Q17" s="18" t="s">
        <v>20</v>
      </c>
      <c r="R17" s="21"/>
      <c r="S17" s="21"/>
      <c r="T17" s="21"/>
      <c r="U17" s="21"/>
      <c r="V17" s="21"/>
      <c r="W17" s="21"/>
    </row>
    <row r="18" spans="1:23" x14ac:dyDescent="0.25">
      <c r="A18" s="23" t="s">
        <v>5</v>
      </c>
      <c r="B18" s="24">
        <v>44256</v>
      </c>
      <c r="C18" s="24">
        <v>44287</v>
      </c>
      <c r="D18" s="24">
        <v>44317</v>
      </c>
      <c r="E18" s="24">
        <v>44348</v>
      </c>
      <c r="F18" s="24">
        <v>44378</v>
      </c>
      <c r="G18" s="24">
        <v>44409</v>
      </c>
      <c r="H18" s="24">
        <v>44440</v>
      </c>
      <c r="I18" s="24">
        <v>44470</v>
      </c>
      <c r="J18" s="24">
        <v>44501</v>
      </c>
      <c r="K18" s="24">
        <v>44531</v>
      </c>
      <c r="L18" s="24">
        <v>44562</v>
      </c>
      <c r="M18" s="24">
        <v>44593</v>
      </c>
      <c r="N18" s="24">
        <v>44621</v>
      </c>
      <c r="O18" s="24">
        <v>44652</v>
      </c>
      <c r="P18" s="24">
        <v>44682</v>
      </c>
      <c r="Q18" s="24">
        <v>44713</v>
      </c>
      <c r="R18" s="24">
        <v>44743</v>
      </c>
      <c r="S18" s="24">
        <v>44774</v>
      </c>
      <c r="T18" s="24">
        <v>44805</v>
      </c>
      <c r="U18" s="24">
        <v>44835</v>
      </c>
      <c r="V18" s="24">
        <v>44866</v>
      </c>
      <c r="W18" s="24">
        <v>44896</v>
      </c>
    </row>
    <row r="19" spans="1:23" x14ac:dyDescent="0.25">
      <c r="A19" s="21" t="s">
        <v>7</v>
      </c>
      <c r="B19" s="25">
        <f>1*$H$2</f>
        <v>2691</v>
      </c>
      <c r="C19" s="25">
        <f t="shared" ref="C19:W19" si="11">2*$H$2</f>
        <v>5382</v>
      </c>
      <c r="D19" s="25">
        <f t="shared" si="11"/>
        <v>5382</v>
      </c>
      <c r="E19" s="25">
        <f t="shared" si="11"/>
        <v>5382</v>
      </c>
      <c r="F19" s="25">
        <f>2*$H$2</f>
        <v>5382</v>
      </c>
      <c r="G19" s="25">
        <f t="shared" si="11"/>
        <v>5382</v>
      </c>
      <c r="H19" s="25">
        <f t="shared" si="11"/>
        <v>5382</v>
      </c>
      <c r="I19" s="25">
        <f t="shared" si="11"/>
        <v>5382</v>
      </c>
      <c r="J19" s="25">
        <f t="shared" si="11"/>
        <v>5382</v>
      </c>
      <c r="K19" s="25">
        <f t="shared" si="11"/>
        <v>5382</v>
      </c>
      <c r="L19" s="25">
        <f t="shared" si="11"/>
        <v>5382</v>
      </c>
      <c r="M19" s="25">
        <f t="shared" si="11"/>
        <v>5382</v>
      </c>
      <c r="N19" s="25">
        <f t="shared" si="11"/>
        <v>5382</v>
      </c>
      <c r="O19" s="25">
        <f t="shared" si="11"/>
        <v>5382</v>
      </c>
      <c r="P19" s="25">
        <f t="shared" si="11"/>
        <v>5382</v>
      </c>
      <c r="Q19" s="25">
        <f t="shared" si="11"/>
        <v>5382</v>
      </c>
      <c r="R19" s="25">
        <f t="shared" si="11"/>
        <v>5382</v>
      </c>
      <c r="S19" s="25">
        <f t="shared" si="11"/>
        <v>5382</v>
      </c>
      <c r="T19" s="25">
        <f t="shared" si="11"/>
        <v>5382</v>
      </c>
      <c r="U19" s="25">
        <f t="shared" si="11"/>
        <v>5382</v>
      </c>
      <c r="V19" s="25">
        <f t="shared" si="11"/>
        <v>5382</v>
      </c>
      <c r="W19" s="25">
        <f t="shared" si="11"/>
        <v>5382</v>
      </c>
    </row>
    <row r="20" spans="1:23" x14ac:dyDescent="0.25">
      <c r="A20" s="21" t="s">
        <v>4</v>
      </c>
      <c r="B20" s="25">
        <f>B$6-$E$2</f>
        <v>2391</v>
      </c>
      <c r="C20" s="25">
        <f t="shared" ref="C20:W20" si="12">C$6-$E$2</f>
        <v>5082</v>
      </c>
      <c r="D20" s="25">
        <f t="shared" si="12"/>
        <v>5082</v>
      </c>
      <c r="E20" s="25">
        <f>E$6-$E$2</f>
        <v>5082</v>
      </c>
      <c r="F20" s="25">
        <f>F$6-$E$2</f>
        <v>5082</v>
      </c>
      <c r="G20" s="25">
        <f>G$6-$E$2</f>
        <v>5082</v>
      </c>
      <c r="H20" s="25">
        <f>H$6-$E$2</f>
        <v>5082</v>
      </c>
      <c r="I20" s="25">
        <f>I$6-$E$2</f>
        <v>5082</v>
      </c>
      <c r="J20" s="25">
        <f t="shared" si="12"/>
        <v>5082</v>
      </c>
      <c r="K20" s="25">
        <f t="shared" si="12"/>
        <v>5082</v>
      </c>
      <c r="L20" s="25">
        <f t="shared" si="12"/>
        <v>5082</v>
      </c>
      <c r="M20" s="25">
        <f t="shared" si="12"/>
        <v>5082</v>
      </c>
      <c r="N20" s="25">
        <f t="shared" si="12"/>
        <v>5082</v>
      </c>
      <c r="O20" s="25">
        <f t="shared" si="12"/>
        <v>5082</v>
      </c>
      <c r="P20" s="25">
        <f t="shared" si="12"/>
        <v>5082</v>
      </c>
      <c r="Q20" s="25">
        <f t="shared" si="12"/>
        <v>5082</v>
      </c>
      <c r="R20" s="25">
        <f t="shared" si="12"/>
        <v>5082</v>
      </c>
      <c r="S20" s="25">
        <f t="shared" si="12"/>
        <v>5082</v>
      </c>
      <c r="T20" s="25">
        <f t="shared" si="12"/>
        <v>5082</v>
      </c>
      <c r="U20" s="25">
        <f t="shared" si="12"/>
        <v>5082</v>
      </c>
      <c r="V20" s="25">
        <f t="shared" si="12"/>
        <v>5082</v>
      </c>
      <c r="W20" s="25">
        <f t="shared" si="12"/>
        <v>5082</v>
      </c>
    </row>
    <row r="21" spans="1:23" x14ac:dyDescent="0.25">
      <c r="A21" s="26" t="s">
        <v>8</v>
      </c>
      <c r="B21" s="27">
        <f>SUM($B$7:B$7)</f>
        <v>2391</v>
      </c>
      <c r="C21" s="27">
        <f>SUM($B$7:C$7)</f>
        <v>7473</v>
      </c>
      <c r="D21" s="27">
        <f>SUM($B$7:D$7)</f>
        <v>12555</v>
      </c>
      <c r="E21" s="27">
        <f>SUM($B$7:E$7)</f>
        <v>17637</v>
      </c>
      <c r="F21" s="27">
        <f>SUM($B$7:F$7)</f>
        <v>22719</v>
      </c>
      <c r="G21" s="27">
        <f>SUM($B$7:G$7)</f>
        <v>27801</v>
      </c>
      <c r="H21" s="27">
        <f>SUM($B$7:H$7)</f>
        <v>32883</v>
      </c>
      <c r="I21" s="27">
        <f>SUM($B$7:I$7)</f>
        <v>37965</v>
      </c>
      <c r="J21" s="27">
        <f>SUM($B$7:J$7)</f>
        <v>43047</v>
      </c>
      <c r="K21" s="27">
        <f>SUM($B$7:K$7)</f>
        <v>48129</v>
      </c>
      <c r="L21" s="27">
        <f>SUM($B$7:L$7)</f>
        <v>53211</v>
      </c>
      <c r="M21" s="27">
        <f>SUM($B$7:M$7)</f>
        <v>58293</v>
      </c>
      <c r="N21" s="27">
        <f>SUM($B$7:N$7)</f>
        <v>63375</v>
      </c>
      <c r="O21" s="27">
        <f>SUM($B$7:O$7)</f>
        <v>68457</v>
      </c>
      <c r="P21" s="27">
        <f>SUM($B$7:P$7)</f>
        <v>73539</v>
      </c>
      <c r="Q21" s="27">
        <f>SUM($B$7:Q$7)</f>
        <v>78621</v>
      </c>
      <c r="R21" s="27">
        <f>SUM($B$7:R$7)</f>
        <v>83703</v>
      </c>
      <c r="S21" s="27">
        <f>SUM($B$7:S$7)</f>
        <v>88785</v>
      </c>
      <c r="T21" s="27">
        <f>SUM($B$7:T$7)</f>
        <v>93867</v>
      </c>
      <c r="U21" s="27">
        <f>SUM($B$7:U$7)</f>
        <v>98949</v>
      </c>
      <c r="V21" s="27">
        <f>SUM($B$7:V$7)</f>
        <v>104031</v>
      </c>
      <c r="W21" s="27">
        <f>SUM($B$7:W$7)</f>
        <v>109113</v>
      </c>
    </row>
    <row r="22" spans="1:23" x14ac:dyDescent="0.25">
      <c r="A22" s="21" t="s">
        <v>12</v>
      </c>
      <c r="B22" s="25">
        <f>SUM($B$7:B$7)</f>
        <v>2391</v>
      </c>
      <c r="C22" s="25">
        <f>C20</f>
        <v>5082</v>
      </c>
      <c r="D22" s="25">
        <f t="shared" ref="D22:E22" si="13">D20</f>
        <v>5082</v>
      </c>
      <c r="E22" s="25">
        <f t="shared" si="13"/>
        <v>5082</v>
      </c>
      <c r="F22" s="25">
        <f>F20-1500</f>
        <v>3582</v>
      </c>
      <c r="G22" s="25">
        <f t="shared" ref="G22:W22" si="14">G20-1500</f>
        <v>3582</v>
      </c>
      <c r="H22" s="25">
        <f t="shared" si="14"/>
        <v>3582</v>
      </c>
      <c r="I22" s="25">
        <f t="shared" si="14"/>
        <v>3582</v>
      </c>
      <c r="J22" s="25">
        <f t="shared" si="14"/>
        <v>3582</v>
      </c>
      <c r="K22" s="25">
        <f t="shared" si="14"/>
        <v>3582</v>
      </c>
      <c r="L22" s="25">
        <f t="shared" si="14"/>
        <v>3582</v>
      </c>
      <c r="M22" s="25">
        <f t="shared" si="14"/>
        <v>3582</v>
      </c>
      <c r="N22" s="25">
        <f t="shared" si="14"/>
        <v>3582</v>
      </c>
      <c r="O22" s="25">
        <f t="shared" si="14"/>
        <v>3582</v>
      </c>
      <c r="P22" s="25">
        <f t="shared" si="14"/>
        <v>3582</v>
      </c>
      <c r="Q22" s="25">
        <f t="shared" si="14"/>
        <v>3582</v>
      </c>
      <c r="R22" s="25">
        <f t="shared" si="14"/>
        <v>3582</v>
      </c>
      <c r="S22" s="25">
        <f t="shared" si="14"/>
        <v>3582</v>
      </c>
      <c r="T22" s="25">
        <f t="shared" si="14"/>
        <v>3582</v>
      </c>
      <c r="U22" s="25">
        <f t="shared" si="14"/>
        <v>3582</v>
      </c>
      <c r="V22" s="25">
        <f t="shared" si="14"/>
        <v>3582</v>
      </c>
      <c r="W22" s="25">
        <f t="shared" si="14"/>
        <v>3582</v>
      </c>
    </row>
    <row r="23" spans="1:23" x14ac:dyDescent="0.25">
      <c r="A23" s="26" t="s">
        <v>13</v>
      </c>
      <c r="B23" s="27">
        <f>B21</f>
        <v>2391</v>
      </c>
      <c r="C23" s="27">
        <f>SUM($B$9:C$9)</f>
        <v>7473</v>
      </c>
      <c r="D23" s="27">
        <f>SUM($B$9:D$9)</f>
        <v>12555</v>
      </c>
      <c r="E23" s="27">
        <f>SUM($B$9:E$9)</f>
        <v>17637</v>
      </c>
      <c r="F23" s="27">
        <f>SUM($B$9:F$9)</f>
        <v>21219</v>
      </c>
      <c r="G23" s="27">
        <f>SUM($B$9:G$9)</f>
        <v>24801</v>
      </c>
      <c r="H23" s="27">
        <f>SUM($B$9:H$9)</f>
        <v>28383</v>
      </c>
      <c r="I23" s="27">
        <f>SUM($B$9:I$9)</f>
        <v>31965</v>
      </c>
      <c r="J23" s="27">
        <f>SUM($B$9:J$9)</f>
        <v>35547</v>
      </c>
      <c r="K23" s="27">
        <f>SUM($B$9:K$9)</f>
        <v>39129</v>
      </c>
      <c r="L23" s="27">
        <f>SUM($B$9:L$9)</f>
        <v>42711</v>
      </c>
      <c r="M23" s="27">
        <f>SUM($B$9:M$9)</f>
        <v>46293</v>
      </c>
      <c r="N23" s="27">
        <f>SUM($B$9:N$9)</f>
        <v>49875</v>
      </c>
      <c r="O23" s="27">
        <f>SUM($B$9:O$9)</f>
        <v>53457</v>
      </c>
      <c r="P23" s="27">
        <f>SUM($B$9:P$9)</f>
        <v>57039</v>
      </c>
      <c r="Q23" s="27">
        <f>SUM($B$9:Q$9)</f>
        <v>60621</v>
      </c>
      <c r="R23" s="27">
        <f>SUM($B$9:R$9)</f>
        <v>64203</v>
      </c>
      <c r="S23" s="27">
        <f>SUM($B$9:S$9)</f>
        <v>67785</v>
      </c>
      <c r="T23" s="27">
        <f>SUM($B$9:T$9)</f>
        <v>71367</v>
      </c>
      <c r="U23" s="27">
        <f>SUM($B$9:U$9)</f>
        <v>74949</v>
      </c>
      <c r="V23" s="27">
        <f>SUM($B$9:V$9)</f>
        <v>78531</v>
      </c>
      <c r="W23" s="27">
        <f>SUM($B$9:W$9)</f>
        <v>82113</v>
      </c>
    </row>
    <row r="24" spans="1:23" x14ac:dyDescent="0.25">
      <c r="A24" s="21" t="s">
        <v>10</v>
      </c>
      <c r="B24" s="21"/>
      <c r="C24" s="28">
        <v>100</v>
      </c>
      <c r="D24" s="28">
        <f>C24*1.35</f>
        <v>135</v>
      </c>
      <c r="E24" s="28">
        <f t="shared" ref="E24" si="15">D24*1.35</f>
        <v>182.25</v>
      </c>
      <c r="F24" s="28">
        <v>1000</v>
      </c>
      <c r="G24" s="28">
        <f>1500</f>
        <v>1500</v>
      </c>
      <c r="H24" s="28">
        <f t="shared" ref="H24:W24" si="16">G24*1.2</f>
        <v>1800</v>
      </c>
      <c r="I24" s="28">
        <f t="shared" si="16"/>
        <v>2160</v>
      </c>
      <c r="J24" s="28">
        <f t="shared" si="16"/>
        <v>2592</v>
      </c>
      <c r="K24" s="28">
        <f t="shared" si="16"/>
        <v>3110.4</v>
      </c>
      <c r="L24" s="28">
        <f t="shared" si="16"/>
        <v>3732.48</v>
      </c>
      <c r="M24" s="28">
        <f t="shared" si="16"/>
        <v>4478.9759999999997</v>
      </c>
      <c r="N24" s="28">
        <f t="shared" si="16"/>
        <v>5374.7711999999992</v>
      </c>
      <c r="O24" s="28">
        <f t="shared" si="16"/>
        <v>6449.7254399999993</v>
      </c>
      <c r="P24" s="28">
        <f t="shared" si="16"/>
        <v>7739.6705279999987</v>
      </c>
      <c r="Q24" s="28">
        <f t="shared" si="16"/>
        <v>9287.6046335999981</v>
      </c>
      <c r="R24" s="28">
        <f t="shared" si="16"/>
        <v>11145.125560319997</v>
      </c>
      <c r="S24" s="28">
        <f t="shared" si="16"/>
        <v>13374.150672383996</v>
      </c>
      <c r="T24" s="28">
        <f t="shared" si="16"/>
        <v>16048.980806860794</v>
      </c>
      <c r="U24" s="28">
        <f t="shared" si="16"/>
        <v>19258.776968232953</v>
      </c>
      <c r="V24" s="28">
        <f t="shared" si="16"/>
        <v>23110.532361879541</v>
      </c>
      <c r="W24" s="28">
        <f t="shared" si="16"/>
        <v>27732.638834255449</v>
      </c>
    </row>
    <row r="25" spans="1:23" x14ac:dyDescent="0.25">
      <c r="A25" s="21" t="s">
        <v>6</v>
      </c>
      <c r="B25" s="21">
        <v>5350</v>
      </c>
      <c r="C25" s="29">
        <f t="shared" ref="C25:W25" si="17">B27-C24</f>
        <v>47766</v>
      </c>
      <c r="D25" s="29">
        <f t="shared" si="17"/>
        <v>55101.3</v>
      </c>
      <c r="E25" s="29">
        <f t="shared" si="17"/>
        <v>62756.115000000005</v>
      </c>
      <c r="F25" s="29">
        <f t="shared" si="17"/>
        <v>69975.920750000005</v>
      </c>
      <c r="G25" s="29">
        <f t="shared" si="17"/>
        <v>75556.716787500001</v>
      </c>
      <c r="H25" s="29">
        <f>G27-H24</f>
        <v>81116.552626875011</v>
      </c>
      <c r="I25" s="29">
        <f t="shared" si="17"/>
        <v>407004.76313437504</v>
      </c>
      <c r="J25" s="29">
        <f t="shared" si="17"/>
        <v>428345.00129109382</v>
      </c>
      <c r="K25" s="29">
        <f t="shared" si="17"/>
        <v>450233.85135564848</v>
      </c>
      <c r="L25" s="29">
        <f t="shared" si="17"/>
        <v>472595.06392343092</v>
      </c>
      <c r="M25" s="29">
        <f t="shared" si="17"/>
        <v>495327.84111960244</v>
      </c>
      <c r="N25" s="29">
        <f t="shared" si="17"/>
        <v>518301.46197558258</v>
      </c>
      <c r="O25" s="29">
        <f t="shared" si="17"/>
        <v>541348.80963436177</v>
      </c>
      <c r="P25" s="29">
        <f t="shared" si="17"/>
        <v>564258.57958807994</v>
      </c>
      <c r="Q25" s="29">
        <f t="shared" si="17"/>
        <v>586765.90393388399</v>
      </c>
      <c r="R25" s="29">
        <f t="shared" si="17"/>
        <v>5273330.0098446356</v>
      </c>
      <c r="S25" s="29">
        <f t="shared" si="17"/>
        <v>5527204.3596644839</v>
      </c>
      <c r="T25" s="29">
        <f t="shared" si="17"/>
        <v>5791097.5968408473</v>
      </c>
      <c r="U25" s="29">
        <f t="shared" si="17"/>
        <v>6064975.6997146569</v>
      </c>
      <c r="V25" s="29">
        <f t="shared" si="17"/>
        <v>6348695.9523385102</v>
      </c>
      <c r="W25" s="29">
        <f t="shared" si="17"/>
        <v>6641980.1111211805</v>
      </c>
    </row>
    <row r="26" spans="1:23" x14ac:dyDescent="0.25">
      <c r="A26" s="21" t="s">
        <v>9</v>
      </c>
      <c r="B26" s="21">
        <f>B25*8.5</f>
        <v>45475</v>
      </c>
      <c r="C26" s="29">
        <f>C25*1.05</f>
        <v>50154.3</v>
      </c>
      <c r="D26" s="29">
        <f t="shared" ref="D26:G26" si="18">D25*1.05</f>
        <v>57856.365000000005</v>
      </c>
      <c r="E26" s="29">
        <f t="shared" si="18"/>
        <v>65893.920750000005</v>
      </c>
      <c r="F26" s="29">
        <f t="shared" si="18"/>
        <v>73474.716787500001</v>
      </c>
      <c r="G26" s="29">
        <f t="shared" si="18"/>
        <v>79334.552626875011</v>
      </c>
      <c r="H26" s="29">
        <f>H25*5</f>
        <v>405582.76313437504</v>
      </c>
      <c r="I26" s="29">
        <f>I25*1.05</f>
        <v>427355.00129109382</v>
      </c>
      <c r="J26" s="29">
        <f t="shared" ref="J26:P26" si="19">J25*1.05</f>
        <v>449762.25135564851</v>
      </c>
      <c r="K26" s="29">
        <f t="shared" si="19"/>
        <v>472745.5439234309</v>
      </c>
      <c r="L26" s="29">
        <f t="shared" si="19"/>
        <v>496224.81711960246</v>
      </c>
      <c r="M26" s="29">
        <f t="shared" si="19"/>
        <v>520094.2331755826</v>
      </c>
      <c r="N26" s="29">
        <f t="shared" si="19"/>
        <v>544216.53507436172</v>
      </c>
      <c r="O26" s="29">
        <f t="shared" si="19"/>
        <v>568416.25011607993</v>
      </c>
      <c r="P26" s="29">
        <f t="shared" si="19"/>
        <v>592471.50856748398</v>
      </c>
      <c r="Q26" s="29">
        <f>Q25*9</f>
        <v>5280893.1354049556</v>
      </c>
      <c r="R26" s="29">
        <f>R25*1.05</f>
        <v>5536996.5103368675</v>
      </c>
      <c r="S26" s="29">
        <f t="shared" ref="S26:W26" si="20">S25*1.05</f>
        <v>5803564.5776477084</v>
      </c>
      <c r="T26" s="29">
        <f t="shared" si="20"/>
        <v>6080652.4766828902</v>
      </c>
      <c r="U26" s="29">
        <f t="shared" si="20"/>
        <v>6368224.4847003901</v>
      </c>
      <c r="V26" s="29">
        <f t="shared" si="20"/>
        <v>6666130.7499554362</v>
      </c>
      <c r="W26" s="29">
        <f t="shared" si="20"/>
        <v>6974079.1166772395</v>
      </c>
    </row>
    <row r="27" spans="1:23" x14ac:dyDescent="0.25">
      <c r="A27" s="30" t="s">
        <v>14</v>
      </c>
      <c r="B27" s="31">
        <f>B26+B21</f>
        <v>47866</v>
      </c>
      <c r="C27" s="31">
        <f t="shared" ref="C27:W27" si="21">C26+C22</f>
        <v>55236.3</v>
      </c>
      <c r="D27" s="31">
        <f t="shared" si="21"/>
        <v>62938.365000000005</v>
      </c>
      <c r="E27" s="31">
        <f t="shared" si="21"/>
        <v>70975.920750000005</v>
      </c>
      <c r="F27" s="31">
        <f t="shared" si="21"/>
        <v>77056.716787500001</v>
      </c>
      <c r="G27" s="31">
        <f t="shared" si="21"/>
        <v>82916.552626875011</v>
      </c>
      <c r="H27" s="31">
        <f t="shared" si="21"/>
        <v>409164.76313437504</v>
      </c>
      <c r="I27" s="31">
        <f t="shared" si="21"/>
        <v>430937.00129109382</v>
      </c>
      <c r="J27" s="31">
        <f t="shared" si="21"/>
        <v>453344.25135564851</v>
      </c>
      <c r="K27" s="31">
        <f t="shared" si="21"/>
        <v>476327.5439234309</v>
      </c>
      <c r="L27" s="31">
        <f t="shared" si="21"/>
        <v>499806.81711960246</v>
      </c>
      <c r="M27" s="31">
        <f t="shared" si="21"/>
        <v>523676.2331755826</v>
      </c>
      <c r="N27" s="31">
        <f t="shared" si="21"/>
        <v>547798.53507436172</v>
      </c>
      <c r="O27" s="31">
        <f t="shared" si="21"/>
        <v>571998.25011607993</v>
      </c>
      <c r="P27" s="31">
        <f t="shared" si="21"/>
        <v>596053.50856748398</v>
      </c>
      <c r="Q27" s="31">
        <f t="shared" si="21"/>
        <v>5284475.1354049556</v>
      </c>
      <c r="R27" s="31">
        <f t="shared" si="21"/>
        <v>5540578.5103368675</v>
      </c>
      <c r="S27" s="31">
        <f t="shared" si="21"/>
        <v>5807146.5776477084</v>
      </c>
      <c r="T27" s="31">
        <f t="shared" si="21"/>
        <v>6084234.4766828902</v>
      </c>
      <c r="U27" s="31">
        <f t="shared" si="21"/>
        <v>6371806.4847003901</v>
      </c>
      <c r="V27" s="31">
        <f t="shared" si="21"/>
        <v>6669712.7499554362</v>
      </c>
      <c r="W27" s="31">
        <f t="shared" si="21"/>
        <v>6977661.1166772395</v>
      </c>
    </row>
    <row r="28" spans="1:23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5">
      <c r="A29" s="20">
        <v>2012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5">
      <c r="A30" s="19" t="s">
        <v>24</v>
      </c>
      <c r="B30" s="18" t="s">
        <v>17</v>
      </c>
      <c r="H30" s="18" t="s">
        <v>23</v>
      </c>
      <c r="Q30" s="18" t="s">
        <v>20</v>
      </c>
      <c r="R30" s="21"/>
      <c r="S30" s="21"/>
      <c r="T30" s="21"/>
      <c r="U30" s="21"/>
      <c r="V30" s="21"/>
      <c r="W30" s="21"/>
    </row>
    <row r="31" spans="1:23" x14ac:dyDescent="0.25">
      <c r="A31" s="23" t="s">
        <v>5</v>
      </c>
      <c r="B31" s="24">
        <v>44256</v>
      </c>
      <c r="C31" s="24">
        <v>44287</v>
      </c>
      <c r="D31" s="24">
        <v>44317</v>
      </c>
      <c r="E31" s="24">
        <v>44348</v>
      </c>
      <c r="F31" s="24">
        <v>44378</v>
      </c>
      <c r="G31" s="24">
        <v>44409</v>
      </c>
      <c r="H31" s="24">
        <v>44440</v>
      </c>
      <c r="I31" s="24">
        <v>44470</v>
      </c>
      <c r="J31" s="24">
        <v>44501</v>
      </c>
      <c r="K31" s="24">
        <v>44531</v>
      </c>
      <c r="L31" s="24">
        <v>44562</v>
      </c>
      <c r="M31" s="24">
        <v>44593</v>
      </c>
      <c r="N31" s="24">
        <v>44621</v>
      </c>
      <c r="O31" s="24">
        <v>44652</v>
      </c>
      <c r="P31" s="24">
        <v>44682</v>
      </c>
      <c r="Q31" s="24">
        <v>44713</v>
      </c>
      <c r="R31" s="24">
        <v>44743</v>
      </c>
      <c r="S31" s="24">
        <v>44774</v>
      </c>
      <c r="T31" s="24">
        <v>44805</v>
      </c>
      <c r="U31" s="24">
        <v>44835</v>
      </c>
      <c r="V31" s="24">
        <v>44866</v>
      </c>
      <c r="W31" s="24">
        <v>44896</v>
      </c>
    </row>
    <row r="32" spans="1:23" x14ac:dyDescent="0.25">
      <c r="A32" s="21" t="s">
        <v>7</v>
      </c>
      <c r="B32" s="25">
        <f>$H$2</f>
        <v>2691</v>
      </c>
      <c r="C32" s="25">
        <f t="shared" ref="C32:W32" si="22">2*$H$2</f>
        <v>5382</v>
      </c>
      <c r="D32" s="25">
        <f t="shared" si="22"/>
        <v>5382</v>
      </c>
      <c r="E32" s="25">
        <f t="shared" si="22"/>
        <v>5382</v>
      </c>
      <c r="F32" s="25">
        <f>2*$H$2</f>
        <v>5382</v>
      </c>
      <c r="G32" s="25">
        <f t="shared" si="22"/>
        <v>5382</v>
      </c>
      <c r="H32" s="25">
        <f t="shared" si="22"/>
        <v>5382</v>
      </c>
      <c r="I32" s="25">
        <f t="shared" si="22"/>
        <v>5382</v>
      </c>
      <c r="J32" s="25">
        <f t="shared" si="22"/>
        <v>5382</v>
      </c>
      <c r="K32" s="25">
        <f t="shared" si="22"/>
        <v>5382</v>
      </c>
      <c r="L32" s="25">
        <f t="shared" si="22"/>
        <v>5382</v>
      </c>
      <c r="M32" s="25">
        <f t="shared" si="22"/>
        <v>5382</v>
      </c>
      <c r="N32" s="25">
        <f t="shared" si="22"/>
        <v>5382</v>
      </c>
      <c r="O32" s="25">
        <f t="shared" si="22"/>
        <v>5382</v>
      </c>
      <c r="P32" s="25">
        <f t="shared" si="22"/>
        <v>5382</v>
      </c>
      <c r="Q32" s="25">
        <f t="shared" si="22"/>
        <v>5382</v>
      </c>
      <c r="R32" s="25">
        <f t="shared" si="22"/>
        <v>5382</v>
      </c>
      <c r="S32" s="25">
        <f t="shared" si="22"/>
        <v>5382</v>
      </c>
      <c r="T32" s="25">
        <f t="shared" si="22"/>
        <v>5382</v>
      </c>
      <c r="U32" s="25">
        <f t="shared" si="22"/>
        <v>5382</v>
      </c>
      <c r="V32" s="25">
        <f t="shared" si="22"/>
        <v>5382</v>
      </c>
      <c r="W32" s="25">
        <f t="shared" si="22"/>
        <v>5382</v>
      </c>
    </row>
    <row r="33" spans="1:23" x14ac:dyDescent="0.25">
      <c r="A33" s="21" t="s">
        <v>4</v>
      </c>
      <c r="B33" s="25">
        <f>B$6-$E$2</f>
        <v>2391</v>
      </c>
      <c r="C33" s="25">
        <f t="shared" ref="C33:W33" si="23">C$6-$E$2</f>
        <v>5082</v>
      </c>
      <c r="D33" s="25">
        <f t="shared" si="23"/>
        <v>5082</v>
      </c>
      <c r="E33" s="25">
        <f>E$6-$E$2</f>
        <v>5082</v>
      </c>
      <c r="F33" s="25">
        <f>F$6-$E$2</f>
        <v>5082</v>
      </c>
      <c r="G33" s="25">
        <f>G$6-$E$2</f>
        <v>5082</v>
      </c>
      <c r="H33" s="25">
        <f>H$6-$E$2</f>
        <v>5082</v>
      </c>
      <c r="I33" s="25">
        <f>I$6-$E$2</f>
        <v>5082</v>
      </c>
      <c r="J33" s="25">
        <f t="shared" si="23"/>
        <v>5082</v>
      </c>
      <c r="K33" s="25">
        <f t="shared" si="23"/>
        <v>5082</v>
      </c>
      <c r="L33" s="25">
        <f t="shared" si="23"/>
        <v>5082</v>
      </c>
      <c r="M33" s="25">
        <f t="shared" si="23"/>
        <v>5082</v>
      </c>
      <c r="N33" s="25">
        <f t="shared" si="23"/>
        <v>5082</v>
      </c>
      <c r="O33" s="25">
        <f t="shared" si="23"/>
        <v>5082</v>
      </c>
      <c r="P33" s="25">
        <f t="shared" si="23"/>
        <v>5082</v>
      </c>
      <c r="Q33" s="25">
        <f t="shared" si="23"/>
        <v>5082</v>
      </c>
      <c r="R33" s="25">
        <f t="shared" si="23"/>
        <v>5082</v>
      </c>
      <c r="S33" s="25">
        <f t="shared" si="23"/>
        <v>5082</v>
      </c>
      <c r="T33" s="25">
        <f t="shared" si="23"/>
        <v>5082</v>
      </c>
      <c r="U33" s="25">
        <f t="shared" si="23"/>
        <v>5082</v>
      </c>
      <c r="V33" s="25">
        <f t="shared" si="23"/>
        <v>5082</v>
      </c>
      <c r="W33" s="25">
        <f t="shared" si="23"/>
        <v>5082</v>
      </c>
    </row>
    <row r="34" spans="1:23" x14ac:dyDescent="0.25">
      <c r="A34" s="26" t="s">
        <v>8</v>
      </c>
      <c r="B34" s="27">
        <f>SUM($B$7:B$7)</f>
        <v>2391</v>
      </c>
      <c r="C34" s="27">
        <f>SUM($B$7:C$7)</f>
        <v>7473</v>
      </c>
      <c r="D34" s="27">
        <f>SUM($B$7:D$7)</f>
        <v>12555</v>
      </c>
      <c r="E34" s="27">
        <f>SUM($B$7:E$7)</f>
        <v>17637</v>
      </c>
      <c r="F34" s="27">
        <f>SUM($B$7:F$7)</f>
        <v>22719</v>
      </c>
      <c r="G34" s="27">
        <f>SUM($B$7:G$7)</f>
        <v>27801</v>
      </c>
      <c r="H34" s="27">
        <f>SUM($B$7:H$7)</f>
        <v>32883</v>
      </c>
      <c r="I34" s="27">
        <f>SUM($B$7:I$7)</f>
        <v>37965</v>
      </c>
      <c r="J34" s="27">
        <f>SUM($B$7:J$7)</f>
        <v>43047</v>
      </c>
      <c r="K34" s="27">
        <f>SUM($B$7:K$7)</f>
        <v>48129</v>
      </c>
      <c r="L34" s="27">
        <f>SUM($B$7:L$7)</f>
        <v>53211</v>
      </c>
      <c r="M34" s="27">
        <f>SUM($B$7:M$7)</f>
        <v>58293</v>
      </c>
      <c r="N34" s="27">
        <f>SUM($B$7:N$7)</f>
        <v>63375</v>
      </c>
      <c r="O34" s="27">
        <f>SUM($B$7:O$7)</f>
        <v>68457</v>
      </c>
      <c r="P34" s="27">
        <f>SUM($B$7:P$7)</f>
        <v>73539</v>
      </c>
      <c r="Q34" s="27">
        <f>SUM($B$7:Q$7)</f>
        <v>78621</v>
      </c>
      <c r="R34" s="27">
        <f>SUM($B$7:R$7)</f>
        <v>83703</v>
      </c>
      <c r="S34" s="27">
        <f>SUM($B$7:S$7)</f>
        <v>88785</v>
      </c>
      <c r="T34" s="27">
        <f>SUM($B$7:T$7)</f>
        <v>93867</v>
      </c>
      <c r="U34" s="27">
        <f>SUM($B$7:U$7)</f>
        <v>98949</v>
      </c>
      <c r="V34" s="27">
        <f>SUM($B$7:V$7)</f>
        <v>104031</v>
      </c>
      <c r="W34" s="27">
        <f>SUM($B$7:W$7)</f>
        <v>109113</v>
      </c>
    </row>
    <row r="35" spans="1:23" x14ac:dyDescent="0.25">
      <c r="A35" s="21" t="s">
        <v>12</v>
      </c>
      <c r="B35" s="25">
        <f>SUM($B$7:B$7)</f>
        <v>2391</v>
      </c>
      <c r="C35" s="25">
        <f>C33</f>
        <v>5082</v>
      </c>
      <c r="D35" s="25">
        <f t="shared" ref="D35:E35" si="24">D33</f>
        <v>5082</v>
      </c>
      <c r="E35" s="25">
        <f t="shared" si="24"/>
        <v>5082</v>
      </c>
      <c r="F35" s="25">
        <f>F33-1500</f>
        <v>3582</v>
      </c>
      <c r="G35" s="25">
        <f t="shared" ref="G35:W35" si="25">G33-1500</f>
        <v>3582</v>
      </c>
      <c r="H35" s="25">
        <f t="shared" si="25"/>
        <v>3582</v>
      </c>
      <c r="I35" s="25">
        <f t="shared" si="25"/>
        <v>3582</v>
      </c>
      <c r="J35" s="25">
        <f t="shared" si="25"/>
        <v>3582</v>
      </c>
      <c r="K35" s="25">
        <f t="shared" si="25"/>
        <v>3582</v>
      </c>
      <c r="L35" s="25">
        <f t="shared" si="25"/>
        <v>3582</v>
      </c>
      <c r="M35" s="25">
        <f t="shared" si="25"/>
        <v>3582</v>
      </c>
      <c r="N35" s="25">
        <f t="shared" si="25"/>
        <v>3582</v>
      </c>
      <c r="O35" s="25">
        <f t="shared" si="25"/>
        <v>3582</v>
      </c>
      <c r="P35" s="25">
        <f t="shared" si="25"/>
        <v>3582</v>
      </c>
      <c r="Q35" s="25">
        <f t="shared" si="25"/>
        <v>3582</v>
      </c>
      <c r="R35" s="25">
        <f t="shared" si="25"/>
        <v>3582</v>
      </c>
      <c r="S35" s="25">
        <f t="shared" si="25"/>
        <v>3582</v>
      </c>
      <c r="T35" s="25">
        <f t="shared" si="25"/>
        <v>3582</v>
      </c>
      <c r="U35" s="25">
        <f t="shared" si="25"/>
        <v>3582</v>
      </c>
      <c r="V35" s="25">
        <f t="shared" si="25"/>
        <v>3582</v>
      </c>
      <c r="W35" s="25">
        <f t="shared" si="25"/>
        <v>3582</v>
      </c>
    </row>
    <row r="36" spans="1:23" x14ac:dyDescent="0.25">
      <c r="A36" s="26" t="s">
        <v>13</v>
      </c>
      <c r="B36" s="27">
        <f>B34</f>
        <v>2391</v>
      </c>
      <c r="C36" s="27">
        <f>SUM($B$9:C$9)</f>
        <v>7473</v>
      </c>
      <c r="D36" s="27">
        <f>SUM($B$9:D$9)</f>
        <v>12555</v>
      </c>
      <c r="E36" s="27">
        <f>SUM($B$9:E$9)</f>
        <v>17637</v>
      </c>
      <c r="F36" s="27">
        <f>SUM($B$9:F$9)</f>
        <v>21219</v>
      </c>
      <c r="G36" s="27">
        <f>SUM($B$9:G$9)</f>
        <v>24801</v>
      </c>
      <c r="H36" s="27">
        <f>SUM($B$9:H$9)</f>
        <v>28383</v>
      </c>
      <c r="I36" s="27">
        <f>SUM($B$9:I$9)</f>
        <v>31965</v>
      </c>
      <c r="J36" s="27">
        <f>SUM($B$9:J$9)</f>
        <v>35547</v>
      </c>
      <c r="K36" s="27">
        <f>SUM($B$9:K$9)</f>
        <v>39129</v>
      </c>
      <c r="L36" s="27">
        <f>SUM($B$9:L$9)</f>
        <v>42711</v>
      </c>
      <c r="M36" s="27">
        <f>SUM($B$9:M$9)</f>
        <v>46293</v>
      </c>
      <c r="N36" s="27">
        <f>SUM($B$9:N$9)</f>
        <v>49875</v>
      </c>
      <c r="O36" s="27">
        <f>SUM($B$9:O$9)</f>
        <v>53457</v>
      </c>
      <c r="P36" s="27">
        <f>SUM($B$9:P$9)</f>
        <v>57039</v>
      </c>
      <c r="Q36" s="27">
        <f>SUM($B$9:Q$9)</f>
        <v>60621</v>
      </c>
      <c r="R36" s="27">
        <f>SUM($B$9:R$9)</f>
        <v>64203</v>
      </c>
      <c r="S36" s="27">
        <f>SUM($B$9:S$9)</f>
        <v>67785</v>
      </c>
      <c r="T36" s="27">
        <f>SUM($B$9:T$9)</f>
        <v>71367</v>
      </c>
      <c r="U36" s="27">
        <f>SUM($B$9:U$9)</f>
        <v>74949</v>
      </c>
      <c r="V36" s="27">
        <f>SUM($B$9:V$9)</f>
        <v>78531</v>
      </c>
      <c r="W36" s="27">
        <f>SUM($B$9:W$9)</f>
        <v>82113</v>
      </c>
    </row>
    <row r="37" spans="1:23" x14ac:dyDescent="0.25">
      <c r="A37" s="21" t="s">
        <v>10</v>
      </c>
      <c r="B37" s="21"/>
      <c r="C37" s="28">
        <v>100</v>
      </c>
      <c r="D37" s="28">
        <f>C37*1.35</f>
        <v>135</v>
      </c>
      <c r="E37" s="28">
        <f t="shared" ref="E37" si="26">D37*1.35</f>
        <v>182.25</v>
      </c>
      <c r="F37" s="28">
        <v>1000</v>
      </c>
      <c r="G37" s="28">
        <f>1500</f>
        <v>1500</v>
      </c>
      <c r="H37" s="28">
        <f t="shared" ref="H37:W37" si="27">G37*1.2</f>
        <v>1800</v>
      </c>
      <c r="I37" s="28">
        <f t="shared" si="27"/>
        <v>2160</v>
      </c>
      <c r="J37" s="28">
        <f t="shared" si="27"/>
        <v>2592</v>
      </c>
      <c r="K37" s="28">
        <f t="shared" si="27"/>
        <v>3110.4</v>
      </c>
      <c r="L37" s="28">
        <f t="shared" si="27"/>
        <v>3732.48</v>
      </c>
      <c r="M37" s="28">
        <f t="shared" si="27"/>
        <v>4478.9759999999997</v>
      </c>
      <c r="N37" s="28">
        <f t="shared" si="27"/>
        <v>5374.7711999999992</v>
      </c>
      <c r="O37" s="28">
        <f t="shared" si="27"/>
        <v>6449.7254399999993</v>
      </c>
      <c r="P37" s="28">
        <f t="shared" si="27"/>
        <v>7739.6705279999987</v>
      </c>
      <c r="Q37" s="28">
        <f t="shared" si="27"/>
        <v>9287.6046335999981</v>
      </c>
      <c r="R37" s="28">
        <f t="shared" si="27"/>
        <v>11145.125560319997</v>
      </c>
      <c r="S37" s="28">
        <f t="shared" si="27"/>
        <v>13374.150672383996</v>
      </c>
      <c r="T37" s="28">
        <f t="shared" si="27"/>
        <v>16048.980806860794</v>
      </c>
      <c r="U37" s="28">
        <f t="shared" si="27"/>
        <v>19258.776968232953</v>
      </c>
      <c r="V37" s="28">
        <f t="shared" si="27"/>
        <v>23110.532361879541</v>
      </c>
      <c r="W37" s="28">
        <f t="shared" si="27"/>
        <v>27732.638834255449</v>
      </c>
    </row>
    <row r="38" spans="1:23" x14ac:dyDescent="0.25">
      <c r="A38" s="21" t="s">
        <v>6</v>
      </c>
      <c r="B38" s="25">
        <f>5350</f>
        <v>5350</v>
      </c>
      <c r="C38" s="29">
        <f>B40-C37</f>
        <v>45075</v>
      </c>
      <c r="D38" s="29">
        <f t="shared" ref="D38:G38" si="28">C40-D37</f>
        <v>52275.75</v>
      </c>
      <c r="E38" s="29">
        <f t="shared" si="28"/>
        <v>59789.287500000006</v>
      </c>
      <c r="F38" s="29">
        <f t="shared" si="28"/>
        <v>66860.751875000016</v>
      </c>
      <c r="G38" s="29">
        <f t="shared" si="28"/>
        <v>72285.789468750023</v>
      </c>
      <c r="H38" s="29">
        <f>G40-H37</f>
        <v>77682.078942187523</v>
      </c>
      <c r="I38" s="29">
        <f t="shared" ref="I38:W38" si="29">H40-I37</f>
        <v>389832.39471093763</v>
      </c>
      <c r="J38" s="29">
        <f t="shared" si="29"/>
        <v>410314.01444648451</v>
      </c>
      <c r="K38" s="29">
        <f t="shared" si="29"/>
        <v>431301.31516880874</v>
      </c>
      <c r="L38" s="29">
        <f t="shared" si="29"/>
        <v>452715.90092724923</v>
      </c>
      <c r="M38" s="29">
        <f t="shared" si="29"/>
        <v>474454.7199736117</v>
      </c>
      <c r="N38" s="29">
        <f t="shared" si="29"/>
        <v>496384.68477229227</v>
      </c>
      <c r="O38" s="29">
        <f t="shared" si="29"/>
        <v>518336.19357090694</v>
      </c>
      <c r="P38" s="29">
        <f t="shared" si="29"/>
        <v>540095.33272145235</v>
      </c>
      <c r="Q38" s="29">
        <f t="shared" si="29"/>
        <v>561394.49472392502</v>
      </c>
      <c r="R38" s="29">
        <f t="shared" si="29"/>
        <v>5044987.3269550055</v>
      </c>
      <c r="S38" s="29">
        <f t="shared" si="29"/>
        <v>5287444.5426303726</v>
      </c>
      <c r="T38" s="29">
        <f t="shared" si="29"/>
        <v>5539349.78895503</v>
      </c>
      <c r="U38" s="29">
        <f t="shared" si="29"/>
        <v>5800640.5014345488</v>
      </c>
      <c r="V38" s="29">
        <f t="shared" si="29"/>
        <v>6071143.9941443969</v>
      </c>
      <c r="W38" s="29">
        <f t="shared" si="29"/>
        <v>6350550.5550173614</v>
      </c>
    </row>
    <row r="39" spans="1:23" x14ac:dyDescent="0.25">
      <c r="A39" s="21" t="s">
        <v>9</v>
      </c>
      <c r="B39" s="25">
        <f>B38*8.5</f>
        <v>45475</v>
      </c>
      <c r="C39" s="29">
        <f>C38*1.05</f>
        <v>47328.75</v>
      </c>
      <c r="D39" s="29">
        <f t="shared" ref="D39:G39" si="30">D38*1.05</f>
        <v>54889.537500000006</v>
      </c>
      <c r="E39" s="29">
        <f t="shared" si="30"/>
        <v>62778.751875000009</v>
      </c>
      <c r="F39" s="29">
        <f t="shared" si="30"/>
        <v>70203.789468750023</v>
      </c>
      <c r="G39" s="29">
        <f t="shared" si="30"/>
        <v>75900.078942187523</v>
      </c>
      <c r="H39" s="29">
        <f>H38*5</f>
        <v>388410.39471093763</v>
      </c>
      <c r="I39" s="29">
        <f>I38*1.05</f>
        <v>409324.01444648451</v>
      </c>
      <c r="J39" s="29">
        <f t="shared" ref="J39:P39" si="31">J38*1.05</f>
        <v>430829.71516880876</v>
      </c>
      <c r="K39" s="29">
        <f t="shared" si="31"/>
        <v>452866.38092724921</v>
      </c>
      <c r="L39" s="29">
        <f t="shared" si="31"/>
        <v>475351.69597361173</v>
      </c>
      <c r="M39" s="29">
        <f t="shared" si="31"/>
        <v>498177.45597229229</v>
      </c>
      <c r="N39" s="29">
        <f t="shared" si="31"/>
        <v>521203.91901090689</v>
      </c>
      <c r="O39" s="29">
        <f t="shared" si="31"/>
        <v>544253.00324945233</v>
      </c>
      <c r="P39" s="29">
        <f t="shared" si="31"/>
        <v>567100.099357525</v>
      </c>
      <c r="Q39" s="29">
        <f>Q38*9</f>
        <v>5052550.4525153255</v>
      </c>
      <c r="R39" s="29">
        <f>R38*1.05</f>
        <v>5297236.6933027562</v>
      </c>
      <c r="S39" s="29">
        <f t="shared" ref="S39:W39" si="32">S38*1.05</f>
        <v>5551816.7697618911</v>
      </c>
      <c r="T39" s="29">
        <f t="shared" si="32"/>
        <v>5816317.278402782</v>
      </c>
      <c r="U39" s="29">
        <f t="shared" si="32"/>
        <v>6090672.5265062768</v>
      </c>
      <c r="V39" s="29">
        <f t="shared" si="32"/>
        <v>6374701.1938516172</v>
      </c>
      <c r="W39" s="29">
        <f t="shared" si="32"/>
        <v>6668078.0827682298</v>
      </c>
    </row>
    <row r="40" spans="1:23" x14ac:dyDescent="0.25">
      <c r="A40" s="30" t="s">
        <v>14</v>
      </c>
      <c r="B40" s="31">
        <f>B39+B34-$H$2</f>
        <v>45175</v>
      </c>
      <c r="C40" s="31">
        <f t="shared" ref="C40:W40" si="33">C39+C35</f>
        <v>52410.75</v>
      </c>
      <c r="D40" s="31">
        <f t="shared" si="33"/>
        <v>59971.537500000006</v>
      </c>
      <c r="E40" s="31">
        <f t="shared" si="33"/>
        <v>67860.751875000016</v>
      </c>
      <c r="F40" s="31">
        <f t="shared" si="33"/>
        <v>73785.789468750023</v>
      </c>
      <c r="G40" s="31">
        <f t="shared" si="33"/>
        <v>79482.078942187523</v>
      </c>
      <c r="H40" s="31">
        <f t="shared" si="33"/>
        <v>391992.39471093763</v>
      </c>
      <c r="I40" s="31">
        <f t="shared" si="33"/>
        <v>412906.01444648451</v>
      </c>
      <c r="J40" s="31">
        <f t="shared" si="33"/>
        <v>434411.71516880876</v>
      </c>
      <c r="K40" s="31">
        <f t="shared" si="33"/>
        <v>456448.38092724921</v>
      </c>
      <c r="L40" s="31">
        <f t="shared" si="33"/>
        <v>478933.69597361173</v>
      </c>
      <c r="M40" s="31">
        <f t="shared" si="33"/>
        <v>501759.45597229229</v>
      </c>
      <c r="N40" s="31">
        <f t="shared" si="33"/>
        <v>524785.91901090695</v>
      </c>
      <c r="O40" s="31">
        <f t="shared" si="33"/>
        <v>547835.00324945233</v>
      </c>
      <c r="P40" s="31">
        <f t="shared" si="33"/>
        <v>570682.099357525</v>
      </c>
      <c r="Q40" s="31">
        <f t="shared" si="33"/>
        <v>5056132.4525153255</v>
      </c>
      <c r="R40" s="31">
        <f t="shared" si="33"/>
        <v>5300818.6933027562</v>
      </c>
      <c r="S40" s="31">
        <f t="shared" si="33"/>
        <v>5555398.7697618911</v>
      </c>
      <c r="T40" s="31">
        <f t="shared" si="33"/>
        <v>5819899.278402782</v>
      </c>
      <c r="U40" s="31">
        <f t="shared" si="33"/>
        <v>6094254.5265062768</v>
      </c>
      <c r="V40" s="31">
        <f t="shared" si="33"/>
        <v>6378283.1938516172</v>
      </c>
      <c r="W40" s="31">
        <f t="shared" si="33"/>
        <v>6671660.0827682298</v>
      </c>
    </row>
    <row r="42" spans="1:23" x14ac:dyDescent="0.25">
      <c r="A42" s="20">
        <v>2015</v>
      </c>
    </row>
    <row r="43" spans="1:23" x14ac:dyDescent="0.25">
      <c r="A43" s="9" t="s">
        <v>11</v>
      </c>
      <c r="D43" s="18" t="s">
        <v>27</v>
      </c>
      <c r="R43" s="18" t="s">
        <v>28</v>
      </c>
    </row>
    <row r="44" spans="1:23" x14ac:dyDescent="0.25">
      <c r="A44" s="7" t="s">
        <v>5</v>
      </c>
      <c r="B44" s="8">
        <v>44256</v>
      </c>
      <c r="C44" s="8">
        <v>44287</v>
      </c>
      <c r="D44" s="8">
        <v>44317</v>
      </c>
      <c r="E44" s="8">
        <v>44348</v>
      </c>
      <c r="F44" s="8">
        <v>44378</v>
      </c>
      <c r="G44" s="8">
        <v>44409</v>
      </c>
      <c r="H44" s="8">
        <v>44440</v>
      </c>
      <c r="I44" s="8">
        <v>44470</v>
      </c>
      <c r="J44" s="8">
        <v>44501</v>
      </c>
      <c r="K44" s="8">
        <v>44531</v>
      </c>
      <c r="L44" s="8">
        <v>44562</v>
      </c>
      <c r="M44" s="8">
        <v>44593</v>
      </c>
      <c r="N44" s="8">
        <v>44621</v>
      </c>
      <c r="O44" s="8">
        <v>44652</v>
      </c>
      <c r="P44" s="8">
        <v>44682</v>
      </c>
      <c r="Q44" s="8">
        <v>44713</v>
      </c>
      <c r="R44" s="8">
        <v>44743</v>
      </c>
      <c r="S44" s="8">
        <v>44774</v>
      </c>
      <c r="T44" s="8">
        <v>44805</v>
      </c>
      <c r="U44" s="8">
        <v>44835</v>
      </c>
      <c r="V44" s="8">
        <v>44866</v>
      </c>
      <c r="W44" s="8">
        <v>44896</v>
      </c>
    </row>
    <row r="45" spans="1:23" x14ac:dyDescent="0.25">
      <c r="A45" t="s">
        <v>7</v>
      </c>
      <c r="B45" s="4">
        <f>$H$2</f>
        <v>2691</v>
      </c>
      <c r="C45" s="4">
        <f t="shared" ref="C45:W45" si="34">2*$H$2</f>
        <v>5382</v>
      </c>
      <c r="D45" s="4">
        <f t="shared" si="34"/>
        <v>5382</v>
      </c>
      <c r="E45" s="4">
        <f t="shared" si="34"/>
        <v>5382</v>
      </c>
      <c r="F45" s="4">
        <f>2*$H$2</f>
        <v>5382</v>
      </c>
      <c r="G45" s="4">
        <f t="shared" si="34"/>
        <v>5382</v>
      </c>
      <c r="H45" s="4">
        <f t="shared" si="34"/>
        <v>5382</v>
      </c>
      <c r="I45" s="4">
        <f t="shared" si="34"/>
        <v>5382</v>
      </c>
      <c r="J45" s="4">
        <f t="shared" si="34"/>
        <v>5382</v>
      </c>
      <c r="K45" s="4">
        <f t="shared" si="34"/>
        <v>5382</v>
      </c>
      <c r="L45" s="4">
        <f t="shared" si="34"/>
        <v>5382</v>
      </c>
      <c r="M45" s="4">
        <f t="shared" si="34"/>
        <v>5382</v>
      </c>
      <c r="N45" s="4">
        <f t="shared" si="34"/>
        <v>5382</v>
      </c>
      <c r="O45" s="4">
        <f t="shared" si="34"/>
        <v>5382</v>
      </c>
      <c r="P45" s="4">
        <f t="shared" si="34"/>
        <v>5382</v>
      </c>
      <c r="Q45" s="4">
        <f t="shared" si="34"/>
        <v>5382</v>
      </c>
      <c r="R45" s="4">
        <f t="shared" si="34"/>
        <v>5382</v>
      </c>
      <c r="S45" s="4">
        <f t="shared" si="34"/>
        <v>5382</v>
      </c>
      <c r="T45" s="4">
        <f t="shared" si="34"/>
        <v>5382</v>
      </c>
      <c r="U45" s="4">
        <f t="shared" si="34"/>
        <v>5382</v>
      </c>
      <c r="V45" s="4">
        <f t="shared" si="34"/>
        <v>5382</v>
      </c>
      <c r="W45" s="4">
        <f t="shared" si="34"/>
        <v>5382</v>
      </c>
    </row>
    <row r="46" spans="1:23" x14ac:dyDescent="0.25">
      <c r="A46" t="s">
        <v>4</v>
      </c>
      <c r="B46" s="4">
        <f>B$6-$E$2</f>
        <v>2391</v>
      </c>
      <c r="C46" s="4">
        <f t="shared" ref="C46:W46" si="35">C$6-$E$2</f>
        <v>5082</v>
      </c>
      <c r="D46" s="4">
        <f t="shared" si="35"/>
        <v>5082</v>
      </c>
      <c r="E46" s="4">
        <f>E$6-$E$2</f>
        <v>5082</v>
      </c>
      <c r="F46" s="4">
        <f>F$6-$E$2</f>
        <v>5082</v>
      </c>
      <c r="G46" s="4">
        <f>G$6-$E$2</f>
        <v>5082</v>
      </c>
      <c r="H46" s="4">
        <f>H$6-$E$2</f>
        <v>5082</v>
      </c>
      <c r="I46" s="4">
        <f>I$6-$E$2</f>
        <v>5082</v>
      </c>
      <c r="J46" s="4">
        <f t="shared" si="35"/>
        <v>5082</v>
      </c>
      <c r="K46" s="4">
        <f t="shared" si="35"/>
        <v>5082</v>
      </c>
      <c r="L46" s="4">
        <f t="shared" si="35"/>
        <v>5082</v>
      </c>
      <c r="M46" s="4">
        <f t="shared" si="35"/>
        <v>5082</v>
      </c>
      <c r="N46" s="4">
        <f t="shared" si="35"/>
        <v>5082</v>
      </c>
      <c r="O46" s="4">
        <f t="shared" si="35"/>
        <v>5082</v>
      </c>
      <c r="P46" s="4">
        <f t="shared" si="35"/>
        <v>5082</v>
      </c>
      <c r="Q46" s="4">
        <f t="shared" si="35"/>
        <v>5082</v>
      </c>
      <c r="R46" s="4">
        <f t="shared" si="35"/>
        <v>5082</v>
      </c>
      <c r="S46" s="4">
        <f t="shared" si="35"/>
        <v>5082</v>
      </c>
      <c r="T46" s="4">
        <f t="shared" si="35"/>
        <v>5082</v>
      </c>
      <c r="U46" s="4">
        <f t="shared" si="35"/>
        <v>5082</v>
      </c>
      <c r="V46" s="4">
        <f t="shared" si="35"/>
        <v>5082</v>
      </c>
      <c r="W46" s="4">
        <f t="shared" si="35"/>
        <v>5082</v>
      </c>
    </row>
    <row r="47" spans="1:23" x14ac:dyDescent="0.25">
      <c r="A47" s="14" t="s">
        <v>8</v>
      </c>
      <c r="B47" s="15">
        <f>SUM($B$7:B$7)</f>
        <v>2391</v>
      </c>
      <c r="C47" s="15">
        <f>SUM($B$7:C$7)</f>
        <v>7473</v>
      </c>
      <c r="D47" s="15">
        <f>SUM($B$7:D$7)</f>
        <v>12555</v>
      </c>
      <c r="E47" s="15">
        <f>SUM($B$7:E$7)</f>
        <v>17637</v>
      </c>
      <c r="F47" s="15">
        <f>SUM($B$7:F$7)</f>
        <v>22719</v>
      </c>
      <c r="G47" s="15">
        <f>SUM($B$7:G$7)</f>
        <v>27801</v>
      </c>
      <c r="H47" s="15">
        <f>SUM($B$7:H$7)</f>
        <v>32883</v>
      </c>
      <c r="I47" s="15">
        <f>SUM($B$7:I$7)</f>
        <v>37965</v>
      </c>
      <c r="J47" s="15">
        <f>SUM($B$7:J$7)</f>
        <v>43047</v>
      </c>
      <c r="K47" s="15">
        <f>SUM($B$7:K$7)</f>
        <v>48129</v>
      </c>
      <c r="L47" s="15">
        <f>SUM($B$7:L$7)</f>
        <v>53211</v>
      </c>
      <c r="M47" s="15">
        <f>SUM($B$7:M$7)</f>
        <v>58293</v>
      </c>
      <c r="N47" s="15">
        <f>SUM($B$7:N$7)</f>
        <v>63375</v>
      </c>
      <c r="O47" s="15">
        <f>SUM($B$7:O$7)</f>
        <v>68457</v>
      </c>
      <c r="P47" s="15">
        <f>SUM($B$7:P$7)</f>
        <v>73539</v>
      </c>
      <c r="Q47" s="15">
        <f>SUM($B$7:Q$7)</f>
        <v>78621</v>
      </c>
      <c r="R47" s="15">
        <f>SUM($B$7:R$7)</f>
        <v>83703</v>
      </c>
      <c r="S47" s="15">
        <f>SUM($B$7:S$7)</f>
        <v>88785</v>
      </c>
      <c r="T47" s="15">
        <f>SUM($B$7:T$7)</f>
        <v>93867</v>
      </c>
      <c r="U47" s="15">
        <f>SUM($B$7:U$7)</f>
        <v>98949</v>
      </c>
      <c r="V47" s="15">
        <f>SUM($B$7:V$7)</f>
        <v>104031</v>
      </c>
      <c r="W47" s="15">
        <f>SUM($B$7:W$7)</f>
        <v>109113</v>
      </c>
    </row>
    <row r="48" spans="1:23" x14ac:dyDescent="0.25">
      <c r="A48" t="s">
        <v>12</v>
      </c>
      <c r="B48" s="4">
        <f>SUM($B$7:B$7)</f>
        <v>2391</v>
      </c>
      <c r="C48" s="4">
        <f>C46</f>
        <v>5082</v>
      </c>
      <c r="D48" s="4">
        <f t="shared" ref="D48:E48" si="36">D46</f>
        <v>5082</v>
      </c>
      <c r="E48" s="4">
        <f t="shared" si="36"/>
        <v>5082</v>
      </c>
      <c r="F48" s="4">
        <f>F46-1500</f>
        <v>3582</v>
      </c>
      <c r="G48" s="4">
        <f t="shared" ref="G48:W48" si="37">G46-1500</f>
        <v>3582</v>
      </c>
      <c r="H48" s="4">
        <f t="shared" si="37"/>
        <v>3582</v>
      </c>
      <c r="I48" s="4">
        <f t="shared" si="37"/>
        <v>3582</v>
      </c>
      <c r="J48" s="4">
        <f t="shared" si="37"/>
        <v>3582</v>
      </c>
      <c r="K48" s="4">
        <f t="shared" si="37"/>
        <v>3582</v>
      </c>
      <c r="L48" s="4">
        <f t="shared" si="37"/>
        <v>3582</v>
      </c>
      <c r="M48" s="4">
        <f t="shared" si="37"/>
        <v>3582</v>
      </c>
      <c r="N48" s="4">
        <f t="shared" si="37"/>
        <v>3582</v>
      </c>
      <c r="O48" s="4">
        <f t="shared" si="37"/>
        <v>3582</v>
      </c>
      <c r="P48" s="4">
        <f t="shared" si="37"/>
        <v>3582</v>
      </c>
      <c r="Q48" s="4">
        <f t="shared" si="37"/>
        <v>3582</v>
      </c>
      <c r="R48" s="4">
        <f t="shared" si="37"/>
        <v>3582</v>
      </c>
      <c r="S48" s="4">
        <f t="shared" si="37"/>
        <v>3582</v>
      </c>
      <c r="T48" s="4">
        <f t="shared" si="37"/>
        <v>3582</v>
      </c>
      <c r="U48" s="4">
        <f t="shared" si="37"/>
        <v>3582</v>
      </c>
      <c r="V48" s="4">
        <f t="shared" si="37"/>
        <v>3582</v>
      </c>
      <c r="W48" s="4">
        <f t="shared" si="37"/>
        <v>3582</v>
      </c>
    </row>
    <row r="49" spans="1:23" x14ac:dyDescent="0.25">
      <c r="A49" s="14" t="s">
        <v>13</v>
      </c>
      <c r="B49" s="15">
        <f>B47</f>
        <v>2391</v>
      </c>
      <c r="C49" s="15">
        <f>SUM($B$9:C$9)</f>
        <v>7473</v>
      </c>
      <c r="D49" s="15">
        <f>SUM($B$9:D$9)</f>
        <v>12555</v>
      </c>
      <c r="E49" s="15">
        <f>SUM($B$9:E$9)</f>
        <v>17637</v>
      </c>
      <c r="F49" s="15">
        <f>SUM($B$9:F$9)</f>
        <v>21219</v>
      </c>
      <c r="G49" s="15">
        <f>SUM($B$9:G$9)</f>
        <v>24801</v>
      </c>
      <c r="H49" s="15">
        <f>SUM($B$9:H$9)</f>
        <v>28383</v>
      </c>
      <c r="I49" s="15">
        <f>SUM($B$9:I$9)</f>
        <v>31965</v>
      </c>
      <c r="J49" s="15">
        <f>SUM($B$9:J$9)</f>
        <v>35547</v>
      </c>
      <c r="K49" s="15">
        <f>SUM($B$9:K$9)</f>
        <v>39129</v>
      </c>
      <c r="L49" s="15">
        <f>SUM($B$9:L$9)</f>
        <v>42711</v>
      </c>
      <c r="M49" s="15">
        <f>SUM($B$9:M$9)</f>
        <v>46293</v>
      </c>
      <c r="N49" s="15">
        <f>SUM($B$9:N$9)</f>
        <v>49875</v>
      </c>
      <c r="O49" s="15">
        <f>SUM($B$9:O$9)</f>
        <v>53457</v>
      </c>
      <c r="P49" s="15">
        <f>SUM($B$9:P$9)</f>
        <v>57039</v>
      </c>
      <c r="Q49" s="15">
        <f>SUM($B$9:Q$9)</f>
        <v>60621</v>
      </c>
      <c r="R49" s="15">
        <f>SUM($B$9:R$9)</f>
        <v>64203</v>
      </c>
      <c r="S49" s="15">
        <f>SUM($B$9:S$9)</f>
        <v>67785</v>
      </c>
      <c r="T49" s="15">
        <f>SUM($B$9:T$9)</f>
        <v>71367</v>
      </c>
      <c r="U49" s="15">
        <f>SUM($B$9:U$9)</f>
        <v>74949</v>
      </c>
      <c r="V49" s="15">
        <f>SUM($B$9:V$9)</f>
        <v>78531</v>
      </c>
      <c r="W49" s="15">
        <f>SUM($B$9:W$9)</f>
        <v>82113</v>
      </c>
    </row>
    <row r="50" spans="1:23" x14ac:dyDescent="0.25">
      <c r="A50" t="s">
        <v>10</v>
      </c>
      <c r="C50" s="28">
        <v>100</v>
      </c>
      <c r="D50" s="28">
        <f>C50*1.35</f>
        <v>135</v>
      </c>
      <c r="E50" s="28">
        <f t="shared" ref="E50" si="38">D50*1.35</f>
        <v>182.25</v>
      </c>
      <c r="F50" s="28">
        <v>1000</v>
      </c>
      <c r="G50" s="28">
        <f>1500</f>
        <v>1500</v>
      </c>
      <c r="H50" s="28">
        <f t="shared" ref="H50:W50" si="39">G50*1.2</f>
        <v>1800</v>
      </c>
      <c r="I50" s="28">
        <f t="shared" si="39"/>
        <v>2160</v>
      </c>
      <c r="J50" s="28">
        <f t="shared" si="39"/>
        <v>2592</v>
      </c>
      <c r="K50" s="28">
        <f t="shared" si="39"/>
        <v>3110.4</v>
      </c>
      <c r="L50" s="28">
        <f t="shared" si="39"/>
        <v>3732.48</v>
      </c>
      <c r="M50" s="28">
        <f t="shared" si="39"/>
        <v>4478.9759999999997</v>
      </c>
      <c r="N50" s="28">
        <f t="shared" si="39"/>
        <v>5374.7711999999992</v>
      </c>
      <c r="O50" s="28">
        <f t="shared" si="39"/>
        <v>6449.7254399999993</v>
      </c>
      <c r="P50" s="28">
        <f t="shared" si="39"/>
        <v>7739.6705279999987</v>
      </c>
      <c r="Q50" s="28">
        <f t="shared" si="39"/>
        <v>9287.6046335999981</v>
      </c>
      <c r="R50" s="28">
        <f t="shared" si="39"/>
        <v>11145.125560319997</v>
      </c>
      <c r="S50" s="28">
        <f t="shared" si="39"/>
        <v>13374.150672383996</v>
      </c>
      <c r="T50" s="28">
        <f t="shared" si="39"/>
        <v>16048.980806860794</v>
      </c>
      <c r="U50" s="28">
        <f t="shared" si="39"/>
        <v>19258.776968232953</v>
      </c>
      <c r="V50" s="28">
        <f t="shared" si="39"/>
        <v>23110.532361879541</v>
      </c>
      <c r="W50" s="28">
        <f t="shared" si="39"/>
        <v>27732.638834255449</v>
      </c>
    </row>
    <row r="51" spans="1:23" x14ac:dyDescent="0.25">
      <c r="A51" t="s">
        <v>6</v>
      </c>
      <c r="B51" s="6">
        <v>5350</v>
      </c>
      <c r="C51" s="6">
        <f t="shared" ref="C51:W51" si="40">B53-C50</f>
        <v>7641</v>
      </c>
      <c r="D51" s="6">
        <f t="shared" si="40"/>
        <v>12588</v>
      </c>
      <c r="E51" s="6">
        <f>D53-E50</f>
        <v>56463.75</v>
      </c>
      <c r="F51" s="6">
        <f>E53-F50</f>
        <v>63368.9375</v>
      </c>
      <c r="G51" s="6">
        <f t="shared" si="40"/>
        <v>68619.384375000009</v>
      </c>
      <c r="H51" s="6">
        <f>G53-H50</f>
        <v>73832.353593750013</v>
      </c>
      <c r="I51" s="6">
        <f t="shared" si="40"/>
        <v>78945.971273437521</v>
      </c>
      <c r="J51" s="6">
        <f t="shared" si="40"/>
        <v>83883.269837109401</v>
      </c>
      <c r="K51" s="6">
        <f t="shared" si="40"/>
        <v>88549.033328964884</v>
      </c>
      <c r="L51" s="6">
        <f t="shared" si="40"/>
        <v>92826.004995413139</v>
      </c>
      <c r="M51" s="6">
        <f t="shared" si="40"/>
        <v>96570.329245183806</v>
      </c>
      <c r="N51" s="6">
        <f t="shared" si="40"/>
        <v>94777.558045183803</v>
      </c>
      <c r="O51" s="6">
        <f t="shared" si="40"/>
        <v>96648.710507443</v>
      </c>
      <c r="P51" s="6">
        <f t="shared" si="40"/>
        <v>97323.475504815156</v>
      </c>
      <c r="Q51" s="6">
        <f t="shared" si="40"/>
        <v>96484.044646455921</v>
      </c>
      <c r="R51" s="6">
        <f t="shared" si="40"/>
        <v>93745.121318458725</v>
      </c>
      <c r="S51" s="6">
        <f t="shared" si="40"/>
        <v>412060.89526068023</v>
      </c>
      <c r="T51" s="6">
        <f t="shared" si="40"/>
        <v>420196.95921685349</v>
      </c>
      <c r="U51" s="6">
        <f t="shared" si="40"/>
        <v>425530.03020946326</v>
      </c>
      <c r="V51" s="6">
        <f t="shared" si="40"/>
        <v>427277.99935805693</v>
      </c>
      <c r="W51" s="6">
        <f t="shared" si="40"/>
        <v>424491.26049170434</v>
      </c>
    </row>
    <row r="52" spans="1:23" x14ac:dyDescent="0.25">
      <c r="A52" t="s">
        <v>9</v>
      </c>
      <c r="B52" s="6">
        <f>B51</f>
        <v>5350</v>
      </c>
      <c r="C52" s="6">
        <f t="shared" ref="C52" si="41">C51</f>
        <v>7641</v>
      </c>
      <c r="D52" s="6">
        <f>D51*4.5</f>
        <v>56646</v>
      </c>
      <c r="E52" s="6">
        <f>E51*1.05</f>
        <v>59286.9375</v>
      </c>
      <c r="F52" s="6">
        <f>F51*1.05</f>
        <v>66537.384375000009</v>
      </c>
      <c r="G52" s="6">
        <f t="shared" ref="G52:L52" si="42">G51*1.05</f>
        <v>72050.353593750013</v>
      </c>
      <c r="H52" s="6">
        <f t="shared" si="42"/>
        <v>77523.971273437521</v>
      </c>
      <c r="I52" s="6">
        <f t="shared" si="42"/>
        <v>82893.269837109401</v>
      </c>
      <c r="J52" s="6">
        <f t="shared" si="42"/>
        <v>88077.433328964878</v>
      </c>
      <c r="K52" s="6">
        <f t="shared" si="42"/>
        <v>92976.484995413135</v>
      </c>
      <c r="L52" s="6">
        <f t="shared" si="42"/>
        <v>97467.305245183801</v>
      </c>
      <c r="M52" s="6">
        <f>M51</f>
        <v>96570.329245183806</v>
      </c>
      <c r="N52" s="6">
        <f>N51*1.05</f>
        <v>99516.435947442995</v>
      </c>
      <c r="O52" s="6">
        <f t="shared" ref="O52:W52" si="43">O51*1.05</f>
        <v>101481.14603281516</v>
      </c>
      <c r="P52" s="6">
        <f t="shared" si="43"/>
        <v>102189.64928005592</v>
      </c>
      <c r="Q52" s="6">
        <f t="shared" si="43"/>
        <v>101308.24687877872</v>
      </c>
      <c r="R52" s="6">
        <f>R51*4.5</f>
        <v>421853.04593306425</v>
      </c>
      <c r="S52" s="6">
        <f t="shared" si="43"/>
        <v>432663.94002371427</v>
      </c>
      <c r="T52" s="6">
        <f t="shared" si="43"/>
        <v>441206.8071776962</v>
      </c>
      <c r="U52" s="6">
        <f t="shared" si="43"/>
        <v>446806.53171993647</v>
      </c>
      <c r="V52" s="6">
        <f t="shared" si="43"/>
        <v>448641.89932595979</v>
      </c>
      <c r="W52" s="6">
        <f t="shared" si="43"/>
        <v>445715.82351628959</v>
      </c>
    </row>
    <row r="53" spans="1:23" x14ac:dyDescent="0.25">
      <c r="A53" s="13" t="s">
        <v>14</v>
      </c>
      <c r="B53" s="12">
        <f>B52+B47</f>
        <v>7741</v>
      </c>
      <c r="C53" s="12">
        <f>C52+C48</f>
        <v>12723</v>
      </c>
      <c r="D53" s="12">
        <f>D52</f>
        <v>56646</v>
      </c>
      <c r="E53" s="12">
        <f t="shared" ref="E53:J53" si="44">E52+E48</f>
        <v>64368.9375</v>
      </c>
      <c r="F53" s="12">
        <f t="shared" si="44"/>
        <v>70119.384375000009</v>
      </c>
      <c r="G53" s="12">
        <f t="shared" si="44"/>
        <v>75632.353593750013</v>
      </c>
      <c r="H53" s="12">
        <f t="shared" si="44"/>
        <v>81105.971273437521</v>
      </c>
      <c r="I53" s="12">
        <f t="shared" si="44"/>
        <v>86475.269837109401</v>
      </c>
      <c r="J53" s="12">
        <f t="shared" si="44"/>
        <v>91659.433328964878</v>
      </c>
      <c r="K53" s="12">
        <f t="shared" ref="K53:W53" si="45">K52+K48</f>
        <v>96558.484995413135</v>
      </c>
      <c r="L53" s="12">
        <f t="shared" si="45"/>
        <v>101049.3052451838</v>
      </c>
      <c r="M53" s="12">
        <f t="shared" si="45"/>
        <v>100152.32924518381</v>
      </c>
      <c r="N53" s="12">
        <f t="shared" si="45"/>
        <v>103098.43594744299</v>
      </c>
      <c r="O53" s="12">
        <f t="shared" si="45"/>
        <v>105063.14603281516</v>
      </c>
      <c r="P53" s="12">
        <f t="shared" si="45"/>
        <v>105771.64928005592</v>
      </c>
      <c r="Q53" s="12">
        <f t="shared" si="45"/>
        <v>104890.24687877872</v>
      </c>
      <c r="R53" s="12">
        <f t="shared" si="45"/>
        <v>425435.04593306425</v>
      </c>
      <c r="S53" s="12">
        <f t="shared" si="45"/>
        <v>436245.94002371427</v>
      </c>
      <c r="T53" s="12">
        <f t="shared" si="45"/>
        <v>444788.8071776962</v>
      </c>
      <c r="U53" s="12">
        <f t="shared" si="45"/>
        <v>450388.53171993647</v>
      </c>
      <c r="V53" s="12">
        <f t="shared" si="45"/>
        <v>452223.89932595979</v>
      </c>
      <c r="W53" s="12">
        <f t="shared" si="45"/>
        <v>449297.82351628959</v>
      </c>
    </row>
    <row r="56" spans="1:23" x14ac:dyDescent="0.25">
      <c r="A56" s="9" t="s">
        <v>25</v>
      </c>
      <c r="B56" s="31">
        <f>AVERAGE(B14,B27,B40,B53)</f>
        <v>27130.75</v>
      </c>
      <c r="C56" s="31">
        <f t="shared" ref="C56:W56" si="46">AVERAGE(C14,C27,C40,C53)</f>
        <v>33273.262499999997</v>
      </c>
      <c r="D56" s="31">
        <f t="shared" si="46"/>
        <v>49306.475625000006</v>
      </c>
      <c r="E56" s="31">
        <f t="shared" si="46"/>
        <v>91419.340031250002</v>
      </c>
      <c r="F56" s="31">
        <f t="shared" si="46"/>
        <v>98522.307032812503</v>
      </c>
      <c r="G56" s="31">
        <f t="shared" si="46"/>
        <v>105455.42238445315</v>
      </c>
      <c r="H56" s="31">
        <f t="shared" si="46"/>
        <v>269233.84217812505</v>
      </c>
      <c r="I56" s="31">
        <f t="shared" si="46"/>
        <v>284009.53428703127</v>
      </c>
      <c r="J56" s="31">
        <f t="shared" si="46"/>
        <v>299070.41100138292</v>
      </c>
      <c r="K56" s="31">
        <f t="shared" si="46"/>
        <v>314340.01155145199</v>
      </c>
      <c r="L56" s="31">
        <f t="shared" si="46"/>
        <v>329719.90812902467</v>
      </c>
      <c r="M56" s="31">
        <f t="shared" si="46"/>
        <v>546229.69754817791</v>
      </c>
      <c r="N56" s="31">
        <f t="shared" si="46"/>
        <v>571479.6726655867</v>
      </c>
      <c r="O56" s="31">
        <f t="shared" si="46"/>
        <v>596863.44458686619</v>
      </c>
      <c r="P56" s="31">
        <f t="shared" si="46"/>
        <v>622161.96276180947</v>
      </c>
      <c r="Q56" s="31">
        <f t="shared" si="46"/>
        <v>2929068.8683670154</v>
      </c>
      <c r="R56" s="31">
        <f t="shared" si="46"/>
        <v>3148257.0970842009</v>
      </c>
      <c r="S56" s="31">
        <f t="shared" si="46"/>
        <v>3295209.0937324078</v>
      </c>
      <c r="T56" s="31">
        <f t="shared" si="46"/>
        <v>3446700.1185718249</v>
      </c>
      <c r="U56" s="31">
        <f t="shared" si="46"/>
        <v>3602395.4086837713</v>
      </c>
      <c r="V56" s="31">
        <f t="shared" si="46"/>
        <v>3761831.1201379867</v>
      </c>
      <c r="W56" s="31">
        <f t="shared" si="46"/>
        <v>3924385.4053689176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2012</vt:lpstr>
      <vt:lpstr>2013</vt:lpstr>
      <vt:lpstr>2015</vt:lpstr>
      <vt:lpstr>2018</vt:lpstr>
      <vt:lpstr>2020</vt:lpstr>
      <vt:lpstr>Avg</vt:lpstr>
      <vt:lpstr>Best Guess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Xia</dc:creator>
  <cp:lastModifiedBy>Red Xia</cp:lastModifiedBy>
  <dcterms:created xsi:type="dcterms:W3CDTF">2021-02-18T21:14:11Z</dcterms:created>
  <dcterms:modified xsi:type="dcterms:W3CDTF">2021-04-15T19:17:52Z</dcterms:modified>
</cp:coreProperties>
</file>