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tto/Documents/"/>
    </mc:Choice>
  </mc:AlternateContent>
  <xr:revisionPtr revIDLastSave="0" documentId="8_{3962C25A-C7A4-A04B-A736-9B69B102D126}" xr6:coauthVersionLast="47" xr6:coauthVersionMax="47" xr10:uidLastSave="{00000000-0000-0000-0000-000000000000}"/>
  <bookViews>
    <workbookView xWindow="0" yWindow="500" windowWidth="28800" windowHeight="17500" xr2:uid="{5C8C2995-2F5B-DA4E-923A-CF016CA09A55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5" i="1" l="1"/>
  <c r="J81" i="1"/>
  <c r="J82" i="1"/>
  <c r="J83" i="1"/>
  <c r="J84" i="1"/>
  <c r="J85" i="1"/>
  <c r="J86" i="1"/>
  <c r="J87" i="1"/>
  <c r="J88" i="1"/>
  <c r="J89" i="1"/>
  <c r="J90" i="1"/>
  <c r="J91" i="1"/>
  <c r="J92" i="1"/>
  <c r="G81" i="1"/>
  <c r="G82" i="1"/>
  <c r="G83" i="1"/>
  <c r="G84" i="1"/>
  <c r="G85" i="1"/>
  <c r="G86" i="1"/>
  <c r="G87" i="1"/>
  <c r="G88" i="1"/>
  <c r="G89" i="1"/>
  <c r="G90" i="1"/>
  <c r="G91" i="1"/>
  <c r="G92" i="1"/>
  <c r="H81" i="1"/>
  <c r="H82" i="1" s="1"/>
  <c r="H83" i="1" s="1"/>
  <c r="H84" i="1" s="1"/>
  <c r="H85" i="1" s="1"/>
  <c r="H86" i="1" s="1"/>
  <c r="H87" i="1" s="1"/>
  <c r="H88" i="1" s="1"/>
  <c r="H89" i="1" s="1"/>
  <c r="H90" i="1" s="1"/>
  <c r="E81" i="1"/>
  <c r="E82" i="1" s="1"/>
  <c r="E83" i="1" s="1"/>
  <c r="E84" i="1" s="1"/>
  <c r="E85" i="1" s="1"/>
  <c r="E86" i="1" s="1"/>
  <c r="E87" i="1" s="1"/>
  <c r="E88" i="1" s="1"/>
  <c r="E89" i="1" s="1"/>
  <c r="E90" i="1" s="1"/>
  <c r="J69" i="1"/>
  <c r="J80" i="1"/>
  <c r="J79" i="1"/>
  <c r="J78" i="1"/>
  <c r="J77" i="1"/>
  <c r="J76" i="1"/>
  <c r="J75" i="1"/>
  <c r="J74" i="1"/>
  <c r="J73" i="1"/>
  <c r="J72" i="1"/>
  <c r="J71" i="1"/>
  <c r="J70" i="1"/>
  <c r="G74" i="1"/>
  <c r="G73" i="1"/>
  <c r="G72" i="1"/>
  <c r="G71" i="1"/>
  <c r="G70" i="1"/>
  <c r="G69" i="1"/>
  <c r="D73" i="1"/>
  <c r="D72" i="1"/>
  <c r="D71" i="1"/>
  <c r="D70" i="1"/>
  <c r="D69" i="1"/>
  <c r="H72" i="1"/>
  <c r="H73" i="1" s="1"/>
  <c r="H74" i="1" s="1"/>
  <c r="H75" i="1" s="1"/>
  <c r="H76" i="1" s="1"/>
  <c r="H77" i="1" s="1"/>
  <c r="H78" i="1" s="1"/>
  <c r="H79" i="1" s="1"/>
  <c r="H80" i="1" s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 s="1"/>
  <c r="E74" i="1" s="1"/>
  <c r="E75" i="1" s="1"/>
  <c r="E76" i="1" s="1"/>
  <c r="E77" i="1" s="1"/>
  <c r="E78" i="1" s="1"/>
  <c r="E79" i="1" s="1"/>
  <c r="E80" i="1" s="1"/>
  <c r="G80" i="1" s="1"/>
  <c r="E57" i="1"/>
  <c r="B73" i="1"/>
  <c r="B74" i="1" s="1"/>
  <c r="D74" i="1" s="1"/>
  <c r="C69" i="1"/>
  <c r="C70" i="1"/>
  <c r="C71" i="1"/>
  <c r="C72" i="1"/>
  <c r="H91" i="1" l="1"/>
  <c r="H92" i="1" s="1"/>
  <c r="E91" i="1"/>
  <c r="E92" i="1" s="1"/>
  <c r="F92" i="1" s="1"/>
  <c r="F87" i="1" s="1"/>
  <c r="G76" i="1"/>
  <c r="G78" i="1"/>
  <c r="G75" i="1"/>
  <c r="G79" i="1"/>
  <c r="G77" i="1"/>
  <c r="I80" i="1"/>
  <c r="I78" i="1" s="1"/>
  <c r="F80" i="1"/>
  <c r="F78" i="1" s="1"/>
  <c r="B75" i="1"/>
  <c r="I92" i="1" l="1"/>
  <c r="I87" i="1" s="1"/>
  <c r="B76" i="1"/>
  <c r="D75" i="1"/>
  <c r="B77" i="1" l="1"/>
  <c r="D76" i="1"/>
  <c r="B78" i="1" l="1"/>
  <c r="D77" i="1"/>
  <c r="B79" i="1" l="1"/>
  <c r="D78" i="1"/>
  <c r="B80" i="1" l="1"/>
  <c r="B81" i="1" s="1"/>
  <c r="D79" i="1"/>
  <c r="B82" i="1" l="1"/>
  <c r="D81" i="1"/>
  <c r="D80" i="1"/>
  <c r="C80" i="1"/>
  <c r="C78" i="1" s="1"/>
  <c r="B83" i="1" l="1"/>
  <c r="D82" i="1"/>
  <c r="B84" i="1" l="1"/>
  <c r="D83" i="1"/>
  <c r="B85" i="1" l="1"/>
  <c r="D84" i="1"/>
  <c r="B86" i="1" l="1"/>
  <c r="D85" i="1"/>
  <c r="B87" i="1" l="1"/>
  <c r="D86" i="1"/>
  <c r="B88" i="1" l="1"/>
  <c r="D87" i="1"/>
  <c r="B89" i="1" l="1"/>
  <c r="D88" i="1"/>
  <c r="B90" i="1" l="1"/>
  <c r="D89" i="1"/>
  <c r="D90" i="1" l="1"/>
  <c r="B91" i="1"/>
  <c r="B92" i="1" l="1"/>
  <c r="D91" i="1"/>
  <c r="D92" i="1" l="1"/>
  <c r="C92" i="1"/>
  <c r="C87" i="1" s="1"/>
</calcChain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<sst xmlns="http://schemas.openxmlformats.org/spreadsheetml/2006/main" count="11" uniqueCount="10">
  <si>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</si>
  <si>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</si>
  <si>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</si>
  <si>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</si>
  <si>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</si>
  <si>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</si>
  <si>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PCEPILFE</t>
  </si>
  <si>
    <t>Personal Consumption Expenditures Excluding Food and Energy (Chain-Type Price Index), Index 2017=100,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</si>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</sst>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"/>
    <numFmt numFmtId="177" formatCode="0.000"/>
    <numFmt numFmtId="183" formatCode="0.0%"/>
    <numFmt numFmtId="198" formatCode="0.0000%"/>
    <numFmt numFmtId="199" formatCode="0.000%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76" fontId="0" fillId="0" borderId="0" xfId="0" applyNumberFormat="1"/>
    <xf numFmtId="177" fontId="0" fillId="0" borderId="0" xfId="0" applyNumberFormat="1"/>
    <xf numFmtId="10" fontId="0" fillId="0" borderId="0" xfId="0" applyNumberFormat="1"/>
    <xf numFmtId="177" fontId="0" fillId="2" borderId="0" xfId="0" applyNumberFormat="1" applyFill="1"/>
    <xf numFmtId="183" fontId="0" fillId="0" borderId="0" xfId="1" applyNumberFormat="1" applyFont="1"/>
    <xf numFmtId="198" fontId="0" fillId="0" borderId="0" xfId="0" applyNumberFormat="1"/>
    <xf numFmtId="10" fontId="0" fillId="0" borderId="0" xfId="1" applyNumberFormat="1" applyFont="1"/>
    <xf numFmtId="10" fontId="2" fillId="0" borderId="0" xfId="0" applyNumberFormat="1" applyFont="1"/>
    <xf numFmtId="10" fontId="0" fillId="3" borderId="0" xfId="0" applyNumberFormat="1" applyFill="1"/>
    <xf numFmtId="10" fontId="2" fillId="3" borderId="0" xfId="0" applyNumberFormat="1" applyFont="1" applyFill="1"/>
    <xf numFmtId="177" fontId="0" fillId="3" borderId="0" xfId="0" applyNumberFormat="1" applyFill="1"/>
    <xf numFmtId="199" fontId="0" fillId="0" borderId="0" xfId="0" applyNumberFormat="1"/>
    <xf numFmtId="56" fontId="0" fillId="0" borderId="0" xfId="0" applyNumberFormat="1"/>
    <xf numFmtId="10" fontId="2" fillId="3" borderId="0" xfId="1" applyNumberFormat="1" applyFont="1" applyFill="1"/>
    <xf numFmtId="177" fontId="0" fillId="4" borderId="0" xfId="0" applyNumberFormat="1" applyFill="1"/>
    <xf numFmtId="10" fontId="0" fillId="4" borderId="0" xfId="0" applyNumberFormat="1" applyFill="1"/>
    <xf numFmtId="9" fontId="0" fillId="0" borderId="0" xfId="0" applyNumberFormat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'FRED Graph'!$A$69:$A$92</c:f>
              <c:numCache>
                <c:formatCode>yyyy\-mm\-dd</c:formatCode>
                <c:ptCount val="24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  <c:pt idx="18">
                  <c:v>45839</c:v>
                </c:pt>
                <c:pt idx="19">
                  <c:v>45870</c:v>
                </c:pt>
                <c:pt idx="20">
                  <c:v>45901</c:v>
                </c:pt>
                <c:pt idx="21">
                  <c:v>45931</c:v>
                </c:pt>
                <c:pt idx="22">
                  <c:v>45962</c:v>
                </c:pt>
                <c:pt idx="23">
                  <c:v>45992</c:v>
                </c:pt>
              </c:numCache>
            </c:numRef>
          </c:cat>
          <c:val>
            <c:numRef>
              <c:f>'FRED Graph'!$D$69:$D$92</c:f>
              <c:numCache>
                <c:formatCode>0.00%</c:formatCode>
                <c:ptCount val="24"/>
                <c:pt idx="0">
                  <c:v>2.9074804063698112E-2</c:v>
                </c:pt>
                <c:pt idx="1">
                  <c:v>3.6417158807945382E-2</c:v>
                </c:pt>
                <c:pt idx="2">
                  <c:v>4.3963473911322604E-2</c:v>
                </c:pt>
                <c:pt idx="3">
                  <c:v>3.4556020629510797E-2</c:v>
                </c:pt>
                <c:pt idx="4">
                  <c:v>2.7824990023926244E-2</c:v>
                </c:pt>
                <c:pt idx="5">
                  <c:v>2.2800521059336054E-2</c:v>
                </c:pt>
                <c:pt idx="6" formatCode="0.0%">
                  <c:v>1.9645242402283269E-2</c:v>
                </c:pt>
                <c:pt idx="7">
                  <c:v>2.2420163312056429E-2</c:v>
                </c:pt>
                <c:pt idx="8">
                  <c:v>2.0807036055245254E-2</c:v>
                </c:pt>
                <c:pt idx="9" formatCode="0.0%">
                  <c:v>2.0807036055246142E-2</c:v>
                </c:pt>
                <c:pt idx="10">
                  <c:v>2.0807036055245254E-2</c:v>
                </c:pt>
                <c:pt idx="11">
                  <c:v>2.0807036055245254E-2</c:v>
                </c:pt>
                <c:pt idx="12">
                  <c:v>2.1505199043496015E-2</c:v>
                </c:pt>
                <c:pt idx="13">
                  <c:v>2.2203839528023073E-2</c:v>
                </c:pt>
                <c:pt idx="14">
                  <c:v>2.2902957835399862E-2</c:v>
                </c:pt>
                <c:pt idx="15">
                  <c:v>2.2902957835399862E-2</c:v>
                </c:pt>
                <c:pt idx="16">
                  <c:v>2.2902957835399862E-2</c:v>
                </c:pt>
                <c:pt idx="17">
                  <c:v>2.2902957835399862E-2</c:v>
                </c:pt>
                <c:pt idx="18">
                  <c:v>2.2902957835399862E-2</c:v>
                </c:pt>
                <c:pt idx="19">
                  <c:v>2.2902957835399862E-2</c:v>
                </c:pt>
                <c:pt idx="20">
                  <c:v>2.2902957835398974E-2</c:v>
                </c:pt>
                <c:pt idx="21">
                  <c:v>2.2902957835398974E-2</c:v>
                </c:pt>
                <c:pt idx="22">
                  <c:v>2.2902957835398974E-2</c:v>
                </c:pt>
                <c:pt idx="23">
                  <c:v>2.2902957835398974E-2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2A-BF45-A6D4-3CB57260ED7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'FRED Graph'!$A$69:$A$92</c:f>
              <c:numCache>
                <c:formatCode>yyyy\-mm\-dd</c:formatCode>
                <c:ptCount val="24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  <c:pt idx="18">
                  <c:v>45839</c:v>
                </c:pt>
                <c:pt idx="19">
                  <c:v>45870</c:v>
                </c:pt>
                <c:pt idx="20">
                  <c:v>45901</c:v>
                </c:pt>
                <c:pt idx="21">
                  <c:v>45931</c:v>
                </c:pt>
                <c:pt idx="22">
                  <c:v>45962</c:v>
                </c:pt>
                <c:pt idx="23">
                  <c:v>45992</c:v>
                </c:pt>
              </c:numCache>
            </c:numRef>
          </c:cat>
          <c:val>
            <c:numRef>
              <c:f>'FRED Graph'!$G$69:$G$92</c:f>
              <c:numCache>
                <c:formatCode>0.00%</c:formatCode>
                <c:ptCount val="24"/>
                <c:pt idx="0">
                  <c:v>2.9074804063698112E-2</c:v>
                </c:pt>
                <c:pt idx="1">
                  <c:v>3.6417158807945382E-2</c:v>
                </c:pt>
                <c:pt idx="2">
                  <c:v>4.3963473911322604E-2</c:v>
                </c:pt>
                <c:pt idx="3" formatCode="0.0%">
                  <c:v>3.4556020629510797E-2</c:v>
                </c:pt>
                <c:pt idx="4">
                  <c:v>3.2884587191919001E-2</c:v>
                </c:pt>
                <c:pt idx="5">
                  <c:v>2.8255858549013357E-2</c:v>
                </c:pt>
                <c:pt idx="6">
                  <c:v>2.5083750500897395E-2</c:v>
                </c:pt>
                <c:pt idx="7">
                  <c:v>2.2838421915516216E-2</c:v>
                </c:pt>
                <c:pt idx="8">
                  <c:v>2.0807036055245254E-2</c:v>
                </c:pt>
                <c:pt idx="9">
                  <c:v>2.0807036055245254E-2</c:v>
                </c:pt>
                <c:pt idx="10">
                  <c:v>2.0807036055245254E-2</c:v>
                </c:pt>
                <c:pt idx="11">
                  <c:v>2.0807036055245254E-2</c:v>
                </c:pt>
                <c:pt idx="12">
                  <c:v>2.1603845426867885E-2</c:v>
                </c:pt>
                <c:pt idx="13">
                  <c:v>2.2401276762437528E-2</c:v>
                </c:pt>
                <c:pt idx="14">
                  <c:v>2.319933054744161E-2</c:v>
                </c:pt>
                <c:pt idx="15">
                  <c:v>2.319933054744161E-2</c:v>
                </c:pt>
                <c:pt idx="16">
                  <c:v>2.3199330547442498E-2</c:v>
                </c:pt>
                <c:pt idx="17">
                  <c:v>2.3199330547442498E-2</c:v>
                </c:pt>
                <c:pt idx="18">
                  <c:v>2.3199330547442498E-2</c:v>
                </c:pt>
                <c:pt idx="19">
                  <c:v>2.319933054744161E-2</c:v>
                </c:pt>
                <c:pt idx="20">
                  <c:v>2.319933054744161E-2</c:v>
                </c:pt>
                <c:pt idx="21">
                  <c:v>2.319933054744161E-2</c:v>
                </c:pt>
                <c:pt idx="22">
                  <c:v>2.319933054744161E-2</c:v>
                </c:pt>
                <c:pt idx="23">
                  <c:v>2.319933054744161E-2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2A-BF45-A6D4-3CB57260ED7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'FRED Graph'!$A$69:$A$92</c:f>
              <c:numCache>
                <c:formatCode>yyyy\-mm\-dd</c:formatCode>
                <c:ptCount val="24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  <c:pt idx="18">
                  <c:v>45839</c:v>
                </c:pt>
                <c:pt idx="19">
                  <c:v>45870</c:v>
                </c:pt>
                <c:pt idx="20">
                  <c:v>45901</c:v>
                </c:pt>
                <c:pt idx="21">
                  <c:v>45931</c:v>
                </c:pt>
                <c:pt idx="22">
                  <c:v>45962</c:v>
                </c:pt>
                <c:pt idx="23">
                  <c:v>45992</c:v>
                </c:pt>
              </c:numCache>
            </c:numRef>
          </c:cat>
          <c:val>
            <c:numRef>
              <c:f>'FRED Graph'!$J$69:$J$92</c:f>
              <c:numCache>
                <c:formatCode>0.00%</c:formatCode>
                <c:ptCount val="24"/>
                <c:pt idx="0">
                  <c:v>2.9074804063698112E-2</c:v>
                </c:pt>
                <c:pt idx="1">
                  <c:v>3.6417158807945382E-2</c:v>
                </c:pt>
                <c:pt idx="2">
                  <c:v>4.3963473911322604E-2</c:v>
                </c:pt>
                <c:pt idx="3">
                  <c:v>3.4556020629510797E-2</c:v>
                </c:pt>
                <c:pt idx="4">
                  <c:v>3.1237795693859205E-2</c:v>
                </c:pt>
                <c:pt idx="5">
                  <c:v>2.5189571077572248E-2</c:v>
                </c:pt>
                <c:pt idx="6">
                  <c:v>2.2637412050263039E-2</c:v>
                </c:pt>
                <c:pt idx="7">
                  <c:v>2.2637412050263039E-2</c:v>
                </c:pt>
                <c:pt idx="8">
                  <c:v>2.2637412050263039E-2</c:v>
                </c:pt>
                <c:pt idx="9">
                  <c:v>2.2637412050263039E-2</c:v>
                </c:pt>
                <c:pt idx="10">
                  <c:v>2.2637412050263039E-2</c:v>
                </c:pt>
                <c:pt idx="11">
                  <c:v>2.2637412050263039E-2</c:v>
                </c:pt>
                <c:pt idx="12">
                  <c:v>2.2769232309314491E-2</c:v>
                </c:pt>
                <c:pt idx="13">
                  <c:v>2.2901069560292697E-2</c:v>
                </c:pt>
                <c:pt idx="14">
                  <c:v>2.3032923805388794E-2</c:v>
                </c:pt>
                <c:pt idx="15">
                  <c:v>2.3032923805388794E-2</c:v>
                </c:pt>
                <c:pt idx="16">
                  <c:v>2.3032923805388794E-2</c:v>
                </c:pt>
                <c:pt idx="17">
                  <c:v>2.3032923805388794E-2</c:v>
                </c:pt>
                <c:pt idx="18">
                  <c:v>2.3032923805388794E-2</c:v>
                </c:pt>
                <c:pt idx="19">
                  <c:v>2.3032923805388794E-2</c:v>
                </c:pt>
                <c:pt idx="20">
                  <c:v>2.3032923805388794E-2</c:v>
                </c:pt>
                <c:pt idx="21">
                  <c:v>2.3032923805388794E-2</c:v>
                </c:pt>
                <c:pt idx="22">
                  <c:v>2.3032923805388794E-2</c:v>
                </c:pt>
                <c:pt idx="23">
                  <c:v>2.3032923805388794E-2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2A-BF45-A6D4-3CB57260E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1471248"/>
        <c:axId val="1911068896"/>
      </c:lineChart>
      <c:dateAx>
        <c:axId val="1911471248"/>
        <c:scaling>
          <c:orientation val="minMax"/>
          <c:max val="45748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1068896"/>
        <c:crosses val="autoZero"/>
        <c:auto val="1"/>
        <c:lblOffset val="100"/>
        <c:baseTimeUnit val="months"/>
      </c:dateAx>
      <c:valAx>
        <c:axId val="1911068896"/>
        <c:scaling>
          <c:orientation val="minMax"/>
          <c:min val="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147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62</xdr:row>
      <xdr:rowOff>50800</xdr:rowOff>
    </xdr:from>
    <xdr:to>
      <xdr:col>11</xdr:col>
      <xdr:colOff>1066800</xdr:colOff>
      <xdr:row>90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1CBD132-8F73-0EA9-FDD0-0563B4E9E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EC35-BBF1-1C47-996E-0765F99BC349}">
  <dimension ref="A1:J92"/>
  <sheetViews>
    <sheetView tabSelected="1" topLeftCell="A50" workbookViewId="0">
      <selection activeCell="C75" sqref="C75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43556</v>
      </c>
      <c r="B12" s="2">
        <v>103.274</v>
      </c>
    </row>
    <row r="13" spans="1:2" x14ac:dyDescent="0.15">
      <c r="A13" s="1">
        <v>43586</v>
      </c>
      <c r="B13" s="2">
        <v>103.381</v>
      </c>
    </row>
    <row r="14" spans="1:2" x14ac:dyDescent="0.15">
      <c r="A14" s="1">
        <v>43617</v>
      </c>
      <c r="B14" s="2">
        <v>103.586</v>
      </c>
    </row>
    <row r="15" spans="1:2" x14ac:dyDescent="0.15">
      <c r="A15" s="1">
        <v>43647</v>
      </c>
      <c r="B15" s="2">
        <v>103.706</v>
      </c>
    </row>
    <row r="16" spans="1:2" x14ac:dyDescent="0.15">
      <c r="A16" s="1">
        <v>43678</v>
      </c>
      <c r="B16" s="2">
        <v>103.81100000000001</v>
      </c>
    </row>
    <row r="17" spans="1:2" x14ac:dyDescent="0.15">
      <c r="A17" s="1">
        <v>43709</v>
      </c>
      <c r="B17" s="2">
        <v>103.889</v>
      </c>
    </row>
    <row r="18" spans="1:2" x14ac:dyDescent="0.15">
      <c r="A18" s="1">
        <v>43739</v>
      </c>
      <c r="B18" s="2">
        <v>104.048</v>
      </c>
    </row>
    <row r="19" spans="1:2" x14ac:dyDescent="0.15">
      <c r="A19" s="1">
        <v>43770</v>
      </c>
      <c r="B19" s="2">
        <v>104.066</v>
      </c>
    </row>
    <row r="20" spans="1:2" x14ac:dyDescent="0.15">
      <c r="A20" s="1">
        <v>43800</v>
      </c>
      <c r="B20" s="2">
        <v>104.279</v>
      </c>
    </row>
    <row r="21" spans="1:2" x14ac:dyDescent="0.15">
      <c r="A21" s="1">
        <v>43831</v>
      </c>
      <c r="B21" s="2">
        <v>104.47499999999999</v>
      </c>
    </row>
    <row r="22" spans="1:2" x14ac:dyDescent="0.15">
      <c r="A22" s="1">
        <v>43862</v>
      </c>
      <c r="B22" s="2">
        <v>104.664</v>
      </c>
    </row>
    <row r="23" spans="1:2" x14ac:dyDescent="0.15">
      <c r="A23" s="1">
        <v>43891</v>
      </c>
      <c r="B23" s="2">
        <v>104.586</v>
      </c>
    </row>
    <row r="24" spans="1:2" x14ac:dyDescent="0.15">
      <c r="A24" s="1">
        <v>43922</v>
      </c>
      <c r="B24" s="2">
        <v>104.23699999999999</v>
      </c>
    </row>
    <row r="25" spans="1:2" x14ac:dyDescent="0.15">
      <c r="A25" s="1">
        <v>43952</v>
      </c>
      <c r="B25" s="2">
        <v>104.364</v>
      </c>
    </row>
    <row r="26" spans="1:2" x14ac:dyDescent="0.15">
      <c r="A26" s="1">
        <v>43983</v>
      </c>
      <c r="B26" s="2">
        <v>104.527</v>
      </c>
    </row>
    <row r="27" spans="1:2" x14ac:dyDescent="0.15">
      <c r="A27" s="1">
        <v>44013</v>
      </c>
      <c r="B27" s="2">
        <v>104.913</v>
      </c>
    </row>
    <row r="28" spans="1:2" x14ac:dyDescent="0.15">
      <c r="A28" s="1">
        <v>44044</v>
      </c>
      <c r="B28" s="2">
        <v>105.229</v>
      </c>
    </row>
    <row r="29" spans="1:2" x14ac:dyDescent="0.15">
      <c r="A29" s="1">
        <v>44075</v>
      </c>
      <c r="B29" s="2">
        <v>105.39</v>
      </c>
    </row>
    <row r="30" spans="1:2" x14ac:dyDescent="0.15">
      <c r="A30" s="1">
        <v>44105</v>
      </c>
      <c r="B30" s="2">
        <v>105.47</v>
      </c>
    </row>
    <row r="31" spans="1:2" x14ac:dyDescent="0.15">
      <c r="A31" s="1">
        <v>44136</v>
      </c>
      <c r="B31" s="2">
        <v>105.55200000000001</v>
      </c>
    </row>
    <row r="32" spans="1:2" x14ac:dyDescent="0.15">
      <c r="A32" s="1">
        <v>44166</v>
      </c>
      <c r="B32" s="2">
        <v>105.899</v>
      </c>
    </row>
    <row r="33" spans="1:2" x14ac:dyDescent="0.15">
      <c r="A33" s="1">
        <v>44197</v>
      </c>
      <c r="B33" s="2">
        <v>106.267</v>
      </c>
    </row>
    <row r="34" spans="1:2" x14ac:dyDescent="0.15">
      <c r="A34" s="1">
        <v>44228</v>
      </c>
      <c r="B34" s="2">
        <v>106.499</v>
      </c>
    </row>
    <row r="35" spans="1:2" x14ac:dyDescent="0.15">
      <c r="A35" s="1">
        <v>44256</v>
      </c>
      <c r="B35" s="2">
        <v>106.94499999999999</v>
      </c>
    </row>
    <row r="36" spans="1:2" x14ac:dyDescent="0.15">
      <c r="A36" s="1">
        <v>44287</v>
      </c>
      <c r="B36" s="2">
        <v>107.59399999999999</v>
      </c>
    </row>
    <row r="37" spans="1:2" x14ac:dyDescent="0.15">
      <c r="A37" s="1">
        <v>44317</v>
      </c>
      <c r="B37" s="2">
        <v>108.167</v>
      </c>
    </row>
    <row r="38" spans="1:2" x14ac:dyDescent="0.15">
      <c r="A38" s="1">
        <v>44348</v>
      </c>
      <c r="B38" s="2">
        <v>108.655</v>
      </c>
    </row>
    <row r="39" spans="1:2" x14ac:dyDescent="0.15">
      <c r="A39" s="1">
        <v>44378</v>
      </c>
      <c r="B39" s="2">
        <v>109.12</v>
      </c>
    </row>
    <row r="40" spans="1:2" x14ac:dyDescent="0.15">
      <c r="A40" s="1">
        <v>44409</v>
      </c>
      <c r="B40" s="2">
        <v>109.458</v>
      </c>
    </row>
    <row r="41" spans="1:2" x14ac:dyDescent="0.15">
      <c r="A41" s="1">
        <v>44440</v>
      </c>
      <c r="B41" s="2">
        <v>109.684</v>
      </c>
    </row>
    <row r="42" spans="1:2" x14ac:dyDescent="0.15">
      <c r="A42" s="1">
        <v>44470</v>
      </c>
      <c r="B42" s="2">
        <v>110.217</v>
      </c>
    </row>
    <row r="43" spans="1:2" x14ac:dyDescent="0.15">
      <c r="A43" s="1">
        <v>44501</v>
      </c>
      <c r="B43" s="2">
        <v>110.77800000000001</v>
      </c>
    </row>
    <row r="44" spans="1:2" x14ac:dyDescent="0.15">
      <c r="A44" s="1">
        <v>44531</v>
      </c>
      <c r="B44" s="2">
        <v>111.446</v>
      </c>
    </row>
    <row r="45" spans="1:2" x14ac:dyDescent="0.15">
      <c r="A45" s="1">
        <v>44562</v>
      </c>
      <c r="B45" s="2">
        <v>111.973</v>
      </c>
    </row>
    <row r="46" spans="1:2" x14ac:dyDescent="0.15">
      <c r="A46" s="1">
        <v>44593</v>
      </c>
      <c r="B46" s="2">
        <v>112.43600000000001</v>
      </c>
    </row>
    <row r="47" spans="1:2" x14ac:dyDescent="0.15">
      <c r="A47" s="1">
        <v>44621</v>
      </c>
      <c r="B47" s="2">
        <v>112.88</v>
      </c>
    </row>
    <row r="48" spans="1:2" x14ac:dyDescent="0.15">
      <c r="A48" s="1">
        <v>44652</v>
      </c>
      <c r="B48" s="2">
        <v>113.248</v>
      </c>
    </row>
    <row r="49" spans="1:10" x14ac:dyDescent="0.15">
      <c r="A49" s="1">
        <v>44682</v>
      </c>
      <c r="B49" s="2">
        <v>113.65600000000001</v>
      </c>
    </row>
    <row r="50" spans="1:10" x14ac:dyDescent="0.15">
      <c r="A50" s="1">
        <v>44713</v>
      </c>
      <c r="B50" s="2">
        <v>114.297</v>
      </c>
    </row>
    <row r="51" spans="1:10" x14ac:dyDescent="0.15">
      <c r="A51" s="1">
        <v>44743</v>
      </c>
      <c r="B51" s="2">
        <v>114.53400000000001</v>
      </c>
    </row>
    <row r="52" spans="1:10" x14ac:dyDescent="0.15">
      <c r="A52" s="1">
        <v>44774</v>
      </c>
      <c r="B52" s="2">
        <v>115.158</v>
      </c>
    </row>
    <row r="53" spans="1:10" x14ac:dyDescent="0.15">
      <c r="A53" s="1">
        <v>44805</v>
      </c>
      <c r="B53" s="2">
        <v>115.68600000000001</v>
      </c>
    </row>
    <row r="54" spans="1:10" x14ac:dyDescent="0.15">
      <c r="A54" s="1">
        <v>44835</v>
      </c>
      <c r="B54" s="2">
        <v>116.087</v>
      </c>
    </row>
    <row r="55" spans="1:10" x14ac:dyDescent="0.15">
      <c r="A55" s="1">
        <v>44866</v>
      </c>
      <c r="B55" s="2">
        <v>116.417</v>
      </c>
    </row>
    <row r="56" spans="1:10" x14ac:dyDescent="0.15">
      <c r="A56" s="1">
        <v>44896</v>
      </c>
      <c r="B56" s="2">
        <v>116.86799999999999</v>
      </c>
      <c r="C56" s="13">
        <v>45455</v>
      </c>
      <c r="D56" s="13"/>
      <c r="F56" s="13">
        <v>45453</v>
      </c>
      <c r="G56" s="13"/>
      <c r="J56" s="13"/>
    </row>
    <row r="57" spans="1:10" x14ac:dyDescent="0.15">
      <c r="A57" s="1">
        <v>44927</v>
      </c>
      <c r="B57" s="2">
        <v>117.461</v>
      </c>
      <c r="E57" s="2">
        <f>$B57</f>
        <v>117.461</v>
      </c>
      <c r="H57" s="2">
        <f>$B57</f>
        <v>117.461</v>
      </c>
    </row>
    <row r="58" spans="1:10" x14ac:dyDescent="0.15">
      <c r="A58" s="1">
        <v>44958</v>
      </c>
      <c r="B58" s="2">
        <v>117.883</v>
      </c>
      <c r="E58" s="2">
        <f t="shared" ref="E58:H72" si="0">$B58</f>
        <v>117.883</v>
      </c>
      <c r="H58" s="2">
        <f t="shared" si="0"/>
        <v>117.883</v>
      </c>
    </row>
    <row r="59" spans="1:10" x14ac:dyDescent="0.15">
      <c r="A59" s="1">
        <v>44986</v>
      </c>
      <c r="B59" s="2">
        <v>118.279</v>
      </c>
      <c r="E59" s="2">
        <f t="shared" si="0"/>
        <v>118.279</v>
      </c>
      <c r="H59" s="2">
        <f t="shared" si="0"/>
        <v>118.279</v>
      </c>
    </row>
    <row r="60" spans="1:10" x14ac:dyDescent="0.15">
      <c r="A60" s="1">
        <v>45017</v>
      </c>
      <c r="B60" s="2">
        <v>118.642</v>
      </c>
      <c r="E60" s="2">
        <f t="shared" si="0"/>
        <v>118.642</v>
      </c>
      <c r="H60" s="2">
        <f t="shared" si="0"/>
        <v>118.642</v>
      </c>
    </row>
    <row r="61" spans="1:10" x14ac:dyDescent="0.15">
      <c r="A61" s="1">
        <v>45047</v>
      </c>
      <c r="B61" s="2">
        <v>118.98399999999999</v>
      </c>
      <c r="E61" s="2">
        <f t="shared" si="0"/>
        <v>118.98399999999999</v>
      </c>
      <c r="H61" s="2">
        <f t="shared" si="0"/>
        <v>118.98399999999999</v>
      </c>
    </row>
    <row r="62" spans="1:10" x14ac:dyDescent="0.15">
      <c r="A62" s="1">
        <v>45078</v>
      </c>
      <c r="B62" s="2">
        <v>119.18899999999999</v>
      </c>
      <c r="E62" s="2">
        <f t="shared" si="0"/>
        <v>119.18899999999999</v>
      </c>
      <c r="H62" s="2">
        <f t="shared" si="0"/>
        <v>119.18899999999999</v>
      </c>
    </row>
    <row r="63" spans="1:10" x14ac:dyDescent="0.15">
      <c r="A63" s="1">
        <v>45108</v>
      </c>
      <c r="B63" s="2">
        <v>119.33199999999999</v>
      </c>
      <c r="E63" s="2">
        <f t="shared" si="0"/>
        <v>119.33199999999999</v>
      </c>
      <c r="H63" s="2">
        <f t="shared" si="0"/>
        <v>119.33199999999999</v>
      </c>
    </row>
    <row r="64" spans="1:10" x14ac:dyDescent="0.15">
      <c r="A64" s="1">
        <v>45139</v>
      </c>
      <c r="B64" s="2">
        <v>119.449</v>
      </c>
      <c r="E64" s="2">
        <f t="shared" si="0"/>
        <v>119.449</v>
      </c>
      <c r="H64" s="2">
        <f t="shared" si="0"/>
        <v>119.449</v>
      </c>
    </row>
    <row r="65" spans="1:10" x14ac:dyDescent="0.15">
      <c r="A65" s="1">
        <v>45170</v>
      </c>
      <c r="B65" s="2">
        <v>119.842</v>
      </c>
      <c r="E65" s="2">
        <f t="shared" si="0"/>
        <v>119.842</v>
      </c>
      <c r="H65" s="2">
        <f t="shared" si="0"/>
        <v>119.842</v>
      </c>
    </row>
    <row r="66" spans="1:10" x14ac:dyDescent="0.15">
      <c r="A66" s="1">
        <v>45200</v>
      </c>
      <c r="B66" s="2">
        <v>120.015</v>
      </c>
      <c r="E66" s="2">
        <f t="shared" si="0"/>
        <v>120.015</v>
      </c>
      <c r="H66" s="2">
        <f t="shared" si="0"/>
        <v>120.015</v>
      </c>
    </row>
    <row r="67" spans="1:10" x14ac:dyDescent="0.15">
      <c r="A67" s="1">
        <v>45231</v>
      </c>
      <c r="B67" s="2">
        <v>120.122</v>
      </c>
      <c r="E67" s="2">
        <f t="shared" si="0"/>
        <v>120.122</v>
      </c>
      <c r="H67" s="2">
        <f t="shared" si="0"/>
        <v>120.122</v>
      </c>
    </row>
    <row r="68" spans="1:10" x14ac:dyDescent="0.15">
      <c r="A68" s="1">
        <v>45261</v>
      </c>
      <c r="B68" s="2">
        <v>120.30500000000001</v>
      </c>
      <c r="E68" s="2">
        <f t="shared" si="0"/>
        <v>120.30500000000001</v>
      </c>
      <c r="H68" s="2">
        <f t="shared" si="0"/>
        <v>120.30500000000001</v>
      </c>
    </row>
    <row r="69" spans="1:10" x14ac:dyDescent="0.15">
      <c r="A69" s="1">
        <v>45292</v>
      </c>
      <c r="B69" s="2">
        <v>120.878</v>
      </c>
      <c r="C69" s="7">
        <f t="shared" ref="C69:C71" si="1">B69/B68-1</f>
        <v>4.7628943102946408E-3</v>
      </c>
      <c r="D69" s="7">
        <f t="shared" ref="D69:D73" si="2">(B69/B66)^4-1</f>
        <v>2.9074804063698112E-2</v>
      </c>
      <c r="E69" s="2">
        <f t="shared" si="0"/>
        <v>120.878</v>
      </c>
      <c r="G69" s="7">
        <f t="shared" ref="G69:G73" si="3">(E69/E66)^4-1</f>
        <v>2.9074804063698112E-2</v>
      </c>
      <c r="H69" s="2">
        <f t="shared" si="0"/>
        <v>120.878</v>
      </c>
      <c r="J69" s="7">
        <f>(H69/H66)^4-1</f>
        <v>2.9074804063698112E-2</v>
      </c>
    </row>
    <row r="70" spans="1:10" x14ac:dyDescent="0.15">
      <c r="A70" s="1">
        <v>45323</v>
      </c>
      <c r="B70" s="2">
        <v>121.20099999999999</v>
      </c>
      <c r="C70" s="7">
        <f t="shared" si="1"/>
        <v>2.6721156868909635E-3</v>
      </c>
      <c r="D70" s="7">
        <f t="shared" si="2"/>
        <v>3.6417158807945382E-2</v>
      </c>
      <c r="E70" s="2">
        <f t="shared" si="0"/>
        <v>121.20099999999999</v>
      </c>
      <c r="G70" s="7">
        <f t="shared" si="3"/>
        <v>3.6417158807945382E-2</v>
      </c>
      <c r="H70" s="2">
        <f t="shared" si="0"/>
        <v>121.20099999999999</v>
      </c>
      <c r="J70" s="7">
        <f t="shared" ref="J69:J73" si="4">(H70/H67)^4-1</f>
        <v>3.6417158807945382E-2</v>
      </c>
    </row>
    <row r="71" spans="1:10" x14ac:dyDescent="0.15">
      <c r="A71" s="1">
        <v>45352</v>
      </c>
      <c r="B71" s="2">
        <v>121.60599999999999</v>
      </c>
      <c r="C71" s="7">
        <f t="shared" si="1"/>
        <v>3.3415565878169851E-3</v>
      </c>
      <c r="D71" s="7">
        <f t="shared" si="2"/>
        <v>4.3963473911322604E-2</v>
      </c>
      <c r="E71" s="2">
        <f t="shared" si="0"/>
        <v>121.60599999999999</v>
      </c>
      <c r="G71" s="7">
        <f t="shared" si="3"/>
        <v>4.3963473911322604E-2</v>
      </c>
      <c r="H71" s="2">
        <f t="shared" si="0"/>
        <v>121.60599999999999</v>
      </c>
      <c r="J71" s="7">
        <f t="shared" si="4"/>
        <v>4.3963473911322604E-2</v>
      </c>
    </row>
    <row r="72" spans="1:10" x14ac:dyDescent="0.15">
      <c r="A72" s="1">
        <v>45383</v>
      </c>
      <c r="B72" s="2">
        <v>121.90900000000001</v>
      </c>
      <c r="C72" s="7">
        <f>B72/B71-1</f>
        <v>2.4916533723666756E-3</v>
      </c>
      <c r="D72" s="7">
        <f t="shared" si="2"/>
        <v>3.4556020629510797E-2</v>
      </c>
      <c r="E72" s="2">
        <f t="shared" si="0"/>
        <v>121.90900000000001</v>
      </c>
      <c r="G72" s="5">
        <f t="shared" si="3"/>
        <v>3.4556020629510797E-2</v>
      </c>
      <c r="H72" s="2">
        <f t="shared" si="0"/>
        <v>121.90900000000001</v>
      </c>
      <c r="J72" s="7">
        <f t="shared" si="4"/>
        <v>3.4556020629510797E-2</v>
      </c>
    </row>
    <row r="73" spans="1:10" x14ac:dyDescent="0.15">
      <c r="A73" s="1">
        <v>45413</v>
      </c>
      <c r="B73" s="11">
        <f>B72*(1+C73)</f>
        <v>122.03544700696293</v>
      </c>
      <c r="C73" s="9">
        <v>1.03722454423309E-3</v>
      </c>
      <c r="D73" s="9">
        <f t="shared" si="2"/>
        <v>2.7824990023926244E-2</v>
      </c>
      <c r="E73" s="11">
        <f>E72*(1+F73)</f>
        <v>122.18535425443532</v>
      </c>
      <c r="F73" s="3">
        <v>2.2668896835780798E-3</v>
      </c>
      <c r="G73" s="9">
        <f t="shared" si="3"/>
        <v>3.2884587191919001E-2</v>
      </c>
      <c r="H73" s="11">
        <f>H72*(1+I$73)</f>
        <v>122.13662320066774</v>
      </c>
      <c r="I73" s="8">
        <v>1.867156655109404E-3</v>
      </c>
      <c r="J73" s="9">
        <f t="shared" si="4"/>
        <v>3.1237795693859205E-2</v>
      </c>
    </row>
    <row r="74" spans="1:10" x14ac:dyDescent="0.15">
      <c r="A74" s="1">
        <v>45444</v>
      </c>
      <c r="B74" s="11">
        <f>B73*(1+C74)</f>
        <v>122.29332091423292</v>
      </c>
      <c r="C74" s="10">
        <v>2.1131065898850701E-3</v>
      </c>
      <c r="D74" s="14">
        <f>(B74/B71)^4-1</f>
        <v>2.2800521059336054E-2</v>
      </c>
      <c r="E74" s="11">
        <f>E73*(1+F74)</f>
        <v>122.45606552091992</v>
      </c>
      <c r="F74" s="3">
        <v>2.2155786848304898E-3</v>
      </c>
      <c r="G74" s="14">
        <f>(E74/E71)^4-1</f>
        <v>2.8255858549013357E-2</v>
      </c>
      <c r="H74" s="11">
        <f t="shared" ref="H74:H80" si="5">H73*(1+I$73)</f>
        <v>122.36467140950946</v>
      </c>
      <c r="I74" s="3"/>
      <c r="J74" s="14">
        <f>(H74/H71)^4-1</f>
        <v>2.5189571077572248E-2</v>
      </c>
    </row>
    <row r="75" spans="1:10" x14ac:dyDescent="0.15">
      <c r="A75" s="1">
        <v>45474</v>
      </c>
      <c r="B75" s="4">
        <f>B74*(1+C$75)</f>
        <v>122.50337199295954</v>
      </c>
      <c r="C75" s="12">
        <f>F75</f>
        <v>1.7176005783172469E-3</v>
      </c>
      <c r="D75" s="5">
        <f t="shared" ref="D75:D92" si="6">(B75/B72)^4-1</f>
        <v>1.9645242402283269E-2</v>
      </c>
      <c r="E75" s="2">
        <f>E74*(1+F$75)</f>
        <v>122.66639612987711</v>
      </c>
      <c r="F75" s="3">
        <v>1.7176005783172469E-3</v>
      </c>
      <c r="G75" s="7">
        <f t="shared" ref="G75:G92" si="7">(E75/E72)^4-1</f>
        <v>2.5083750500897395E-2</v>
      </c>
      <c r="H75" s="11">
        <f t="shared" si="5"/>
        <v>122.593145420082</v>
      </c>
      <c r="I75" s="3"/>
      <c r="J75" s="7">
        <f t="shared" ref="J75:J92" si="8">(H75/H72)^4-1</f>
        <v>2.2637412050263039E-2</v>
      </c>
    </row>
    <row r="76" spans="1:10" x14ac:dyDescent="0.15">
      <c r="A76" s="1">
        <v>45505</v>
      </c>
      <c r="B76" s="4">
        <f>B75*(1+C$75)</f>
        <v>122.71378385554047</v>
      </c>
      <c r="D76" s="7">
        <f t="shared" si="6"/>
        <v>2.2420163312056429E-2</v>
      </c>
      <c r="E76" s="2">
        <f t="shared" ref="E76:E80" si="9">E75*(1+F$75)</f>
        <v>122.87708800280988</v>
      </c>
      <c r="G76" s="7">
        <f t="shared" si="7"/>
        <v>2.2838421915516216E-2</v>
      </c>
      <c r="H76" s="11">
        <f t="shared" si="5"/>
        <v>122.82204602742389</v>
      </c>
      <c r="J76" s="7">
        <f t="shared" si="8"/>
        <v>2.2637412050263039E-2</v>
      </c>
    </row>
    <row r="77" spans="1:10" x14ac:dyDescent="0.15">
      <c r="A77" s="1">
        <v>45536</v>
      </c>
      <c r="B77" s="4">
        <f>B76*(1+C$75)</f>
        <v>122.92455712165825</v>
      </c>
      <c r="D77" s="7">
        <f t="shared" si="6"/>
        <v>2.0807036055245254E-2</v>
      </c>
      <c r="E77" s="2">
        <f t="shared" si="9"/>
        <v>123.08814176022545</v>
      </c>
      <c r="G77" s="7">
        <f t="shared" si="7"/>
        <v>2.0807036055245254E-2</v>
      </c>
      <c r="H77" s="11">
        <f t="shared" si="5"/>
        <v>123.05137402805815</v>
      </c>
      <c r="J77" s="7">
        <f t="shared" si="8"/>
        <v>2.2637412050263039E-2</v>
      </c>
    </row>
    <row r="78" spans="1:10" x14ac:dyDescent="0.15">
      <c r="A78" s="1">
        <v>45566</v>
      </c>
      <c r="B78" s="4">
        <f>B77*(1+C$75)</f>
        <v>123.13569241205981</v>
      </c>
      <c r="C78" s="6">
        <f>(C80-2.8%)*1000000000</f>
        <v>-1366216.1605673961</v>
      </c>
      <c r="D78" s="5">
        <f t="shared" si="6"/>
        <v>2.0807036055246142E-2</v>
      </c>
      <c r="E78" s="2">
        <f t="shared" si="9"/>
        <v>123.29955802369682</v>
      </c>
      <c r="F78" s="6">
        <f>(F80-2.8%)*1000000000</f>
        <v>6.9388939039072284E-7</v>
      </c>
      <c r="G78" s="7">
        <f t="shared" si="7"/>
        <v>2.0807036055245254E-2</v>
      </c>
      <c r="H78" s="11">
        <f t="shared" si="5"/>
        <v>123.28113021999499</v>
      </c>
      <c r="I78" s="6">
        <f>(I80-2.8%)*1000000000</f>
        <v>-4.163336342344337E-7</v>
      </c>
      <c r="J78" s="7">
        <f t="shared" si="8"/>
        <v>2.2637412050263039E-2</v>
      </c>
    </row>
    <row r="79" spans="1:10" x14ac:dyDescent="0.15">
      <c r="A79" s="1">
        <v>45597</v>
      </c>
      <c r="B79" s="4">
        <f>B78*(1+C$75)</f>
        <v>123.34719034855826</v>
      </c>
      <c r="D79" s="7">
        <f t="shared" si="6"/>
        <v>2.0807036055245254E-2</v>
      </c>
      <c r="E79" s="2">
        <f t="shared" si="9"/>
        <v>123.51133741586459</v>
      </c>
      <c r="G79" s="7">
        <f t="shared" si="7"/>
        <v>2.0807036055245254E-2</v>
      </c>
      <c r="H79" s="11">
        <f t="shared" si="5"/>
        <v>123.51131540273467</v>
      </c>
      <c r="J79" s="7">
        <f t="shared" si="8"/>
        <v>2.2637412050263039E-2</v>
      </c>
    </row>
    <row r="80" spans="1:10" x14ac:dyDescent="0.15">
      <c r="A80" s="1">
        <v>45627</v>
      </c>
      <c r="B80" s="4">
        <f>B79*(1+C$75)</f>
        <v>123.55905155403475</v>
      </c>
      <c r="C80" s="5">
        <f>AVERAGE(B78:B80)/AVERAGE(B66:B68)-1</f>
        <v>2.6633783839432601E-2</v>
      </c>
      <c r="D80" s="7">
        <f t="shared" si="6"/>
        <v>2.0807036055245254E-2</v>
      </c>
      <c r="E80" s="2">
        <f t="shared" si="9"/>
        <v>123.72348056043882</v>
      </c>
      <c r="F80" s="5">
        <f>AVERAGE(E78:E80)/AVERAGE(E66:E68)-1</f>
        <v>2.8000000000000691E-2</v>
      </c>
      <c r="G80" s="7">
        <f t="shared" si="7"/>
        <v>2.0807036055245254E-2</v>
      </c>
      <c r="H80" s="11">
        <f t="shared" si="5"/>
        <v>123.74193037727019</v>
      </c>
      <c r="I80" s="5">
        <f>AVERAGE(H78:H80)/AVERAGE(H66:H68)-1</f>
        <v>2.7999999999999581E-2</v>
      </c>
      <c r="J80" s="7">
        <f t="shared" si="8"/>
        <v>2.2637412050263039E-2</v>
      </c>
    </row>
    <row r="81" spans="1:10" x14ac:dyDescent="0.15">
      <c r="A81" s="1">
        <v>45658</v>
      </c>
      <c r="B81" s="15">
        <f>B80*(1+C$81)</f>
        <v>123.79243402291591</v>
      </c>
      <c r="C81" s="16">
        <v>1.8888334439755275E-3</v>
      </c>
      <c r="D81" s="7">
        <f t="shared" si="6"/>
        <v>2.1505199043496015E-2</v>
      </c>
      <c r="E81" s="15">
        <f>E80*(1+F$81)</f>
        <v>123.96016612468571</v>
      </c>
      <c r="F81" s="16">
        <v>1.9130205776200803E-3</v>
      </c>
      <c r="G81" s="7">
        <f t="shared" si="7"/>
        <v>2.1603845426867885E-2</v>
      </c>
      <c r="H81" s="15">
        <f>H80*(1+I$81)</f>
        <v>123.97697085174272</v>
      </c>
      <c r="I81" s="16">
        <v>1.8994408262091233E-3</v>
      </c>
      <c r="J81" s="7">
        <f t="shared" si="8"/>
        <v>2.2769232309314491E-2</v>
      </c>
    </row>
    <row r="82" spans="1:10" x14ac:dyDescent="0.15">
      <c r="A82" s="1">
        <v>45689</v>
      </c>
      <c r="B82" s="15">
        <f t="shared" ref="B82:B92" si="10">B81*(1+C$81)</f>
        <v>124.02625731240953</v>
      </c>
      <c r="D82" s="7">
        <f t="shared" si="6"/>
        <v>2.2203839528023073E-2</v>
      </c>
      <c r="E82" s="15">
        <f t="shared" ref="E82:E92" si="11">E81*(1+F$81)</f>
        <v>124.19730447328745</v>
      </c>
      <c r="G82" s="7">
        <f t="shared" si="7"/>
        <v>2.2401276762437528E-2</v>
      </c>
      <c r="H82" s="15">
        <f t="shared" ref="H82:H92" si="12">H81*(1+I$81)</f>
        <v>124.21245777168826</v>
      </c>
      <c r="J82" s="7">
        <f t="shared" si="8"/>
        <v>2.2901069560292697E-2</v>
      </c>
    </row>
    <row r="83" spans="1:10" x14ac:dyDescent="0.15">
      <c r="A83" s="1">
        <v>45717</v>
      </c>
      <c r="B83" s="15">
        <f t="shared" si="10"/>
        <v>124.26052225515232</v>
      </c>
      <c r="D83" s="7">
        <f t="shared" si="6"/>
        <v>2.2902957835399862E-2</v>
      </c>
      <c r="E83" s="15">
        <f t="shared" si="11"/>
        <v>124.4348964724298</v>
      </c>
      <c r="G83" s="7">
        <f t="shared" si="7"/>
        <v>2.319933054744161E-2</v>
      </c>
      <c r="H83" s="15">
        <f t="shared" si="12"/>
        <v>124.4483919851036</v>
      </c>
      <c r="J83" s="7">
        <f t="shared" si="8"/>
        <v>2.3032923805388794E-2</v>
      </c>
    </row>
    <row r="84" spans="1:10" x14ac:dyDescent="0.15">
      <c r="A84" s="1">
        <v>45748</v>
      </c>
      <c r="B84" s="15">
        <f t="shared" si="10"/>
        <v>124.49522968535372</v>
      </c>
      <c r="D84" s="7">
        <f t="shared" si="6"/>
        <v>2.2902957835399862E-2</v>
      </c>
      <c r="E84" s="15">
        <f t="shared" si="11"/>
        <v>124.67294298995559</v>
      </c>
      <c r="G84" s="7">
        <f t="shared" si="7"/>
        <v>2.319933054744161E-2</v>
      </c>
      <c r="H84" s="15">
        <f t="shared" si="12"/>
        <v>124.68477434159618</v>
      </c>
      <c r="J84" s="7">
        <f t="shared" si="8"/>
        <v>2.3032923805388794E-2</v>
      </c>
    </row>
    <row r="85" spans="1:10" x14ac:dyDescent="0.15">
      <c r="A85" s="1">
        <v>45778</v>
      </c>
      <c r="B85" s="15">
        <f t="shared" si="10"/>
        <v>124.73038043879883</v>
      </c>
      <c r="D85" s="7">
        <f t="shared" si="6"/>
        <v>2.2902957835399862E-2</v>
      </c>
      <c r="E85" s="15">
        <f t="shared" si="11"/>
        <v>124.91144489536784</v>
      </c>
      <c r="G85" s="7">
        <f t="shared" si="7"/>
        <v>2.3199330547442498E-2</v>
      </c>
      <c r="H85" s="15">
        <f t="shared" si="12"/>
        <v>124.92160569238729</v>
      </c>
      <c r="J85" s="7">
        <f t="shared" si="8"/>
        <v>2.3032923805388794E-2</v>
      </c>
    </row>
    <row r="86" spans="1:10" x14ac:dyDescent="0.15">
      <c r="A86" s="1">
        <v>45809</v>
      </c>
      <c r="B86" s="15">
        <f t="shared" si="10"/>
        <v>124.96597535285143</v>
      </c>
      <c r="D86" s="7">
        <f t="shared" si="6"/>
        <v>2.2902957835399862E-2</v>
      </c>
      <c r="E86" s="15">
        <f t="shared" si="11"/>
        <v>125.15040305983294</v>
      </c>
      <c r="G86" s="7">
        <f t="shared" si="7"/>
        <v>2.3199330547442498E-2</v>
      </c>
      <c r="H86" s="15">
        <f t="shared" si="12"/>
        <v>125.15888689031502</v>
      </c>
      <c r="J86" s="7">
        <f t="shared" si="8"/>
        <v>2.3032923805388794E-2</v>
      </c>
    </row>
    <row r="87" spans="1:10" x14ac:dyDescent="0.15">
      <c r="A87" s="1">
        <v>45839</v>
      </c>
      <c r="B87" s="15">
        <f t="shared" si="10"/>
        <v>125.20201526645691</v>
      </c>
      <c r="C87" s="17">
        <f>(C92-2.3%)*1000000000</f>
        <v>-271656.59871539875</v>
      </c>
      <c r="D87" s="7">
        <f t="shared" si="6"/>
        <v>2.2902957835399862E-2</v>
      </c>
      <c r="E87" s="15">
        <f t="shared" si="11"/>
        <v>125.38981835618385</v>
      </c>
      <c r="F87" s="17">
        <f>(F92-2.3%)*1000000000</f>
        <v>-7.5633943552588789E-7</v>
      </c>
      <c r="G87" s="7">
        <f t="shared" si="7"/>
        <v>2.3199330547442498E-2</v>
      </c>
      <c r="H87" s="15">
        <f t="shared" si="12"/>
        <v>125.39661878983738</v>
      </c>
      <c r="I87" s="17">
        <f>(I92-2.3%)*1000000000</f>
        <v>1.4641066137244252E-6</v>
      </c>
      <c r="J87" s="7">
        <f t="shared" si="8"/>
        <v>2.3032923805388794E-2</v>
      </c>
    </row>
    <row r="88" spans="1:10" x14ac:dyDescent="0.15">
      <c r="A88" s="1">
        <v>45870</v>
      </c>
      <c r="B88" s="15">
        <f t="shared" si="10"/>
        <v>125.43850102014532</v>
      </c>
      <c r="D88" s="7">
        <f t="shared" si="6"/>
        <v>2.2902957835399862E-2</v>
      </c>
      <c r="E88" s="15">
        <f t="shared" si="11"/>
        <v>125.62969165892328</v>
      </c>
      <c r="G88" s="7">
        <f t="shared" si="7"/>
        <v>2.319933054744161E-2</v>
      </c>
      <c r="H88" s="15">
        <f t="shared" si="12"/>
        <v>125.63480224703538</v>
      </c>
      <c r="J88" s="7">
        <f t="shared" si="8"/>
        <v>2.3032923805388794E-2</v>
      </c>
    </row>
    <row r="89" spans="1:10" x14ac:dyDescent="0.15">
      <c r="A89" s="1">
        <v>45901</v>
      </c>
      <c r="B89" s="15">
        <f t="shared" si="10"/>
        <v>125.67543345603433</v>
      </c>
      <c r="D89" s="7">
        <f t="shared" si="6"/>
        <v>2.2902957835398974E-2</v>
      </c>
      <c r="E89" s="15">
        <f t="shared" si="11"/>
        <v>125.87002384422686</v>
      </c>
      <c r="G89" s="7">
        <f t="shared" si="7"/>
        <v>2.319933054744161E-2</v>
      </c>
      <c r="H89" s="15">
        <f t="shared" si="12"/>
        <v>125.87343811961611</v>
      </c>
      <c r="J89" s="7">
        <f t="shared" si="8"/>
        <v>2.3032923805388794E-2</v>
      </c>
    </row>
    <row r="90" spans="1:10" x14ac:dyDescent="0.15">
      <c r="A90" s="1">
        <v>45931</v>
      </c>
      <c r="B90" s="15">
        <f t="shared" si="10"/>
        <v>125.9128134178322</v>
      </c>
      <c r="D90" s="7">
        <f t="shared" si="6"/>
        <v>2.2902957835398974E-2</v>
      </c>
      <c r="E90" s="15">
        <f t="shared" si="11"/>
        <v>126.1108157899464</v>
      </c>
      <c r="G90" s="7">
        <f t="shared" si="7"/>
        <v>2.319933054744161E-2</v>
      </c>
      <c r="H90" s="15">
        <f t="shared" si="12"/>
        <v>126.11252726691582</v>
      </c>
      <c r="J90" s="7">
        <f t="shared" si="8"/>
        <v>2.3032923805388794E-2</v>
      </c>
    </row>
    <row r="91" spans="1:10" x14ac:dyDescent="0.15">
      <c r="A91" s="1">
        <v>45962</v>
      </c>
      <c r="B91" s="15">
        <f t="shared" si="10"/>
        <v>126.15064175084085</v>
      </c>
      <c r="D91" s="7">
        <f t="shared" si="6"/>
        <v>2.2902957835398974E-2</v>
      </c>
      <c r="E91" s="15">
        <f t="shared" si="11"/>
        <v>126.35206837561303</v>
      </c>
      <c r="G91" s="7">
        <f t="shared" si="7"/>
        <v>2.319933054744161E-2</v>
      </c>
      <c r="H91" s="15">
        <f t="shared" si="12"/>
        <v>126.35207054990302</v>
      </c>
      <c r="J91" s="7">
        <f t="shared" si="8"/>
        <v>2.3032923805388794E-2</v>
      </c>
    </row>
    <row r="92" spans="1:10" x14ac:dyDescent="0.15">
      <c r="A92" s="1">
        <v>45992</v>
      </c>
      <c r="B92" s="15">
        <f t="shared" si="10"/>
        <v>126.38891930195881</v>
      </c>
      <c r="C92" s="5">
        <f>AVERAGE(B90:B92)/AVERAGE(B78:B80)-1</f>
        <v>2.2728343401284601E-2</v>
      </c>
      <c r="D92" s="7">
        <f t="shared" si="6"/>
        <v>2.2902957835398974E-2</v>
      </c>
      <c r="E92" s="15">
        <f t="shared" si="11"/>
        <v>126.59378248244045</v>
      </c>
      <c r="F92" s="5">
        <f>AVERAGE(E90:E92)/AVERAGE(E78:E80)-1</f>
        <v>2.2999999999999243E-2</v>
      </c>
      <c r="G92" s="7">
        <f t="shared" si="7"/>
        <v>2.319933054744161E-2</v>
      </c>
      <c r="H92" s="15">
        <f t="shared" si="12"/>
        <v>126.59206883118156</v>
      </c>
      <c r="I92" s="5">
        <f>AVERAGE(H90:H92)/AVERAGE(H78:H80)-1</f>
        <v>2.3000000000001464E-2</v>
      </c>
      <c r="J92" s="7">
        <f t="shared" si="8"/>
        <v>2.3032923805388794E-2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Makoto Ono</cp:lastModifiedBy>
  <dcterms:created xsi:type="dcterms:W3CDTF">2024-06-16T07:31:49Z</dcterms:created>
  <dcterms:modified xsi:type="dcterms:W3CDTF">2024-06-16T07:31:49Z</dcterms:modified>
</cp:coreProperties>
</file>